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FSB\SCAV Vulnerabilities\Shadow Banking Experts Group\Report\Final report\"/>
    </mc:Choice>
  </mc:AlternateContent>
  <bookViews>
    <workbookView xWindow="-12615" yWindow="0" windowWidth="24090" windowHeight="6060" tabRatio="840"/>
  </bookViews>
  <sheets>
    <sheet name="Cover Page" sheetId="1" r:id="rId1"/>
    <sheet name="FX rate" sheetId="68" state="hidden" r:id="rId2"/>
    <sheet name="1 macro-mapping" sheetId="21" r:id="rId3"/>
    <sheet name="1 macro-mapping checks" sheetId="67" state="hidden" r:id="rId4"/>
    <sheet name="2 sup_templates" sheetId="31" r:id="rId5"/>
    <sheet name="2 sup_templates checks" sheetId="69" state="hidden" r:id="rId6"/>
    <sheet name="3 interconnectedness" sheetId="77" r:id="rId7"/>
    <sheet name="3 interconnectedness checks" sheetId="70" state="hidden" r:id="rId8"/>
    <sheet name="4 classification" sheetId="38" r:id="rId9"/>
    <sheet name="risk metrics ranges" sheetId="74" state="hidden" r:id="rId10"/>
    <sheet name="5 risk metrics" sheetId="84" r:id="rId11"/>
    <sheet name="5 risk metrics checks" sheetId="73" state="hidden" r:id="rId12"/>
    <sheet name="6a risks &amp; tools mapping" sheetId="85" r:id="rId13"/>
    <sheet name="6b innov &amp; adaptations" sheetId="80" r:id="rId14"/>
    <sheet name="7a policy tools EF1" sheetId="62" r:id="rId15"/>
    <sheet name="7b policy tools EF2" sheetId="63" r:id="rId16"/>
    <sheet name="7c policy tools EF3" sheetId="64" r:id="rId17"/>
    <sheet name="7d policy tools EF4" sheetId="65" r:id="rId18"/>
    <sheet name="7e policy tools EF5" sheetId="66" r:id="rId19"/>
    <sheet name="8 Definitions" sheetId="86" r:id="rId20"/>
  </sheets>
  <definedNames>
    <definedName name="_ftn1" localSheetId="19">'8 Definitions'!#REF!</definedName>
    <definedName name="_ftnref1" localSheetId="19">'8 Definitions'!$E$44</definedName>
    <definedName name="Economic_Function_1" localSheetId="8">'4 classification'!$A$11:$A$38</definedName>
    <definedName name="Economic_Function_1" localSheetId="10">'5 risk metrics'!$A$9:$A$38</definedName>
    <definedName name="Economic_Function_1" localSheetId="11">'5 risk metrics checks'!$A$9:$A$37</definedName>
    <definedName name="Economic_Function_2" localSheetId="8">'4 classification'!$A$41:$A$68</definedName>
    <definedName name="Economic_Function_2" localSheetId="10">'5 risk metrics'!$A$52:$A$78</definedName>
    <definedName name="Economic_Function_2" localSheetId="11">'5 risk metrics checks'!$A$46:$A$70</definedName>
    <definedName name="Economic_Function_3" localSheetId="8">'4 classification'!$A$71:$A$98</definedName>
    <definedName name="Economic_Function_3" localSheetId="10">'5 risk metrics'!$A$90:$A$118</definedName>
    <definedName name="Economic_Function_3" localSheetId="11">'5 risk metrics checks'!$A$76:$A$100</definedName>
    <definedName name="Economic_Function_4" localSheetId="8">'4 classification'!$A$101:$A$129</definedName>
    <definedName name="Economic_Function_4" localSheetId="10">'5 risk metrics'!$A$129:$A$155</definedName>
    <definedName name="Economic_Function_4" localSheetId="11">'5 risk metrics checks'!$A$106:$A$130</definedName>
    <definedName name="Economic_Function_5" localSheetId="8">'4 classification'!$A$132:$A$159</definedName>
    <definedName name="Economic_Function_5" localSheetId="10">'5 risk metrics'!$A$167:$A$192</definedName>
    <definedName name="Economic_Function_5" localSheetId="11">'5 risk metrics checks'!$A$136:$A$160</definedName>
    <definedName name="Not_SB" localSheetId="8">'4 classification'!$A$192:$A$218</definedName>
    <definedName name="Not_SB" localSheetId="10">'5 risk metrics'!#REF!</definedName>
    <definedName name="Not_SB" localSheetId="11">'5 risk metrics checks'!#REF!</definedName>
    <definedName name="_xlnm.Print_Area" localSheetId="2">'1 macro-mapping'!$B$2:$AU$54</definedName>
    <definedName name="_xlnm.Print_Area" localSheetId="3">'1 macro-mapping checks'!$B$2:$AX$30</definedName>
    <definedName name="_xlnm.Print_Area" localSheetId="4">'2 sup_templates'!$B$2:$CE$39</definedName>
    <definedName name="_xlnm.Print_Area" localSheetId="5">'2 sup_templates checks'!$B$2:$CE$25</definedName>
    <definedName name="_xlnm.Print_Area" localSheetId="6">'3 interconnectedness'!$B$2:$AV$33</definedName>
    <definedName name="_xlnm.Print_Area" localSheetId="7">'3 interconnectedness checks'!$B$2:$AU$24</definedName>
    <definedName name="_xlnm.Print_Area" localSheetId="8">'4 classification'!$B$12:$W$38,'4 classification'!$B$42:$W$68,'4 classification'!$B$72:$W$98,'4 classification'!$B$102:$W$129,'4 classification'!$B$133:$W$159,'4 classification'!$B$163:$W$189,'4 classification'!$B$193:$W$229</definedName>
    <definedName name="_xlnm.Print_Area" localSheetId="10">'5 risk metrics'!$B$10:$Z$38,'5 risk metrics'!$B$53:$Z$78,'5 risk metrics'!$B$91:$Z$118,'5 risk metrics'!$B$130:$Z$155,'5 risk metrics'!$B$168:$Z$221</definedName>
    <definedName name="_xlnm.Print_Area" localSheetId="11">'5 risk metrics checks'!$B$10:$T$37,'5 risk metrics checks'!$B$47:$T$70,'5 risk metrics checks'!$B$77:$T$100,'5 risk metrics checks'!$B$107:$T$130,'5 risk metrics checks'!$B$137:$T$182</definedName>
    <definedName name="_xlnm.Print_Area" localSheetId="12">'6a risks &amp; tools mapping'!$B$2:$H$17,'6a risks &amp; tools mapping'!$J$2:$AF$17,'6a risks &amp; tools mapping'!$B$19:$J$40</definedName>
    <definedName name="_xlnm.Print_Area" localSheetId="13">'6b innov &amp; adaptations'!$B$2:$I$45</definedName>
    <definedName name="_xlnm.Print_Area" localSheetId="14">'7a policy tools EF1'!$B$2:$K$49</definedName>
    <definedName name="_xlnm.Print_Area" localSheetId="15">'7b policy tools EF2'!$B$2:$K$40</definedName>
    <definedName name="_xlnm.Print_Area" localSheetId="16">'7c policy tools EF3'!$B$2:$K$34</definedName>
    <definedName name="_xlnm.Print_Area" localSheetId="17">'7d policy tools EF4'!$B$2:$K$37</definedName>
    <definedName name="_xlnm.Print_Area" localSheetId="18">'7e policy tools EF5'!$B$2:$J$31</definedName>
    <definedName name="_xlnm.Print_Area" localSheetId="0">'Cover Page'!$B$2:$I$58</definedName>
    <definedName name="_xlnm.Print_Titles" localSheetId="2">'1 macro-mapping'!$B:$B,'1 macro-mapping'!$2:$7</definedName>
    <definedName name="_xlnm.Print_Titles" localSheetId="3">'1 macro-mapping checks'!$B:$B,'1 macro-mapping checks'!$2:$5</definedName>
    <definedName name="_xlnm.Print_Titles" localSheetId="4">'2 sup_templates'!$2:$5</definedName>
    <definedName name="_xlnm.Print_Titles" localSheetId="5">'2 sup_templates checks'!$2:$5</definedName>
    <definedName name="_xlnm.Print_Titles" localSheetId="6">'3 interconnectedness'!$2:$5</definedName>
    <definedName name="_xlnm.Print_Titles" localSheetId="7">'3 interconnectedness checks'!$2:$5</definedName>
    <definedName name="_xlnm.Print_Titles" localSheetId="8">'4 classification'!$2:$11</definedName>
    <definedName name="_xlnm.Print_Titles" localSheetId="10">'5 risk metrics'!$2:$9</definedName>
    <definedName name="_xlnm.Print_Titles" localSheetId="11">'5 risk metrics checks'!$2:$9</definedName>
    <definedName name="_xlnm.Print_Titles" localSheetId="12">'6a risks &amp; tools mapping'!$2:$3</definedName>
    <definedName name="_xlnm.Print_Titles" localSheetId="13">'6b innov &amp; adaptations'!$2:$5</definedName>
    <definedName name="_xlnm.Print_Titles" localSheetId="14">'7a policy tools EF1'!$2:$9</definedName>
    <definedName name="_xlnm.Print_Titles" localSheetId="15">'7b policy tools EF2'!$2:$9</definedName>
    <definedName name="_xlnm.Print_Titles" localSheetId="16">'7c policy tools EF3'!$2:$9</definedName>
    <definedName name="_xlnm.Print_Titles" localSheetId="17">'7d policy tools EF4'!$2:$9</definedName>
    <definedName name="_xlnm.Print_Titles" localSheetId="18">'7e policy tools EF5'!$2:$9</definedName>
    <definedName name="Residual_SB" localSheetId="8">'4 classification'!$A$162:$A$189</definedName>
    <definedName name="Residual_SB" localSheetId="10">'5 risk metrics'!#REF!</definedName>
    <definedName name="Residual_SB" localSheetId="11">'5 risk metrics checks'!#REF!</definedName>
  </definedNames>
  <calcPr calcId="152511"/>
</workbook>
</file>

<file path=xl/calcChain.xml><?xml version="1.0" encoding="utf-8"?>
<calcChain xmlns="http://schemas.openxmlformats.org/spreadsheetml/2006/main">
  <c r="CC216" i="38" l="1"/>
  <c r="CB216" i="38"/>
  <c r="CA216" i="38"/>
  <c r="BZ216" i="38"/>
  <c r="BY216" i="38"/>
  <c r="BX216" i="38"/>
  <c r="BW216" i="38"/>
  <c r="BV216" i="38"/>
  <c r="BU216" i="38"/>
  <c r="BT216" i="38"/>
  <c r="BS216" i="38"/>
  <c r="BR216" i="38"/>
  <c r="BQ216" i="38"/>
  <c r="BP216" i="38"/>
  <c r="BO216" i="38"/>
  <c r="CC215" i="38"/>
  <c r="CB215" i="38"/>
  <c r="CA215" i="38"/>
  <c r="BZ215" i="38"/>
  <c r="BY215" i="38"/>
  <c r="BX215" i="38"/>
  <c r="BW215" i="38"/>
  <c r="BV215" i="38"/>
  <c r="BU215" i="38"/>
  <c r="BT215" i="38"/>
  <c r="BS215" i="38"/>
  <c r="BR215" i="38"/>
  <c r="BQ215" i="38"/>
  <c r="BP215" i="38"/>
  <c r="BO215" i="38"/>
  <c r="CC214" i="38"/>
  <c r="CB214" i="38"/>
  <c r="CA214" i="38"/>
  <c r="BZ214" i="38"/>
  <c r="BY214" i="38"/>
  <c r="BX214" i="38"/>
  <c r="BW214" i="38"/>
  <c r="BV214" i="38"/>
  <c r="BU214" i="38"/>
  <c r="BT214" i="38"/>
  <c r="BS214" i="38"/>
  <c r="BR214" i="38"/>
  <c r="BQ214" i="38"/>
  <c r="BP214" i="38"/>
  <c r="BO214" i="38"/>
  <c r="CC213" i="38"/>
  <c r="CB213" i="38"/>
  <c r="CA213" i="38"/>
  <c r="BZ213" i="38"/>
  <c r="BY213" i="38"/>
  <c r="BX213" i="38"/>
  <c r="BW213" i="38"/>
  <c r="BV213" i="38"/>
  <c r="BU213" i="38"/>
  <c r="BT213" i="38"/>
  <c r="BS213" i="38"/>
  <c r="BR213" i="38"/>
  <c r="BQ213" i="38"/>
  <c r="BP213" i="38"/>
  <c r="BO213" i="38"/>
  <c r="CC212" i="38"/>
  <c r="CB212" i="38"/>
  <c r="CA212" i="38"/>
  <c r="BZ212" i="38"/>
  <c r="BY212" i="38"/>
  <c r="BX212" i="38"/>
  <c r="BW212" i="38"/>
  <c r="BV212" i="38"/>
  <c r="BU212" i="38"/>
  <c r="BT212" i="38"/>
  <c r="BS212" i="38"/>
  <c r="BR212" i="38"/>
  <c r="BQ212" i="38"/>
  <c r="BP212" i="38"/>
  <c r="BO212" i="38"/>
  <c r="CC211" i="38"/>
  <c r="CB211" i="38"/>
  <c r="CA211" i="38"/>
  <c r="BZ211" i="38"/>
  <c r="BY211" i="38"/>
  <c r="BX211" i="38"/>
  <c r="BW211" i="38"/>
  <c r="BV211" i="38"/>
  <c r="BU211" i="38"/>
  <c r="BT211" i="38"/>
  <c r="BS211" i="38"/>
  <c r="BR211" i="38"/>
  <c r="BQ211" i="38"/>
  <c r="BP211" i="38"/>
  <c r="BO211" i="38"/>
  <c r="CC210" i="38"/>
  <c r="CB210" i="38"/>
  <c r="CA210" i="38"/>
  <c r="BZ210" i="38"/>
  <c r="BY210" i="38"/>
  <c r="BX210" i="38"/>
  <c r="BW210" i="38"/>
  <c r="BV210" i="38"/>
  <c r="BU210" i="38"/>
  <c r="BT210" i="38"/>
  <c r="BS210" i="38"/>
  <c r="BR210" i="38"/>
  <c r="BQ210" i="38"/>
  <c r="BP210" i="38"/>
  <c r="BO210" i="38"/>
  <c r="CC209" i="38"/>
  <c r="CB209" i="38"/>
  <c r="CA209" i="38"/>
  <c r="BZ209" i="38"/>
  <c r="BY209" i="38"/>
  <c r="BX209" i="38"/>
  <c r="BW209" i="38"/>
  <c r="BV209" i="38"/>
  <c r="BU209" i="38"/>
  <c r="BT209" i="38"/>
  <c r="BS209" i="38"/>
  <c r="BR209" i="38"/>
  <c r="BQ209" i="38"/>
  <c r="BP209" i="38"/>
  <c r="BO209" i="38"/>
  <c r="CC208" i="38"/>
  <c r="CB208" i="38"/>
  <c r="CA208" i="38"/>
  <c r="BZ208" i="38"/>
  <c r="BY208" i="38"/>
  <c r="BX208" i="38"/>
  <c r="BW208" i="38"/>
  <c r="BV208" i="38"/>
  <c r="BU208" i="38"/>
  <c r="BT208" i="38"/>
  <c r="BS208" i="38"/>
  <c r="BR208" i="38"/>
  <c r="BQ208" i="38"/>
  <c r="BP208" i="38"/>
  <c r="BO208" i="38"/>
  <c r="CC207" i="38"/>
  <c r="CB207" i="38"/>
  <c r="CA207" i="38"/>
  <c r="BZ207" i="38"/>
  <c r="BY207" i="38"/>
  <c r="BX207" i="38"/>
  <c r="BW207" i="38"/>
  <c r="BV207" i="38"/>
  <c r="BU207" i="38"/>
  <c r="BT207" i="38"/>
  <c r="BS207" i="38"/>
  <c r="BR207" i="38"/>
  <c r="BQ207" i="38"/>
  <c r="BP207" i="38"/>
  <c r="BO207" i="38"/>
  <c r="CC206" i="38"/>
  <c r="CB206" i="38"/>
  <c r="CA206" i="38"/>
  <c r="BZ206" i="38"/>
  <c r="BY206" i="38"/>
  <c r="BX206" i="38"/>
  <c r="BW206" i="38"/>
  <c r="BV206" i="38"/>
  <c r="BU206" i="38"/>
  <c r="BT206" i="38"/>
  <c r="BS206" i="38"/>
  <c r="BR206" i="38"/>
  <c r="BQ206" i="38"/>
  <c r="BP206" i="38"/>
  <c r="BO206" i="38"/>
  <c r="CC205" i="38"/>
  <c r="CB205" i="38"/>
  <c r="CA205" i="38"/>
  <c r="BZ205" i="38"/>
  <c r="BY205" i="38"/>
  <c r="BX205" i="38"/>
  <c r="BW205" i="38"/>
  <c r="BV205" i="38"/>
  <c r="BU205" i="38"/>
  <c r="BT205" i="38"/>
  <c r="BS205" i="38"/>
  <c r="BR205" i="38"/>
  <c r="BQ205" i="38"/>
  <c r="BP205" i="38"/>
  <c r="BO205" i="38"/>
  <c r="CC204" i="38"/>
  <c r="CB204" i="38"/>
  <c r="CA204" i="38"/>
  <c r="BZ204" i="38"/>
  <c r="BY204" i="38"/>
  <c r="BX204" i="38"/>
  <c r="BW204" i="38"/>
  <c r="BV204" i="38"/>
  <c r="BU204" i="38"/>
  <c r="BT204" i="38"/>
  <c r="BS204" i="38"/>
  <c r="BR204" i="38"/>
  <c r="BQ204" i="38"/>
  <c r="BP204" i="38"/>
  <c r="BO204" i="38"/>
  <c r="CC203" i="38"/>
  <c r="CB203" i="38"/>
  <c r="CA203" i="38"/>
  <c r="BZ203" i="38"/>
  <c r="BY203" i="38"/>
  <c r="BX203" i="38"/>
  <c r="BW203" i="38"/>
  <c r="BV203" i="38"/>
  <c r="BU203" i="38"/>
  <c r="BT203" i="38"/>
  <c r="BS203" i="38"/>
  <c r="BR203" i="38"/>
  <c r="BQ203" i="38"/>
  <c r="BP203" i="38"/>
  <c r="BO203" i="38"/>
  <c r="CC202" i="38"/>
  <c r="CB202" i="38"/>
  <c r="CA202" i="38"/>
  <c r="BZ202" i="38"/>
  <c r="BY202" i="38"/>
  <c r="BX202" i="38"/>
  <c r="BW202" i="38"/>
  <c r="BV202" i="38"/>
  <c r="BU202" i="38"/>
  <c r="BT202" i="38"/>
  <c r="BS202" i="38"/>
  <c r="BR202" i="38"/>
  <c r="BQ202" i="38"/>
  <c r="BP202" i="38"/>
  <c r="BO202" i="38"/>
  <c r="CC201" i="38"/>
  <c r="CB201" i="38"/>
  <c r="CA201" i="38"/>
  <c r="BZ201" i="38"/>
  <c r="BY201" i="38"/>
  <c r="BX201" i="38"/>
  <c r="BW201" i="38"/>
  <c r="BV201" i="38"/>
  <c r="BU201" i="38"/>
  <c r="BT201" i="38"/>
  <c r="BS201" i="38"/>
  <c r="BR201" i="38"/>
  <c r="BQ201" i="38"/>
  <c r="BP201" i="38"/>
  <c r="BO201" i="38"/>
  <c r="CF187" i="38"/>
  <c r="CE187" i="38"/>
  <c r="CD187" i="38"/>
  <c r="CC187" i="38"/>
  <c r="CB187" i="38"/>
  <c r="CA187" i="38"/>
  <c r="BZ187" i="38"/>
  <c r="BY187" i="38"/>
  <c r="BX187" i="38"/>
  <c r="BW187" i="38"/>
  <c r="BV187" i="38"/>
  <c r="BU187" i="38"/>
  <c r="BT187" i="38"/>
  <c r="BS187" i="38"/>
  <c r="BR187" i="38"/>
  <c r="BQ187" i="38"/>
  <c r="BP187" i="38"/>
  <c r="BO187" i="38"/>
  <c r="CF186" i="38"/>
  <c r="CE186" i="38"/>
  <c r="CD186" i="38"/>
  <c r="CC186" i="38"/>
  <c r="CB186" i="38"/>
  <c r="CA186" i="38"/>
  <c r="BZ186" i="38"/>
  <c r="BY186" i="38"/>
  <c r="BX186" i="38"/>
  <c r="BW186" i="38"/>
  <c r="BV186" i="38"/>
  <c r="BU186" i="38"/>
  <c r="BT186" i="38"/>
  <c r="BS186" i="38"/>
  <c r="BR186" i="38"/>
  <c r="BQ186" i="38"/>
  <c r="BP186" i="38"/>
  <c r="BO186" i="38"/>
  <c r="CF185" i="38"/>
  <c r="CE185" i="38"/>
  <c r="CD185" i="38"/>
  <c r="CC185" i="38"/>
  <c r="CB185" i="38"/>
  <c r="CA185" i="38"/>
  <c r="BZ185" i="38"/>
  <c r="BY185" i="38"/>
  <c r="BX185" i="38"/>
  <c r="BW185" i="38"/>
  <c r="BV185" i="38"/>
  <c r="BU185" i="38"/>
  <c r="BT185" i="38"/>
  <c r="BS185" i="38"/>
  <c r="BR185" i="38"/>
  <c r="BQ185" i="38"/>
  <c r="BP185" i="38"/>
  <c r="BO185" i="38"/>
  <c r="CF184" i="38"/>
  <c r="CE184" i="38"/>
  <c r="CD184" i="38"/>
  <c r="CC184" i="38"/>
  <c r="CB184" i="38"/>
  <c r="CA184" i="38"/>
  <c r="BZ184" i="38"/>
  <c r="BY184" i="38"/>
  <c r="BX184" i="38"/>
  <c r="BW184" i="38"/>
  <c r="BV184" i="38"/>
  <c r="BU184" i="38"/>
  <c r="BT184" i="38"/>
  <c r="BS184" i="38"/>
  <c r="BR184" i="38"/>
  <c r="BQ184" i="38"/>
  <c r="BP184" i="38"/>
  <c r="BO184" i="38"/>
  <c r="CF183" i="38"/>
  <c r="CE183" i="38"/>
  <c r="CD183" i="38"/>
  <c r="CC183" i="38"/>
  <c r="CB183" i="38"/>
  <c r="CA183" i="38"/>
  <c r="BZ183" i="38"/>
  <c r="BY183" i="38"/>
  <c r="BX183" i="38"/>
  <c r="BW183" i="38"/>
  <c r="BV183" i="38"/>
  <c r="BU183" i="38"/>
  <c r="BT183" i="38"/>
  <c r="BS183" i="38"/>
  <c r="BR183" i="38"/>
  <c r="BQ183" i="38"/>
  <c r="BP183" i="38"/>
  <c r="BO183" i="38"/>
  <c r="CF182" i="38"/>
  <c r="CE182" i="38"/>
  <c r="CD182" i="38"/>
  <c r="CC182" i="38"/>
  <c r="CB182" i="38"/>
  <c r="CA182" i="38"/>
  <c r="BZ182" i="38"/>
  <c r="BY182" i="38"/>
  <c r="BX182" i="38"/>
  <c r="BW182" i="38"/>
  <c r="BV182" i="38"/>
  <c r="BU182" i="38"/>
  <c r="BT182" i="38"/>
  <c r="BS182" i="38"/>
  <c r="BR182" i="38"/>
  <c r="BQ182" i="38"/>
  <c r="BP182" i="38"/>
  <c r="BO182" i="38"/>
  <c r="CF181" i="38"/>
  <c r="CE181" i="38"/>
  <c r="CD181" i="38"/>
  <c r="CC181" i="38"/>
  <c r="CB181" i="38"/>
  <c r="CA181" i="38"/>
  <c r="BZ181" i="38"/>
  <c r="BY181" i="38"/>
  <c r="BX181" i="38"/>
  <c r="BW181" i="38"/>
  <c r="BV181" i="38"/>
  <c r="BU181" i="38"/>
  <c r="BT181" i="38"/>
  <c r="BS181" i="38"/>
  <c r="BR181" i="38"/>
  <c r="BQ181" i="38"/>
  <c r="BP181" i="38"/>
  <c r="BO181" i="38"/>
  <c r="CF180" i="38"/>
  <c r="CE180" i="38"/>
  <c r="CD180" i="38"/>
  <c r="CC180" i="38"/>
  <c r="CB180" i="38"/>
  <c r="CA180" i="38"/>
  <c r="BZ180" i="38"/>
  <c r="BY180" i="38"/>
  <c r="BX180" i="38"/>
  <c r="BW180" i="38"/>
  <c r="BV180" i="38"/>
  <c r="BU180" i="38"/>
  <c r="BT180" i="38"/>
  <c r="BS180" i="38"/>
  <c r="BR180" i="38"/>
  <c r="BQ180" i="38"/>
  <c r="BP180" i="38"/>
  <c r="BO180" i="38"/>
  <c r="CF179" i="38"/>
  <c r="CE179" i="38"/>
  <c r="CD179" i="38"/>
  <c r="CC179" i="38"/>
  <c r="CB179" i="38"/>
  <c r="CA179" i="38"/>
  <c r="BZ179" i="38"/>
  <c r="BY179" i="38"/>
  <c r="BX179" i="38"/>
  <c r="BW179" i="38"/>
  <c r="BV179" i="38"/>
  <c r="BU179" i="38"/>
  <c r="BT179" i="38"/>
  <c r="BS179" i="38"/>
  <c r="BR179" i="38"/>
  <c r="BQ179" i="38"/>
  <c r="BP179" i="38"/>
  <c r="BO179" i="38"/>
  <c r="CF178" i="38"/>
  <c r="CE178" i="38"/>
  <c r="CD178" i="38"/>
  <c r="CC178" i="38"/>
  <c r="CB178" i="38"/>
  <c r="CA178" i="38"/>
  <c r="BZ178" i="38"/>
  <c r="BY178" i="38"/>
  <c r="BX178" i="38"/>
  <c r="BW178" i="38"/>
  <c r="BV178" i="38"/>
  <c r="BU178" i="38"/>
  <c r="BT178" i="38"/>
  <c r="BS178" i="38"/>
  <c r="BR178" i="38"/>
  <c r="BQ178" i="38"/>
  <c r="BP178" i="38"/>
  <c r="BO178" i="38"/>
  <c r="CF177" i="38"/>
  <c r="CE177" i="38"/>
  <c r="CD177" i="38"/>
  <c r="CC177" i="38"/>
  <c r="CB177" i="38"/>
  <c r="CA177" i="38"/>
  <c r="BZ177" i="38"/>
  <c r="BY177" i="38"/>
  <c r="BX177" i="38"/>
  <c r="BW177" i="38"/>
  <c r="BV177" i="38"/>
  <c r="BU177" i="38"/>
  <c r="BT177" i="38"/>
  <c r="BS177" i="38"/>
  <c r="BR177" i="38"/>
  <c r="BQ177" i="38"/>
  <c r="BP177" i="38"/>
  <c r="BO177" i="38"/>
  <c r="CF176" i="38"/>
  <c r="CE176" i="38"/>
  <c r="CD176" i="38"/>
  <c r="CC176" i="38"/>
  <c r="CB176" i="38"/>
  <c r="CA176" i="38"/>
  <c r="BZ176" i="38"/>
  <c r="BY176" i="38"/>
  <c r="BX176" i="38"/>
  <c r="BW176" i="38"/>
  <c r="BV176" i="38"/>
  <c r="BU176" i="38"/>
  <c r="BT176" i="38"/>
  <c r="BS176" i="38"/>
  <c r="BR176" i="38"/>
  <c r="BQ176" i="38"/>
  <c r="BP176" i="38"/>
  <c r="BO176" i="38"/>
  <c r="CF175" i="38"/>
  <c r="CE175" i="38"/>
  <c r="CD175" i="38"/>
  <c r="CC175" i="38"/>
  <c r="CB175" i="38"/>
  <c r="CA175" i="38"/>
  <c r="BZ175" i="38"/>
  <c r="BY175" i="38"/>
  <c r="BX175" i="38"/>
  <c r="BW175" i="38"/>
  <c r="BV175" i="38"/>
  <c r="BU175" i="38"/>
  <c r="BT175" i="38"/>
  <c r="BS175" i="38"/>
  <c r="BR175" i="38"/>
  <c r="BQ175" i="38"/>
  <c r="BP175" i="38"/>
  <c r="BO175" i="38"/>
  <c r="CF174" i="38"/>
  <c r="CE174" i="38"/>
  <c r="CD174" i="38"/>
  <c r="CC174" i="38"/>
  <c r="CB174" i="38"/>
  <c r="CA174" i="38"/>
  <c r="BZ174" i="38"/>
  <c r="BY174" i="38"/>
  <c r="BX174" i="38"/>
  <c r="BW174" i="38"/>
  <c r="BV174" i="38"/>
  <c r="BU174" i="38"/>
  <c r="BT174" i="38"/>
  <c r="BS174" i="38"/>
  <c r="BR174" i="38"/>
  <c r="BQ174" i="38"/>
  <c r="BP174" i="38"/>
  <c r="BO174" i="38"/>
  <c r="CF173" i="38"/>
  <c r="CE173" i="38"/>
  <c r="CD173" i="38"/>
  <c r="CC173" i="38"/>
  <c r="CB173" i="38"/>
  <c r="CA173" i="38"/>
  <c r="BZ173" i="38"/>
  <c r="BY173" i="38"/>
  <c r="BX173" i="38"/>
  <c r="BW173" i="38"/>
  <c r="BV173" i="38"/>
  <c r="BU173" i="38"/>
  <c r="BT173" i="38"/>
  <c r="BS173" i="38"/>
  <c r="BR173" i="38"/>
  <c r="BQ173" i="38"/>
  <c r="BP173" i="38"/>
  <c r="BO173" i="38"/>
  <c r="CF172" i="38"/>
  <c r="CE172" i="38"/>
  <c r="CD172" i="38"/>
  <c r="CC172" i="38"/>
  <c r="CB172" i="38"/>
  <c r="CA172" i="38"/>
  <c r="BZ172" i="38"/>
  <c r="BY172" i="38"/>
  <c r="BX172" i="38"/>
  <c r="BW172" i="38"/>
  <c r="BV172" i="38"/>
  <c r="BU172" i="38"/>
  <c r="BT172" i="38"/>
  <c r="BS172" i="38"/>
  <c r="BR172" i="38"/>
  <c r="BQ172" i="38"/>
  <c r="BP172" i="38"/>
  <c r="BO172" i="38"/>
  <c r="CF157" i="38"/>
  <c r="CE157" i="38"/>
  <c r="CD157" i="38"/>
  <c r="CC157" i="38"/>
  <c r="CB157" i="38"/>
  <c r="CA157" i="38"/>
  <c r="BZ157" i="38"/>
  <c r="BY157" i="38"/>
  <c r="BX157" i="38"/>
  <c r="BW157" i="38"/>
  <c r="BV157" i="38"/>
  <c r="BU157" i="38"/>
  <c r="BT157" i="38"/>
  <c r="BS157" i="38"/>
  <c r="BR157" i="38"/>
  <c r="BQ157" i="38"/>
  <c r="BP157" i="38"/>
  <c r="BO157" i="38"/>
  <c r="CF156" i="38"/>
  <c r="CE156" i="38"/>
  <c r="CD156" i="38"/>
  <c r="CC156" i="38"/>
  <c r="CB156" i="38"/>
  <c r="CA156" i="38"/>
  <c r="BZ156" i="38"/>
  <c r="BY156" i="38"/>
  <c r="BX156" i="38"/>
  <c r="BW156" i="38"/>
  <c r="BV156" i="38"/>
  <c r="BU156" i="38"/>
  <c r="BT156" i="38"/>
  <c r="BS156" i="38"/>
  <c r="BR156" i="38"/>
  <c r="BQ156" i="38"/>
  <c r="BP156" i="38"/>
  <c r="BO156" i="38"/>
  <c r="CF155" i="38"/>
  <c r="CE155" i="38"/>
  <c r="CD155" i="38"/>
  <c r="CC155" i="38"/>
  <c r="CB155" i="38"/>
  <c r="CA155" i="38"/>
  <c r="BZ155" i="38"/>
  <c r="BY155" i="38"/>
  <c r="BX155" i="38"/>
  <c r="BW155" i="38"/>
  <c r="BV155" i="38"/>
  <c r="BU155" i="38"/>
  <c r="BT155" i="38"/>
  <c r="BS155" i="38"/>
  <c r="BR155" i="38"/>
  <c r="BQ155" i="38"/>
  <c r="BP155" i="38"/>
  <c r="BO155" i="38"/>
  <c r="CF154" i="38"/>
  <c r="CE154" i="38"/>
  <c r="CD154" i="38"/>
  <c r="CC154" i="38"/>
  <c r="CB154" i="38"/>
  <c r="CA154" i="38"/>
  <c r="BZ154" i="38"/>
  <c r="BY154" i="38"/>
  <c r="BX154" i="38"/>
  <c r="BW154" i="38"/>
  <c r="BV154" i="38"/>
  <c r="BU154" i="38"/>
  <c r="BT154" i="38"/>
  <c r="BS154" i="38"/>
  <c r="BR154" i="38"/>
  <c r="BQ154" i="38"/>
  <c r="BP154" i="38"/>
  <c r="BO154" i="38"/>
  <c r="CF153" i="38"/>
  <c r="CE153" i="38"/>
  <c r="CD153" i="38"/>
  <c r="CC153" i="38"/>
  <c r="CB153" i="38"/>
  <c r="CA153" i="38"/>
  <c r="BZ153" i="38"/>
  <c r="BY153" i="38"/>
  <c r="BX153" i="38"/>
  <c r="BW153" i="38"/>
  <c r="BV153" i="38"/>
  <c r="BU153" i="38"/>
  <c r="BT153" i="38"/>
  <c r="BS153" i="38"/>
  <c r="BR153" i="38"/>
  <c r="BQ153" i="38"/>
  <c r="BP153" i="38"/>
  <c r="BO153" i="38"/>
  <c r="CF152" i="38"/>
  <c r="CE152" i="38"/>
  <c r="CD152" i="38"/>
  <c r="CC152" i="38"/>
  <c r="CB152" i="38"/>
  <c r="CA152" i="38"/>
  <c r="BZ152" i="38"/>
  <c r="BY152" i="38"/>
  <c r="BX152" i="38"/>
  <c r="BW152" i="38"/>
  <c r="BV152" i="38"/>
  <c r="BU152" i="38"/>
  <c r="BT152" i="38"/>
  <c r="BS152" i="38"/>
  <c r="BR152" i="38"/>
  <c r="BQ152" i="38"/>
  <c r="BP152" i="38"/>
  <c r="BO152" i="38"/>
  <c r="CF151" i="38"/>
  <c r="CE151" i="38"/>
  <c r="CD151" i="38"/>
  <c r="CC151" i="38"/>
  <c r="CB151" i="38"/>
  <c r="CA151" i="38"/>
  <c r="BZ151" i="38"/>
  <c r="BY151" i="38"/>
  <c r="BX151" i="38"/>
  <c r="BW151" i="38"/>
  <c r="BV151" i="38"/>
  <c r="BU151" i="38"/>
  <c r="BT151" i="38"/>
  <c r="BS151" i="38"/>
  <c r="BR151" i="38"/>
  <c r="BQ151" i="38"/>
  <c r="BP151" i="38"/>
  <c r="BO151" i="38"/>
  <c r="CF150" i="38"/>
  <c r="CE150" i="38"/>
  <c r="CD150" i="38"/>
  <c r="CC150" i="38"/>
  <c r="CB150" i="38"/>
  <c r="CA150" i="38"/>
  <c r="BZ150" i="38"/>
  <c r="BY150" i="38"/>
  <c r="BX150" i="38"/>
  <c r="BW150" i="38"/>
  <c r="BV150" i="38"/>
  <c r="BU150" i="38"/>
  <c r="BT150" i="38"/>
  <c r="BS150" i="38"/>
  <c r="BR150" i="38"/>
  <c r="BQ150" i="38"/>
  <c r="BP150" i="38"/>
  <c r="BO150" i="38"/>
  <c r="CF149" i="38"/>
  <c r="CE149" i="38"/>
  <c r="CD149" i="38"/>
  <c r="CC149" i="38"/>
  <c r="CB149" i="38"/>
  <c r="CA149" i="38"/>
  <c r="BZ149" i="38"/>
  <c r="BY149" i="38"/>
  <c r="BX149" i="38"/>
  <c r="BW149" i="38"/>
  <c r="BV149" i="38"/>
  <c r="BU149" i="38"/>
  <c r="BT149" i="38"/>
  <c r="BS149" i="38"/>
  <c r="BR149" i="38"/>
  <c r="BQ149" i="38"/>
  <c r="BP149" i="38"/>
  <c r="BO149" i="38"/>
  <c r="CF148" i="38"/>
  <c r="CE148" i="38"/>
  <c r="CD148" i="38"/>
  <c r="CC148" i="38"/>
  <c r="CB148" i="38"/>
  <c r="CA148" i="38"/>
  <c r="BZ148" i="38"/>
  <c r="BY148" i="38"/>
  <c r="BX148" i="38"/>
  <c r="BW148" i="38"/>
  <c r="BV148" i="38"/>
  <c r="BU148" i="38"/>
  <c r="BT148" i="38"/>
  <c r="BS148" i="38"/>
  <c r="BR148" i="38"/>
  <c r="BQ148" i="38"/>
  <c r="BP148" i="38"/>
  <c r="BO148" i="38"/>
  <c r="CF147" i="38"/>
  <c r="CE147" i="38"/>
  <c r="CD147" i="38"/>
  <c r="CC147" i="38"/>
  <c r="CB147" i="38"/>
  <c r="CA147" i="38"/>
  <c r="BZ147" i="38"/>
  <c r="BY147" i="38"/>
  <c r="BX147" i="38"/>
  <c r="BW147" i="38"/>
  <c r="BV147" i="38"/>
  <c r="BU147" i="38"/>
  <c r="BT147" i="38"/>
  <c r="BS147" i="38"/>
  <c r="BR147" i="38"/>
  <c r="BQ147" i="38"/>
  <c r="BP147" i="38"/>
  <c r="BO147" i="38"/>
  <c r="CF146" i="38"/>
  <c r="CE146" i="38"/>
  <c r="CD146" i="38"/>
  <c r="CC146" i="38"/>
  <c r="CB146" i="38"/>
  <c r="CA146" i="38"/>
  <c r="BZ146" i="38"/>
  <c r="BY146" i="38"/>
  <c r="BX146" i="38"/>
  <c r="BW146" i="38"/>
  <c r="BV146" i="38"/>
  <c r="BU146" i="38"/>
  <c r="BT146" i="38"/>
  <c r="BS146" i="38"/>
  <c r="BR146" i="38"/>
  <c r="BQ146" i="38"/>
  <c r="BP146" i="38"/>
  <c r="BO146" i="38"/>
  <c r="CF145" i="38"/>
  <c r="CE145" i="38"/>
  <c r="CD145" i="38"/>
  <c r="CC145" i="38"/>
  <c r="CB145" i="38"/>
  <c r="CA145" i="38"/>
  <c r="BZ145" i="38"/>
  <c r="BY145" i="38"/>
  <c r="BX145" i="38"/>
  <c r="BW145" i="38"/>
  <c r="BV145" i="38"/>
  <c r="BU145" i="38"/>
  <c r="BT145" i="38"/>
  <c r="BS145" i="38"/>
  <c r="BR145" i="38"/>
  <c r="BQ145" i="38"/>
  <c r="BP145" i="38"/>
  <c r="BO145" i="38"/>
  <c r="CF144" i="38"/>
  <c r="CE144" i="38"/>
  <c r="CD144" i="38"/>
  <c r="CC144" i="38"/>
  <c r="CB144" i="38"/>
  <c r="CA144" i="38"/>
  <c r="BZ144" i="38"/>
  <c r="BY144" i="38"/>
  <c r="BX144" i="38"/>
  <c r="BW144" i="38"/>
  <c r="BV144" i="38"/>
  <c r="BU144" i="38"/>
  <c r="BT144" i="38"/>
  <c r="BS144" i="38"/>
  <c r="BR144" i="38"/>
  <c r="BQ144" i="38"/>
  <c r="BP144" i="38"/>
  <c r="BO144" i="38"/>
  <c r="CF143" i="38"/>
  <c r="CE143" i="38"/>
  <c r="CD143" i="38"/>
  <c r="CC143" i="38"/>
  <c r="CB143" i="38"/>
  <c r="CA143" i="38"/>
  <c r="BZ143" i="38"/>
  <c r="BY143" i="38"/>
  <c r="BX143" i="38"/>
  <c r="BW143" i="38"/>
  <c r="BV143" i="38"/>
  <c r="BU143" i="38"/>
  <c r="BT143" i="38"/>
  <c r="BS143" i="38"/>
  <c r="BR143" i="38"/>
  <c r="BQ143" i="38"/>
  <c r="BP143" i="38"/>
  <c r="BO143" i="38"/>
  <c r="CF142" i="38"/>
  <c r="CE142" i="38"/>
  <c r="CD142" i="38"/>
  <c r="CC142" i="38"/>
  <c r="CB142" i="38"/>
  <c r="CA142" i="38"/>
  <c r="BZ142" i="38"/>
  <c r="BY142" i="38"/>
  <c r="BX142" i="38"/>
  <c r="BW142" i="38"/>
  <c r="BV142" i="38"/>
  <c r="BU142" i="38"/>
  <c r="BT142" i="38"/>
  <c r="BS142" i="38"/>
  <c r="BR142" i="38"/>
  <c r="BQ142" i="38"/>
  <c r="BP142" i="38"/>
  <c r="BO142" i="38"/>
  <c r="CD127" i="38"/>
  <c r="CC127" i="38"/>
  <c r="CB127" i="38"/>
  <c r="CA127" i="38"/>
  <c r="BZ127" i="38"/>
  <c r="BY127" i="38"/>
  <c r="BX127" i="38"/>
  <c r="BW127" i="38"/>
  <c r="BV127" i="38"/>
  <c r="BU127" i="38"/>
  <c r="BT127" i="38"/>
  <c r="BS127" i="38"/>
  <c r="BR127" i="38"/>
  <c r="BQ127" i="38"/>
  <c r="BP127" i="38"/>
  <c r="BO127" i="38"/>
  <c r="CD126" i="38"/>
  <c r="CC126" i="38"/>
  <c r="CB126" i="38"/>
  <c r="CA126" i="38"/>
  <c r="BZ126" i="38"/>
  <c r="BY126" i="38"/>
  <c r="BX126" i="38"/>
  <c r="BW126" i="38"/>
  <c r="BV126" i="38"/>
  <c r="BU126" i="38"/>
  <c r="BT126" i="38"/>
  <c r="BS126" i="38"/>
  <c r="BR126" i="38"/>
  <c r="BQ126" i="38"/>
  <c r="BP126" i="38"/>
  <c r="BO126" i="38"/>
  <c r="CD125" i="38"/>
  <c r="CC125" i="38"/>
  <c r="CB125" i="38"/>
  <c r="CA125" i="38"/>
  <c r="BZ125" i="38"/>
  <c r="BY125" i="38"/>
  <c r="BX125" i="38"/>
  <c r="BW125" i="38"/>
  <c r="BV125" i="38"/>
  <c r="BU125" i="38"/>
  <c r="BT125" i="38"/>
  <c r="BS125" i="38"/>
  <c r="BR125" i="38"/>
  <c r="BQ125" i="38"/>
  <c r="BP125" i="38"/>
  <c r="BO125" i="38"/>
  <c r="CD124" i="38"/>
  <c r="CC124" i="38"/>
  <c r="CB124" i="38"/>
  <c r="CA124" i="38"/>
  <c r="BZ124" i="38"/>
  <c r="BY124" i="38"/>
  <c r="BX124" i="38"/>
  <c r="BW124" i="38"/>
  <c r="BV124" i="38"/>
  <c r="BU124" i="38"/>
  <c r="BT124" i="38"/>
  <c r="BS124" i="38"/>
  <c r="BR124" i="38"/>
  <c r="BQ124" i="38"/>
  <c r="BP124" i="38"/>
  <c r="BO124" i="38"/>
  <c r="CD123" i="38"/>
  <c r="CC123" i="38"/>
  <c r="CB123" i="38"/>
  <c r="CA123" i="38"/>
  <c r="BZ123" i="38"/>
  <c r="BY123" i="38"/>
  <c r="BX123" i="38"/>
  <c r="BW123" i="38"/>
  <c r="BV123" i="38"/>
  <c r="BU123" i="38"/>
  <c r="BT123" i="38"/>
  <c r="BS123" i="38"/>
  <c r="BR123" i="38"/>
  <c r="BQ123" i="38"/>
  <c r="BP123" i="38"/>
  <c r="BO123" i="38"/>
  <c r="CD122" i="38"/>
  <c r="CC122" i="38"/>
  <c r="CB122" i="38"/>
  <c r="CA122" i="38"/>
  <c r="BZ122" i="38"/>
  <c r="BY122" i="38"/>
  <c r="BX122" i="38"/>
  <c r="BW122" i="38"/>
  <c r="BV122" i="38"/>
  <c r="BU122" i="38"/>
  <c r="BT122" i="38"/>
  <c r="BS122" i="38"/>
  <c r="BR122" i="38"/>
  <c r="BQ122" i="38"/>
  <c r="BP122" i="38"/>
  <c r="BO122" i="38"/>
  <c r="CD121" i="38"/>
  <c r="CC121" i="38"/>
  <c r="CB121" i="38"/>
  <c r="CA121" i="38"/>
  <c r="BZ121" i="38"/>
  <c r="BY121" i="38"/>
  <c r="BX121" i="38"/>
  <c r="BW121" i="38"/>
  <c r="BV121" i="38"/>
  <c r="BU121" i="38"/>
  <c r="BT121" i="38"/>
  <c r="BS121" i="38"/>
  <c r="BR121" i="38"/>
  <c r="BQ121" i="38"/>
  <c r="BP121" i="38"/>
  <c r="BO121" i="38"/>
  <c r="CD120" i="38"/>
  <c r="CC120" i="38"/>
  <c r="CB120" i="38"/>
  <c r="CA120" i="38"/>
  <c r="BZ120" i="38"/>
  <c r="BY120" i="38"/>
  <c r="BX120" i="38"/>
  <c r="BW120" i="38"/>
  <c r="BV120" i="38"/>
  <c r="BU120" i="38"/>
  <c r="BT120" i="38"/>
  <c r="BS120" i="38"/>
  <c r="BR120" i="38"/>
  <c r="BQ120" i="38"/>
  <c r="BP120" i="38"/>
  <c r="BO120" i="38"/>
  <c r="CD119" i="38"/>
  <c r="CC119" i="38"/>
  <c r="CB119" i="38"/>
  <c r="CA119" i="38"/>
  <c r="BZ119" i="38"/>
  <c r="BY119" i="38"/>
  <c r="BX119" i="38"/>
  <c r="BW119" i="38"/>
  <c r="BV119" i="38"/>
  <c r="BU119" i="38"/>
  <c r="BT119" i="38"/>
  <c r="BS119" i="38"/>
  <c r="BR119" i="38"/>
  <c r="BQ119" i="38"/>
  <c r="BP119" i="38"/>
  <c r="BO119" i="38"/>
  <c r="CD118" i="38"/>
  <c r="CC118" i="38"/>
  <c r="CB118" i="38"/>
  <c r="CA118" i="38"/>
  <c r="BZ118" i="38"/>
  <c r="BY118" i="38"/>
  <c r="BX118" i="38"/>
  <c r="BW118" i="38"/>
  <c r="BV118" i="38"/>
  <c r="BU118" i="38"/>
  <c r="BT118" i="38"/>
  <c r="BS118" i="38"/>
  <c r="BR118" i="38"/>
  <c r="BQ118" i="38"/>
  <c r="BP118" i="38"/>
  <c r="BO118" i="38"/>
  <c r="CD117" i="38"/>
  <c r="CC117" i="38"/>
  <c r="CB117" i="38"/>
  <c r="CA117" i="38"/>
  <c r="BZ117" i="38"/>
  <c r="BY117" i="38"/>
  <c r="BX117" i="38"/>
  <c r="BW117" i="38"/>
  <c r="BV117" i="38"/>
  <c r="BU117" i="38"/>
  <c r="BT117" i="38"/>
  <c r="BS117" i="38"/>
  <c r="BR117" i="38"/>
  <c r="BQ117" i="38"/>
  <c r="BP117" i="38"/>
  <c r="BO117" i="38"/>
  <c r="CD116" i="38"/>
  <c r="CC116" i="38"/>
  <c r="CB116" i="38"/>
  <c r="CA116" i="38"/>
  <c r="BZ116" i="38"/>
  <c r="BY116" i="38"/>
  <c r="BX116" i="38"/>
  <c r="BW116" i="38"/>
  <c r="BV116" i="38"/>
  <c r="BU116" i="38"/>
  <c r="BT116" i="38"/>
  <c r="BS116" i="38"/>
  <c r="BR116" i="38"/>
  <c r="BQ116" i="38"/>
  <c r="BP116" i="38"/>
  <c r="BO116" i="38"/>
  <c r="CD115" i="38"/>
  <c r="CC115" i="38"/>
  <c r="CB115" i="38"/>
  <c r="CA115" i="38"/>
  <c r="BZ115" i="38"/>
  <c r="BY115" i="38"/>
  <c r="BX115" i="38"/>
  <c r="BW115" i="38"/>
  <c r="BV115" i="38"/>
  <c r="BU115" i="38"/>
  <c r="BT115" i="38"/>
  <c r="BS115" i="38"/>
  <c r="BR115" i="38"/>
  <c r="BQ115" i="38"/>
  <c r="BP115" i="38"/>
  <c r="BO115" i="38"/>
  <c r="CD114" i="38"/>
  <c r="CC114" i="38"/>
  <c r="CB114" i="38"/>
  <c r="CA114" i="38"/>
  <c r="BZ114" i="38"/>
  <c r="BY114" i="38"/>
  <c r="BX114" i="38"/>
  <c r="BW114" i="38"/>
  <c r="BV114" i="38"/>
  <c r="BU114" i="38"/>
  <c r="BT114" i="38"/>
  <c r="BS114" i="38"/>
  <c r="BR114" i="38"/>
  <c r="BQ114" i="38"/>
  <c r="BP114" i="38"/>
  <c r="BO114" i="38"/>
  <c r="CD113" i="38"/>
  <c r="CC113" i="38"/>
  <c r="CB113" i="38"/>
  <c r="CA113" i="38"/>
  <c r="BZ113" i="38"/>
  <c r="BY113" i="38"/>
  <c r="BX113" i="38"/>
  <c r="BW113" i="38"/>
  <c r="BV113" i="38"/>
  <c r="BU113" i="38"/>
  <c r="BT113" i="38"/>
  <c r="BS113" i="38"/>
  <c r="BR113" i="38"/>
  <c r="BQ113" i="38"/>
  <c r="BP113" i="38"/>
  <c r="BO113" i="38"/>
  <c r="CD112" i="38"/>
  <c r="CC112" i="38"/>
  <c r="CB112" i="38"/>
  <c r="CA112" i="38"/>
  <c r="BZ112" i="38"/>
  <c r="BY112" i="38"/>
  <c r="BX112" i="38"/>
  <c r="BW112" i="38"/>
  <c r="BV112" i="38"/>
  <c r="BU112" i="38"/>
  <c r="BT112" i="38"/>
  <c r="BS112" i="38"/>
  <c r="BR112" i="38"/>
  <c r="BQ112" i="38"/>
  <c r="BP112" i="38"/>
  <c r="BO112" i="38"/>
  <c r="CF96" i="38"/>
  <c r="CE96" i="38"/>
  <c r="CD96" i="38"/>
  <c r="CC96" i="38"/>
  <c r="CB96" i="38"/>
  <c r="CA96" i="38"/>
  <c r="BZ96" i="38"/>
  <c r="BY96" i="38"/>
  <c r="BX96" i="38"/>
  <c r="BW96" i="38"/>
  <c r="BV96" i="38"/>
  <c r="BU96" i="38"/>
  <c r="BT96" i="38"/>
  <c r="BS96" i="38"/>
  <c r="BR96" i="38"/>
  <c r="BQ96" i="38"/>
  <c r="BP96" i="38"/>
  <c r="BO96" i="38"/>
  <c r="CF95" i="38"/>
  <c r="CE95" i="38"/>
  <c r="CD95" i="38"/>
  <c r="CC95" i="38"/>
  <c r="CB95" i="38"/>
  <c r="CA95" i="38"/>
  <c r="BZ95" i="38"/>
  <c r="BY95" i="38"/>
  <c r="BX95" i="38"/>
  <c r="BW95" i="38"/>
  <c r="BV95" i="38"/>
  <c r="BU95" i="38"/>
  <c r="BT95" i="38"/>
  <c r="BS95" i="38"/>
  <c r="BR95" i="38"/>
  <c r="BQ95" i="38"/>
  <c r="BP95" i="38"/>
  <c r="BO95" i="38"/>
  <c r="CF94" i="38"/>
  <c r="CE94" i="38"/>
  <c r="CD94" i="38"/>
  <c r="CC94" i="38"/>
  <c r="CB94" i="38"/>
  <c r="CA94" i="38"/>
  <c r="BZ94" i="38"/>
  <c r="BY94" i="38"/>
  <c r="BX94" i="38"/>
  <c r="BW94" i="38"/>
  <c r="BV94" i="38"/>
  <c r="BU94" i="38"/>
  <c r="BT94" i="38"/>
  <c r="BS94" i="38"/>
  <c r="BR94" i="38"/>
  <c r="BQ94" i="38"/>
  <c r="BP94" i="38"/>
  <c r="BO94" i="38"/>
  <c r="CF93" i="38"/>
  <c r="CE93" i="38"/>
  <c r="CD93" i="38"/>
  <c r="CC93" i="38"/>
  <c r="CB93" i="38"/>
  <c r="CA93" i="38"/>
  <c r="BZ93" i="38"/>
  <c r="BY93" i="38"/>
  <c r="BX93" i="38"/>
  <c r="BW93" i="38"/>
  <c r="BV93" i="38"/>
  <c r="BU93" i="38"/>
  <c r="BT93" i="38"/>
  <c r="BS93" i="38"/>
  <c r="BR93" i="38"/>
  <c r="BQ93" i="38"/>
  <c r="BP93" i="38"/>
  <c r="BO93" i="38"/>
  <c r="CF92" i="38"/>
  <c r="CE92" i="38"/>
  <c r="CD92" i="38"/>
  <c r="CC92" i="38"/>
  <c r="CB92" i="38"/>
  <c r="CA92" i="38"/>
  <c r="BZ92" i="38"/>
  <c r="BY92" i="38"/>
  <c r="BX92" i="38"/>
  <c r="BW92" i="38"/>
  <c r="BV92" i="38"/>
  <c r="BU92" i="38"/>
  <c r="BT92" i="38"/>
  <c r="BS92" i="38"/>
  <c r="BR92" i="38"/>
  <c r="BQ92" i="38"/>
  <c r="BP92" i="38"/>
  <c r="BO92" i="38"/>
  <c r="CF91" i="38"/>
  <c r="CE91" i="38"/>
  <c r="CD91" i="38"/>
  <c r="CC91" i="38"/>
  <c r="CB91" i="38"/>
  <c r="CA91" i="38"/>
  <c r="BZ91" i="38"/>
  <c r="BY91" i="38"/>
  <c r="BX91" i="38"/>
  <c r="BW91" i="38"/>
  <c r="BV91" i="38"/>
  <c r="BU91" i="38"/>
  <c r="BT91" i="38"/>
  <c r="BS91" i="38"/>
  <c r="BR91" i="38"/>
  <c r="BQ91" i="38"/>
  <c r="BP91" i="38"/>
  <c r="BO91" i="38"/>
  <c r="CF90" i="38"/>
  <c r="CE90" i="38"/>
  <c r="CD90" i="38"/>
  <c r="CC90" i="38"/>
  <c r="CB90" i="38"/>
  <c r="CA90" i="38"/>
  <c r="BZ90" i="38"/>
  <c r="BY90" i="38"/>
  <c r="BX90" i="38"/>
  <c r="BW90" i="38"/>
  <c r="BV90" i="38"/>
  <c r="BU90" i="38"/>
  <c r="BT90" i="38"/>
  <c r="BS90" i="38"/>
  <c r="BR90" i="38"/>
  <c r="BQ90" i="38"/>
  <c r="BP90" i="38"/>
  <c r="BO90" i="38"/>
  <c r="CF89" i="38"/>
  <c r="CE89" i="38"/>
  <c r="CD89" i="38"/>
  <c r="CC89" i="38"/>
  <c r="CB89" i="38"/>
  <c r="CA89" i="38"/>
  <c r="BZ89" i="38"/>
  <c r="BY89" i="38"/>
  <c r="BX89" i="38"/>
  <c r="BW89" i="38"/>
  <c r="BV89" i="38"/>
  <c r="BU89" i="38"/>
  <c r="BT89" i="38"/>
  <c r="BS89" i="38"/>
  <c r="BR89" i="38"/>
  <c r="BQ89" i="38"/>
  <c r="BP89" i="38"/>
  <c r="BO89" i="38"/>
  <c r="CF88" i="38"/>
  <c r="CE88" i="38"/>
  <c r="CD88" i="38"/>
  <c r="CC88" i="38"/>
  <c r="CB88" i="38"/>
  <c r="CA88" i="38"/>
  <c r="BZ88" i="38"/>
  <c r="BY88" i="38"/>
  <c r="BX88" i="38"/>
  <c r="BW88" i="38"/>
  <c r="BV88" i="38"/>
  <c r="BU88" i="38"/>
  <c r="BT88" i="38"/>
  <c r="BS88" i="38"/>
  <c r="BR88" i="38"/>
  <c r="BQ88" i="38"/>
  <c r="BP88" i="38"/>
  <c r="BO88" i="38"/>
  <c r="CF87" i="38"/>
  <c r="CE87" i="38"/>
  <c r="CD87" i="38"/>
  <c r="CC87" i="38"/>
  <c r="CB87" i="38"/>
  <c r="CA87" i="38"/>
  <c r="BZ87" i="38"/>
  <c r="BY87" i="38"/>
  <c r="BX87" i="38"/>
  <c r="BW87" i="38"/>
  <c r="BV87" i="38"/>
  <c r="BU87" i="38"/>
  <c r="BT87" i="38"/>
  <c r="BS87" i="38"/>
  <c r="BR87" i="38"/>
  <c r="BQ87" i="38"/>
  <c r="BP87" i="38"/>
  <c r="BO87" i="38"/>
  <c r="CF86" i="38"/>
  <c r="CE86" i="38"/>
  <c r="CD86" i="38"/>
  <c r="CC86" i="38"/>
  <c r="CB86" i="38"/>
  <c r="CA86" i="38"/>
  <c r="BZ86" i="38"/>
  <c r="BY86" i="38"/>
  <c r="BX86" i="38"/>
  <c r="BW86" i="38"/>
  <c r="BV86" i="38"/>
  <c r="BU86" i="38"/>
  <c r="BT86" i="38"/>
  <c r="BS86" i="38"/>
  <c r="BR86" i="38"/>
  <c r="BQ86" i="38"/>
  <c r="BP86" i="38"/>
  <c r="BO86" i="38"/>
  <c r="CF85" i="38"/>
  <c r="CE85" i="38"/>
  <c r="CD85" i="38"/>
  <c r="CC85" i="38"/>
  <c r="CB85" i="38"/>
  <c r="CA85" i="38"/>
  <c r="BZ85" i="38"/>
  <c r="BY85" i="38"/>
  <c r="BX85" i="38"/>
  <c r="BW85" i="38"/>
  <c r="BV85" i="38"/>
  <c r="BU85" i="38"/>
  <c r="BT85" i="38"/>
  <c r="BS85" i="38"/>
  <c r="BR85" i="38"/>
  <c r="BQ85" i="38"/>
  <c r="BP85" i="38"/>
  <c r="BO85" i="38"/>
  <c r="CF84" i="38"/>
  <c r="CE84" i="38"/>
  <c r="CD84" i="38"/>
  <c r="CC84" i="38"/>
  <c r="CB84" i="38"/>
  <c r="CA84" i="38"/>
  <c r="BZ84" i="38"/>
  <c r="BY84" i="38"/>
  <c r="BX84" i="38"/>
  <c r="BW84" i="38"/>
  <c r="BV84" i="38"/>
  <c r="BU84" i="38"/>
  <c r="BT84" i="38"/>
  <c r="BS84" i="38"/>
  <c r="BR84" i="38"/>
  <c r="BQ84" i="38"/>
  <c r="BP84" i="38"/>
  <c r="BO84" i="38"/>
  <c r="CF83" i="38"/>
  <c r="CE83" i="38"/>
  <c r="CD83" i="38"/>
  <c r="CC83" i="38"/>
  <c r="CB83" i="38"/>
  <c r="CA83" i="38"/>
  <c r="BZ83" i="38"/>
  <c r="BY83" i="38"/>
  <c r="BX83" i="38"/>
  <c r="BW83" i="38"/>
  <c r="BV83" i="38"/>
  <c r="BU83" i="38"/>
  <c r="BT83" i="38"/>
  <c r="BS83" i="38"/>
  <c r="BR83" i="38"/>
  <c r="BQ83" i="38"/>
  <c r="BP83" i="38"/>
  <c r="BO83" i="38"/>
  <c r="CF82" i="38"/>
  <c r="CE82" i="38"/>
  <c r="CD82" i="38"/>
  <c r="CC82" i="38"/>
  <c r="CB82" i="38"/>
  <c r="CA82" i="38"/>
  <c r="BZ82" i="38"/>
  <c r="BY82" i="38"/>
  <c r="BX82" i="38"/>
  <c r="BW82" i="38"/>
  <c r="BV82" i="38"/>
  <c r="BU82" i="38"/>
  <c r="BT82" i="38"/>
  <c r="BS82" i="38"/>
  <c r="BR82" i="38"/>
  <c r="BQ82" i="38"/>
  <c r="BP82" i="38"/>
  <c r="BO82" i="38"/>
  <c r="CF81" i="38"/>
  <c r="CE81" i="38"/>
  <c r="CD81" i="38"/>
  <c r="CC81" i="38"/>
  <c r="CB81" i="38"/>
  <c r="CA81" i="38"/>
  <c r="BZ81" i="38"/>
  <c r="BY81" i="38"/>
  <c r="BX81" i="38"/>
  <c r="BW81" i="38"/>
  <c r="BV81" i="38"/>
  <c r="BU81" i="38"/>
  <c r="BT81" i="38"/>
  <c r="BS81" i="38"/>
  <c r="BR81" i="38"/>
  <c r="BQ81" i="38"/>
  <c r="BP81" i="38"/>
  <c r="BO81" i="38"/>
  <c r="CL66" i="38"/>
  <c r="CK66" i="38"/>
  <c r="CJ66" i="38"/>
  <c r="CI66" i="38"/>
  <c r="CH66" i="38"/>
  <c r="CG66" i="38"/>
  <c r="CF66" i="38"/>
  <c r="CE66" i="38"/>
  <c r="CD66" i="38"/>
  <c r="CC66" i="38"/>
  <c r="CB66" i="38"/>
  <c r="CA66" i="38"/>
  <c r="BZ66" i="38"/>
  <c r="BY66" i="38"/>
  <c r="BX66" i="38"/>
  <c r="BW66" i="38"/>
  <c r="BV66" i="38"/>
  <c r="BU66" i="38"/>
  <c r="BT66" i="38"/>
  <c r="BS66" i="38"/>
  <c r="BR66" i="38"/>
  <c r="BQ66" i="38"/>
  <c r="BP66" i="38"/>
  <c r="BO66" i="38"/>
  <c r="CL65" i="38"/>
  <c r="CK65" i="38"/>
  <c r="CJ65" i="38"/>
  <c r="CI65" i="38"/>
  <c r="CH65" i="38"/>
  <c r="CG65" i="38"/>
  <c r="CF65" i="38"/>
  <c r="CE65" i="38"/>
  <c r="CD65" i="38"/>
  <c r="CC65" i="38"/>
  <c r="CB65" i="38"/>
  <c r="CA65" i="38"/>
  <c r="BZ65" i="38"/>
  <c r="BY65" i="38"/>
  <c r="BX65" i="38"/>
  <c r="BW65" i="38"/>
  <c r="BV65" i="38"/>
  <c r="BU65" i="38"/>
  <c r="BT65" i="38"/>
  <c r="BS65" i="38"/>
  <c r="BR65" i="38"/>
  <c r="BQ65" i="38"/>
  <c r="BP65" i="38"/>
  <c r="BO65" i="38"/>
  <c r="CL64" i="38"/>
  <c r="CK64" i="38"/>
  <c r="CJ64" i="38"/>
  <c r="CI64" i="38"/>
  <c r="CH64" i="38"/>
  <c r="CG64" i="38"/>
  <c r="CF64" i="38"/>
  <c r="CE64" i="38"/>
  <c r="CD64" i="38"/>
  <c r="CC64" i="38"/>
  <c r="CB64" i="38"/>
  <c r="CA64" i="38"/>
  <c r="BZ64" i="38"/>
  <c r="BY64" i="38"/>
  <c r="BX64" i="38"/>
  <c r="BW64" i="38"/>
  <c r="BV64" i="38"/>
  <c r="BU64" i="38"/>
  <c r="BT64" i="38"/>
  <c r="BS64" i="38"/>
  <c r="BR64" i="38"/>
  <c r="BQ64" i="38"/>
  <c r="BP64" i="38"/>
  <c r="BO64" i="38"/>
  <c r="CL63" i="38"/>
  <c r="CK63" i="38"/>
  <c r="CJ63" i="38"/>
  <c r="CI63" i="38"/>
  <c r="CH63" i="38"/>
  <c r="CG63" i="38"/>
  <c r="CF63" i="38"/>
  <c r="CE63" i="38"/>
  <c r="CD63" i="38"/>
  <c r="CC63" i="38"/>
  <c r="CB63" i="38"/>
  <c r="CA63" i="38"/>
  <c r="BZ63" i="38"/>
  <c r="BY63" i="38"/>
  <c r="BX63" i="38"/>
  <c r="BW63" i="38"/>
  <c r="BV63" i="38"/>
  <c r="BU63" i="38"/>
  <c r="BT63" i="38"/>
  <c r="BS63" i="38"/>
  <c r="BR63" i="38"/>
  <c r="BQ63" i="38"/>
  <c r="BP63" i="38"/>
  <c r="BO63" i="38"/>
  <c r="CL62" i="38"/>
  <c r="CK62" i="38"/>
  <c r="CJ62" i="38"/>
  <c r="CI62" i="38"/>
  <c r="CH62" i="38"/>
  <c r="CG62" i="38"/>
  <c r="CF62" i="38"/>
  <c r="CE62" i="38"/>
  <c r="CD62" i="38"/>
  <c r="CC62" i="38"/>
  <c r="CB62" i="38"/>
  <c r="CA62" i="38"/>
  <c r="BZ62" i="38"/>
  <c r="BY62" i="38"/>
  <c r="BX62" i="38"/>
  <c r="BW62" i="38"/>
  <c r="BV62" i="38"/>
  <c r="BU62" i="38"/>
  <c r="BT62" i="38"/>
  <c r="BS62" i="38"/>
  <c r="BR62" i="38"/>
  <c r="BQ62" i="38"/>
  <c r="BP62" i="38"/>
  <c r="BO62" i="38"/>
  <c r="CL61" i="38"/>
  <c r="CK61" i="38"/>
  <c r="CJ61" i="38"/>
  <c r="CI61" i="38"/>
  <c r="CH61" i="38"/>
  <c r="CG61" i="38"/>
  <c r="CF61" i="38"/>
  <c r="CE61" i="38"/>
  <c r="CD61" i="38"/>
  <c r="CC61" i="38"/>
  <c r="CB61" i="38"/>
  <c r="CA61" i="38"/>
  <c r="BZ61" i="38"/>
  <c r="BY61" i="38"/>
  <c r="BX61" i="38"/>
  <c r="BW61" i="38"/>
  <c r="BV61" i="38"/>
  <c r="BU61" i="38"/>
  <c r="BT61" i="38"/>
  <c r="BS61" i="38"/>
  <c r="BR61" i="38"/>
  <c r="BQ61" i="38"/>
  <c r="BP61" i="38"/>
  <c r="BO61" i="38"/>
  <c r="CL60" i="38"/>
  <c r="CK60" i="38"/>
  <c r="CJ60" i="38"/>
  <c r="CI60" i="38"/>
  <c r="CH60" i="38"/>
  <c r="CG60" i="38"/>
  <c r="CF60" i="38"/>
  <c r="CE60" i="38"/>
  <c r="CD60" i="38"/>
  <c r="CC60" i="38"/>
  <c r="CB60" i="38"/>
  <c r="CA60" i="38"/>
  <c r="BZ60" i="38"/>
  <c r="BY60" i="38"/>
  <c r="BX60" i="38"/>
  <c r="BW60" i="38"/>
  <c r="BV60" i="38"/>
  <c r="BU60" i="38"/>
  <c r="BT60" i="38"/>
  <c r="BS60" i="38"/>
  <c r="BR60" i="38"/>
  <c r="BQ60" i="38"/>
  <c r="BP60" i="38"/>
  <c r="BO60" i="38"/>
  <c r="CL59" i="38"/>
  <c r="CK59" i="38"/>
  <c r="CJ59" i="38"/>
  <c r="CI59" i="38"/>
  <c r="CH59" i="38"/>
  <c r="CG59" i="38"/>
  <c r="CF59" i="38"/>
  <c r="CE59" i="38"/>
  <c r="CD59" i="38"/>
  <c r="CC59" i="38"/>
  <c r="CB59" i="38"/>
  <c r="CA59" i="38"/>
  <c r="BZ59" i="38"/>
  <c r="BY59" i="38"/>
  <c r="BX59" i="38"/>
  <c r="BW59" i="38"/>
  <c r="BV59" i="38"/>
  <c r="BU59" i="38"/>
  <c r="BT59" i="38"/>
  <c r="BS59" i="38"/>
  <c r="BR59" i="38"/>
  <c r="BQ59" i="38"/>
  <c r="BP59" i="38"/>
  <c r="BO59" i="38"/>
  <c r="CL58" i="38"/>
  <c r="CK58" i="38"/>
  <c r="CJ58" i="38"/>
  <c r="CI58" i="38"/>
  <c r="CH58" i="38"/>
  <c r="CG58" i="38"/>
  <c r="CF58" i="38"/>
  <c r="CE58" i="38"/>
  <c r="CD58" i="38"/>
  <c r="CC58" i="38"/>
  <c r="CB58" i="38"/>
  <c r="CA58" i="38"/>
  <c r="BZ58" i="38"/>
  <c r="BY58" i="38"/>
  <c r="BX58" i="38"/>
  <c r="BW58" i="38"/>
  <c r="BV58" i="38"/>
  <c r="BU58" i="38"/>
  <c r="BT58" i="38"/>
  <c r="BS58" i="38"/>
  <c r="BR58" i="38"/>
  <c r="BQ58" i="38"/>
  <c r="BP58" i="38"/>
  <c r="BO58" i="38"/>
  <c r="CL57" i="38"/>
  <c r="CK57" i="38"/>
  <c r="CJ57" i="38"/>
  <c r="CI57" i="38"/>
  <c r="CH57" i="38"/>
  <c r="CG57" i="38"/>
  <c r="CF57" i="38"/>
  <c r="CE57" i="38"/>
  <c r="CD57" i="38"/>
  <c r="CC57" i="38"/>
  <c r="CB57" i="38"/>
  <c r="CA57" i="38"/>
  <c r="BZ57" i="38"/>
  <c r="BY57" i="38"/>
  <c r="BX57" i="38"/>
  <c r="BW57" i="38"/>
  <c r="BV57" i="38"/>
  <c r="BU57" i="38"/>
  <c r="BT57" i="38"/>
  <c r="BS57" i="38"/>
  <c r="BR57" i="38"/>
  <c r="BQ57" i="38"/>
  <c r="BP57" i="38"/>
  <c r="BO57" i="38"/>
  <c r="CL56" i="38"/>
  <c r="CK56" i="38"/>
  <c r="CJ56" i="38"/>
  <c r="CI56" i="38"/>
  <c r="CH56" i="38"/>
  <c r="CG56" i="38"/>
  <c r="CF56" i="38"/>
  <c r="CE56" i="38"/>
  <c r="CD56" i="38"/>
  <c r="CC56" i="38"/>
  <c r="CB56" i="38"/>
  <c r="CA56" i="38"/>
  <c r="BZ56" i="38"/>
  <c r="BY56" i="38"/>
  <c r="BX56" i="38"/>
  <c r="BW56" i="38"/>
  <c r="BV56" i="38"/>
  <c r="BU56" i="38"/>
  <c r="BT56" i="38"/>
  <c r="BS56" i="38"/>
  <c r="BR56" i="38"/>
  <c r="BQ56" i="38"/>
  <c r="BP56" i="38"/>
  <c r="BO56" i="38"/>
  <c r="CL55" i="38"/>
  <c r="CK55" i="38"/>
  <c r="CJ55" i="38"/>
  <c r="CI55" i="38"/>
  <c r="CH55" i="38"/>
  <c r="CG55" i="38"/>
  <c r="CF55" i="38"/>
  <c r="CE55" i="38"/>
  <c r="CD55" i="38"/>
  <c r="CC55" i="38"/>
  <c r="CB55" i="38"/>
  <c r="CA55" i="38"/>
  <c r="BZ55" i="38"/>
  <c r="BY55" i="38"/>
  <c r="BX55" i="38"/>
  <c r="BW55" i="38"/>
  <c r="BV55" i="38"/>
  <c r="BU55" i="38"/>
  <c r="BT55" i="38"/>
  <c r="BS55" i="38"/>
  <c r="BR55" i="38"/>
  <c r="BQ55" i="38"/>
  <c r="BP55" i="38"/>
  <c r="BO55" i="38"/>
  <c r="CL54" i="38"/>
  <c r="CK54" i="38"/>
  <c r="CJ54" i="38"/>
  <c r="CI54" i="38"/>
  <c r="CH54" i="38"/>
  <c r="CG54" i="38"/>
  <c r="CF54" i="38"/>
  <c r="CE54" i="38"/>
  <c r="CD54" i="38"/>
  <c r="CC54" i="38"/>
  <c r="CB54" i="38"/>
  <c r="CA54" i="38"/>
  <c r="BZ54" i="38"/>
  <c r="BY54" i="38"/>
  <c r="BX54" i="38"/>
  <c r="BW54" i="38"/>
  <c r="BV54" i="38"/>
  <c r="BU54" i="38"/>
  <c r="BT54" i="38"/>
  <c r="BS54" i="38"/>
  <c r="BR54" i="38"/>
  <c r="BQ54" i="38"/>
  <c r="BP54" i="38"/>
  <c r="BO54" i="38"/>
  <c r="CL53" i="38"/>
  <c r="CK53" i="38"/>
  <c r="CJ53" i="38"/>
  <c r="CI53" i="38"/>
  <c r="CH53" i="38"/>
  <c r="CG53" i="38"/>
  <c r="CF53" i="38"/>
  <c r="CE53" i="38"/>
  <c r="CD53" i="38"/>
  <c r="CC53" i="38"/>
  <c r="CB53" i="38"/>
  <c r="CA53" i="38"/>
  <c r="BZ53" i="38"/>
  <c r="BY53" i="38"/>
  <c r="BX53" i="38"/>
  <c r="BW53" i="38"/>
  <c r="BV53" i="38"/>
  <c r="BU53" i="38"/>
  <c r="BT53" i="38"/>
  <c r="BS53" i="38"/>
  <c r="BR53" i="38"/>
  <c r="BQ53" i="38"/>
  <c r="BP53" i="38"/>
  <c r="BO53" i="38"/>
  <c r="CL52" i="38"/>
  <c r="CK52" i="38"/>
  <c r="CJ52" i="38"/>
  <c r="CI52" i="38"/>
  <c r="CH52" i="38"/>
  <c r="CG52" i="38"/>
  <c r="CF52" i="38"/>
  <c r="CE52" i="38"/>
  <c r="CD52" i="38"/>
  <c r="CC52" i="38"/>
  <c r="CB52" i="38"/>
  <c r="CA52" i="38"/>
  <c r="BZ52" i="38"/>
  <c r="BY52" i="38"/>
  <c r="BX52" i="38"/>
  <c r="BW52" i="38"/>
  <c r="BV52" i="38"/>
  <c r="BU52" i="38"/>
  <c r="BT52" i="38"/>
  <c r="BS52" i="38"/>
  <c r="BR52" i="38"/>
  <c r="BQ52" i="38"/>
  <c r="BP52" i="38"/>
  <c r="BO52" i="38"/>
  <c r="CL51" i="38"/>
  <c r="CK51" i="38"/>
  <c r="CJ51" i="38"/>
  <c r="CI51" i="38"/>
  <c r="CH51" i="38"/>
  <c r="CG51" i="38"/>
  <c r="CF51" i="38"/>
  <c r="CE51" i="38"/>
  <c r="CD51" i="38"/>
  <c r="CC51" i="38"/>
  <c r="CB51" i="38"/>
  <c r="CA51" i="38"/>
  <c r="BZ51" i="38"/>
  <c r="BY51" i="38"/>
  <c r="BX51" i="38"/>
  <c r="BW51" i="38"/>
  <c r="BV51" i="38"/>
  <c r="BU51" i="38"/>
  <c r="BT51" i="38"/>
  <c r="BS51" i="38"/>
  <c r="BR51" i="38"/>
  <c r="BQ51" i="38"/>
  <c r="BP51" i="38"/>
  <c r="BO51" i="38"/>
  <c r="CL36" i="38"/>
  <c r="CK36" i="38"/>
  <c r="CJ36" i="38"/>
  <c r="CI36" i="38"/>
  <c r="CH36" i="38"/>
  <c r="CG36" i="38"/>
  <c r="CF36" i="38"/>
  <c r="CE36" i="38"/>
  <c r="CD36" i="38"/>
  <c r="CC36" i="38"/>
  <c r="CB36" i="38"/>
  <c r="CA36" i="38"/>
  <c r="BZ36" i="38"/>
  <c r="BY36" i="38"/>
  <c r="BX36" i="38"/>
  <c r="BW36" i="38"/>
  <c r="BV36" i="38"/>
  <c r="BU36" i="38"/>
  <c r="BT36" i="38"/>
  <c r="BS36" i="38"/>
  <c r="BR36" i="38"/>
  <c r="BQ36" i="38"/>
  <c r="BP36" i="38"/>
  <c r="BO36" i="38"/>
  <c r="CL35" i="38"/>
  <c r="CK35" i="38"/>
  <c r="CJ35" i="38"/>
  <c r="CI35" i="38"/>
  <c r="CH35" i="38"/>
  <c r="CG35" i="38"/>
  <c r="CF35" i="38"/>
  <c r="CE35" i="38"/>
  <c r="CD35" i="38"/>
  <c r="CC35" i="38"/>
  <c r="CB35" i="38"/>
  <c r="CA35" i="38"/>
  <c r="BZ35" i="38"/>
  <c r="BY35" i="38"/>
  <c r="BX35" i="38"/>
  <c r="BW35" i="38"/>
  <c r="BV35" i="38"/>
  <c r="BU35" i="38"/>
  <c r="BT35" i="38"/>
  <c r="BS35" i="38"/>
  <c r="BR35" i="38"/>
  <c r="BQ35" i="38"/>
  <c r="BP35" i="38"/>
  <c r="BO35" i="38"/>
  <c r="CL34" i="38"/>
  <c r="CK34" i="38"/>
  <c r="CJ34" i="38"/>
  <c r="CI34" i="38"/>
  <c r="CH34" i="38"/>
  <c r="CG34" i="38"/>
  <c r="CF34" i="38"/>
  <c r="CE34" i="38"/>
  <c r="CD34" i="38"/>
  <c r="CC34" i="38"/>
  <c r="CB34" i="38"/>
  <c r="CA34" i="38"/>
  <c r="BZ34" i="38"/>
  <c r="BY34" i="38"/>
  <c r="BX34" i="38"/>
  <c r="BW34" i="38"/>
  <c r="BV34" i="38"/>
  <c r="BU34" i="38"/>
  <c r="BT34" i="38"/>
  <c r="BS34" i="38"/>
  <c r="BR34" i="38"/>
  <c r="BQ34" i="38"/>
  <c r="BP34" i="38"/>
  <c r="BO34" i="38"/>
  <c r="CL33" i="38"/>
  <c r="CK33" i="38"/>
  <c r="CJ33" i="38"/>
  <c r="CI33" i="38"/>
  <c r="CH33" i="38"/>
  <c r="CG33" i="38"/>
  <c r="CF33" i="38"/>
  <c r="CE33" i="38"/>
  <c r="CD33" i="38"/>
  <c r="CC33" i="38"/>
  <c r="CB33" i="38"/>
  <c r="CA33" i="38"/>
  <c r="BZ33" i="38"/>
  <c r="BY33" i="38"/>
  <c r="BX33" i="38"/>
  <c r="BW33" i="38"/>
  <c r="BV33" i="38"/>
  <c r="BU33" i="38"/>
  <c r="BT33" i="38"/>
  <c r="BS33" i="38"/>
  <c r="BR33" i="38"/>
  <c r="BQ33" i="38"/>
  <c r="BP33" i="38"/>
  <c r="BO33" i="38"/>
  <c r="CL32" i="38"/>
  <c r="CK32" i="38"/>
  <c r="CJ32" i="38"/>
  <c r="CI32" i="38"/>
  <c r="CH32" i="38"/>
  <c r="CG32" i="38"/>
  <c r="CF32" i="38"/>
  <c r="CE32" i="38"/>
  <c r="CD32" i="38"/>
  <c r="CC32" i="38"/>
  <c r="CB32" i="38"/>
  <c r="CA32" i="38"/>
  <c r="BZ32" i="38"/>
  <c r="BY32" i="38"/>
  <c r="BX32" i="38"/>
  <c r="BW32" i="38"/>
  <c r="BV32" i="38"/>
  <c r="BU32" i="38"/>
  <c r="BT32" i="38"/>
  <c r="BS32" i="38"/>
  <c r="BR32" i="38"/>
  <c r="BQ32" i="38"/>
  <c r="BP32" i="38"/>
  <c r="BO32" i="38"/>
  <c r="CL31" i="38"/>
  <c r="CK31" i="38"/>
  <c r="CJ31" i="38"/>
  <c r="CI31" i="38"/>
  <c r="CH31" i="38"/>
  <c r="CG31" i="38"/>
  <c r="CF31" i="38"/>
  <c r="CE31" i="38"/>
  <c r="CD31" i="38"/>
  <c r="CC31" i="38"/>
  <c r="CB31" i="38"/>
  <c r="CA31" i="38"/>
  <c r="BZ31" i="38"/>
  <c r="BY31" i="38"/>
  <c r="BX31" i="38"/>
  <c r="BW31" i="38"/>
  <c r="BV31" i="38"/>
  <c r="BU31" i="38"/>
  <c r="BT31" i="38"/>
  <c r="BS31" i="38"/>
  <c r="BR31" i="38"/>
  <c r="BQ31" i="38"/>
  <c r="BP31" i="38"/>
  <c r="BO31" i="38"/>
  <c r="CL30" i="38"/>
  <c r="CK30" i="38"/>
  <c r="CJ30" i="38"/>
  <c r="CI30" i="38"/>
  <c r="CH30" i="38"/>
  <c r="CG30" i="38"/>
  <c r="CF30" i="38"/>
  <c r="CE30" i="38"/>
  <c r="CD30" i="38"/>
  <c r="CC30" i="38"/>
  <c r="CB30" i="38"/>
  <c r="CA30" i="38"/>
  <c r="BZ30" i="38"/>
  <c r="BY30" i="38"/>
  <c r="BX30" i="38"/>
  <c r="BW30" i="38"/>
  <c r="BV30" i="38"/>
  <c r="BU30" i="38"/>
  <c r="BT30" i="38"/>
  <c r="BS30" i="38"/>
  <c r="BR30" i="38"/>
  <c r="BQ30" i="38"/>
  <c r="BP30" i="38"/>
  <c r="BO30" i="38"/>
  <c r="CL29" i="38"/>
  <c r="CK29" i="38"/>
  <c r="CJ29" i="38"/>
  <c r="CI29" i="38"/>
  <c r="CH29" i="38"/>
  <c r="CG29" i="38"/>
  <c r="CF29" i="38"/>
  <c r="CE29" i="38"/>
  <c r="CD29" i="38"/>
  <c r="CC29" i="38"/>
  <c r="CB29" i="38"/>
  <c r="CA29" i="38"/>
  <c r="BZ29" i="38"/>
  <c r="BY29" i="38"/>
  <c r="BX29" i="38"/>
  <c r="BW29" i="38"/>
  <c r="BV29" i="38"/>
  <c r="BU29" i="38"/>
  <c r="BT29" i="38"/>
  <c r="BS29" i="38"/>
  <c r="BR29" i="38"/>
  <c r="BQ29" i="38"/>
  <c r="BP29" i="38"/>
  <c r="BO29" i="38"/>
  <c r="CL28" i="38"/>
  <c r="CK28" i="38"/>
  <c r="CJ28" i="38"/>
  <c r="CI28" i="38"/>
  <c r="CH28" i="38"/>
  <c r="CG28" i="38"/>
  <c r="CF28" i="38"/>
  <c r="CE28" i="38"/>
  <c r="CD28" i="38"/>
  <c r="CC28" i="38"/>
  <c r="CB28" i="38"/>
  <c r="CA28" i="38"/>
  <c r="BZ28" i="38"/>
  <c r="BY28" i="38"/>
  <c r="BX28" i="38"/>
  <c r="BW28" i="38"/>
  <c r="BV28" i="38"/>
  <c r="BU28" i="38"/>
  <c r="BT28" i="38"/>
  <c r="BS28" i="38"/>
  <c r="BR28" i="38"/>
  <c r="BQ28" i="38"/>
  <c r="BP28" i="38"/>
  <c r="BO28" i="38"/>
  <c r="CL27" i="38"/>
  <c r="CK27" i="38"/>
  <c r="CJ27" i="38"/>
  <c r="CI27" i="38"/>
  <c r="CH27" i="38"/>
  <c r="CG27" i="38"/>
  <c r="CF27" i="38"/>
  <c r="CE27" i="38"/>
  <c r="CD27" i="38"/>
  <c r="CC27" i="38"/>
  <c r="CB27" i="38"/>
  <c r="CA27" i="38"/>
  <c r="BZ27" i="38"/>
  <c r="BY27" i="38"/>
  <c r="BX27" i="38"/>
  <c r="BW27" i="38"/>
  <c r="BV27" i="38"/>
  <c r="BU27" i="38"/>
  <c r="BT27" i="38"/>
  <c r="BS27" i="38"/>
  <c r="BR27" i="38"/>
  <c r="BQ27" i="38"/>
  <c r="BP27" i="38"/>
  <c r="BO27" i="38"/>
  <c r="CL26" i="38"/>
  <c r="CK26" i="38"/>
  <c r="CJ26" i="38"/>
  <c r="CI26" i="38"/>
  <c r="CH26" i="38"/>
  <c r="CG26" i="38"/>
  <c r="CF26" i="38"/>
  <c r="CE26" i="38"/>
  <c r="CD26" i="38"/>
  <c r="CC26" i="38"/>
  <c r="CB26" i="38"/>
  <c r="CA26" i="38"/>
  <c r="BZ26" i="38"/>
  <c r="BY26" i="38"/>
  <c r="BX26" i="38"/>
  <c r="BW26" i="38"/>
  <c r="BV26" i="38"/>
  <c r="BU26" i="38"/>
  <c r="BT26" i="38"/>
  <c r="BS26" i="38"/>
  <c r="BR26" i="38"/>
  <c r="BQ26" i="38"/>
  <c r="BP26" i="38"/>
  <c r="BO26" i="38"/>
  <c r="CL25" i="38"/>
  <c r="CK25" i="38"/>
  <c r="CJ25" i="38"/>
  <c r="CI25" i="38"/>
  <c r="CH25" i="38"/>
  <c r="CG25" i="38"/>
  <c r="CF25" i="38"/>
  <c r="CE25" i="38"/>
  <c r="CD25" i="38"/>
  <c r="CC25" i="38"/>
  <c r="CB25" i="38"/>
  <c r="CA25" i="38"/>
  <c r="BZ25" i="38"/>
  <c r="BY25" i="38"/>
  <c r="BX25" i="38"/>
  <c r="BW25" i="38"/>
  <c r="BV25" i="38"/>
  <c r="BU25" i="38"/>
  <c r="BT25" i="38"/>
  <c r="BS25" i="38"/>
  <c r="BR25" i="38"/>
  <c r="BQ25" i="38"/>
  <c r="BP25" i="38"/>
  <c r="BO25" i="38"/>
  <c r="CL24" i="38"/>
  <c r="CK24" i="38"/>
  <c r="CJ24" i="38"/>
  <c r="CI24" i="38"/>
  <c r="CH24" i="38"/>
  <c r="CG24" i="38"/>
  <c r="CF24" i="38"/>
  <c r="CE24" i="38"/>
  <c r="CD24" i="38"/>
  <c r="CC24" i="38"/>
  <c r="CB24" i="38"/>
  <c r="CA24" i="38"/>
  <c r="BZ24" i="38"/>
  <c r="BY24" i="38"/>
  <c r="BX24" i="38"/>
  <c r="BW24" i="38"/>
  <c r="BV24" i="38"/>
  <c r="BU24" i="38"/>
  <c r="BT24" i="38"/>
  <c r="BS24" i="38"/>
  <c r="BR24" i="38"/>
  <c r="BQ24" i="38"/>
  <c r="BP24" i="38"/>
  <c r="BO24" i="38"/>
  <c r="CL23" i="38"/>
  <c r="CK23" i="38"/>
  <c r="CJ23" i="38"/>
  <c r="CI23" i="38"/>
  <c r="CH23" i="38"/>
  <c r="CG23" i="38"/>
  <c r="CF23" i="38"/>
  <c r="CE23" i="38"/>
  <c r="CD23" i="38"/>
  <c r="CC23" i="38"/>
  <c r="CB23" i="38"/>
  <c r="CA23" i="38"/>
  <c r="BZ23" i="38"/>
  <c r="BY23" i="38"/>
  <c r="BX23" i="38"/>
  <c r="BW23" i="38"/>
  <c r="BV23" i="38"/>
  <c r="BU23" i="38"/>
  <c r="BT23" i="38"/>
  <c r="BS23" i="38"/>
  <c r="BR23" i="38"/>
  <c r="BQ23" i="38"/>
  <c r="BP23" i="38"/>
  <c r="BO23" i="38"/>
  <c r="CL22" i="38"/>
  <c r="CK22" i="38"/>
  <c r="CJ22" i="38"/>
  <c r="CI22" i="38"/>
  <c r="CH22" i="38"/>
  <c r="CG22" i="38"/>
  <c r="CF22" i="38"/>
  <c r="CE22" i="38"/>
  <c r="CD22" i="38"/>
  <c r="CC22" i="38"/>
  <c r="CB22" i="38"/>
  <c r="CA22" i="38"/>
  <c r="BZ22" i="38"/>
  <c r="BY22" i="38"/>
  <c r="BX22" i="38"/>
  <c r="BW22" i="38"/>
  <c r="BV22" i="38"/>
  <c r="BU22" i="38"/>
  <c r="BT22" i="38"/>
  <c r="BS22" i="38"/>
  <c r="BR22" i="38"/>
  <c r="BQ22" i="38"/>
  <c r="BP22" i="38"/>
  <c r="BO22" i="38"/>
  <c r="CL21" i="38"/>
  <c r="CK21" i="38"/>
  <c r="CJ21" i="38"/>
  <c r="CI21" i="38"/>
  <c r="CH21" i="38"/>
  <c r="CG21" i="38"/>
  <c r="CF21" i="38"/>
  <c r="CE21" i="38"/>
  <c r="CD21" i="38"/>
  <c r="CC21" i="38"/>
  <c r="CB21" i="38"/>
  <c r="CA21" i="38"/>
  <c r="BZ21" i="38"/>
  <c r="BY21" i="38"/>
  <c r="BX21" i="38"/>
  <c r="BW21" i="38"/>
  <c r="BV21" i="38"/>
  <c r="BU21" i="38"/>
  <c r="BT21" i="38"/>
  <c r="BS21" i="38"/>
  <c r="BR21" i="38"/>
  <c r="BQ21" i="38"/>
  <c r="BP21" i="38"/>
  <c r="BO21" i="38"/>
  <c r="BF36" i="38"/>
  <c r="BE36" i="38"/>
  <c r="BD36" i="38"/>
  <c r="BC36" i="38"/>
  <c r="BB36" i="38"/>
  <c r="BA36" i="38"/>
  <c r="AZ36" i="38"/>
  <c r="AY36" i="38"/>
  <c r="AX36" i="38"/>
  <c r="AW36" i="38"/>
  <c r="AV36" i="38"/>
  <c r="AU36" i="38"/>
  <c r="AT36" i="38"/>
  <c r="AS36" i="38"/>
  <c r="AR36" i="38"/>
  <c r="AQ36" i="38"/>
  <c r="AP36" i="38"/>
  <c r="AO36" i="38"/>
  <c r="AN36" i="38"/>
  <c r="AM36" i="38"/>
  <c r="AL36" i="38"/>
  <c r="AK36" i="38"/>
  <c r="AJ36" i="38"/>
  <c r="AI36" i="38"/>
  <c r="BF66" i="38"/>
  <c r="BE66" i="38"/>
  <c r="BD66" i="38"/>
  <c r="BC66" i="38"/>
  <c r="BB66" i="38"/>
  <c r="BA66" i="38"/>
  <c r="AZ66" i="38"/>
  <c r="AY66" i="38"/>
  <c r="AX66" i="38"/>
  <c r="AW66" i="38"/>
  <c r="AV66" i="38"/>
  <c r="AU66" i="38"/>
  <c r="AT66" i="38"/>
  <c r="AS66" i="38"/>
  <c r="AR66" i="38"/>
  <c r="AQ66" i="38"/>
  <c r="AP66" i="38"/>
  <c r="AO66" i="38"/>
  <c r="AN66" i="38"/>
  <c r="AM66" i="38"/>
  <c r="AL66" i="38"/>
  <c r="AK66" i="38"/>
  <c r="AJ66" i="38"/>
  <c r="AI66" i="38"/>
  <c r="AZ96" i="38"/>
  <c r="AY96" i="38"/>
  <c r="AX96" i="38"/>
  <c r="AW96" i="38"/>
  <c r="AV96" i="38"/>
  <c r="AU96" i="38"/>
  <c r="AT96" i="38"/>
  <c r="AS96" i="38"/>
  <c r="AR96" i="38"/>
  <c r="AQ96" i="38"/>
  <c r="AP96" i="38"/>
  <c r="AO96" i="38"/>
  <c r="AN96" i="38"/>
  <c r="AM96" i="38"/>
  <c r="AL96" i="38"/>
  <c r="AK96" i="38"/>
  <c r="AJ96" i="38"/>
  <c r="AI96" i="38"/>
  <c r="AX127" i="38"/>
  <c r="AW127" i="38"/>
  <c r="AV127" i="38"/>
  <c r="AU127" i="38"/>
  <c r="AT127" i="38"/>
  <c r="AS127" i="38"/>
  <c r="AR127" i="38"/>
  <c r="AQ127" i="38"/>
  <c r="AP127" i="38"/>
  <c r="AO127" i="38"/>
  <c r="AN127" i="38"/>
  <c r="AM127" i="38"/>
  <c r="AL127" i="38"/>
  <c r="AK127" i="38"/>
  <c r="AJ127" i="38"/>
  <c r="AI127" i="38"/>
  <c r="AZ157" i="38"/>
  <c r="AY157" i="38"/>
  <c r="AX157" i="38"/>
  <c r="AW157" i="38"/>
  <c r="AV157" i="38"/>
  <c r="AU157" i="38"/>
  <c r="AT157" i="38"/>
  <c r="AS157" i="38"/>
  <c r="AR157" i="38"/>
  <c r="AQ157" i="38"/>
  <c r="AP157" i="38"/>
  <c r="AO157" i="38"/>
  <c r="AN157" i="38"/>
  <c r="AM157" i="38"/>
  <c r="AL157" i="38"/>
  <c r="AK157" i="38"/>
  <c r="AJ157" i="38"/>
  <c r="AI157" i="38"/>
  <c r="AZ187" i="38"/>
  <c r="AY187" i="38"/>
  <c r="AX187" i="38"/>
  <c r="AW187" i="38"/>
  <c r="AV187" i="38"/>
  <c r="AU187" i="38"/>
  <c r="AT187" i="38"/>
  <c r="AS187" i="38"/>
  <c r="AR187" i="38"/>
  <c r="AQ187" i="38"/>
  <c r="AP187" i="38"/>
  <c r="AO187" i="38"/>
  <c r="AN187" i="38"/>
  <c r="AM187" i="38"/>
  <c r="AL187" i="38"/>
  <c r="AK187" i="38"/>
  <c r="AJ187" i="38"/>
  <c r="AI187" i="38"/>
  <c r="AW216" i="38"/>
  <c r="AV216" i="38"/>
  <c r="AU216" i="38"/>
  <c r="AT216" i="38"/>
  <c r="AS216" i="38"/>
  <c r="AR216" i="38"/>
  <c r="AQ216" i="38"/>
  <c r="AP216" i="38"/>
  <c r="AO216" i="38"/>
  <c r="AN216" i="38"/>
  <c r="AM216" i="38"/>
  <c r="AL216" i="38"/>
  <c r="AK216" i="38"/>
  <c r="AJ216" i="38"/>
  <c r="AI216" i="38"/>
  <c r="AN66" i="21"/>
  <c r="AN67" i="21"/>
  <c r="AN68" i="21"/>
  <c r="AN69" i="21"/>
  <c r="AN70" i="21"/>
  <c r="AN71" i="21"/>
  <c r="AN72" i="21"/>
  <c r="AN73" i="21"/>
  <c r="AN74" i="21"/>
  <c r="AN75" i="21"/>
  <c r="AN76" i="21"/>
  <c r="AN77" i="21"/>
  <c r="AN78" i="21"/>
  <c r="AN79" i="21"/>
  <c r="AN80" i="21"/>
  <c r="AN81" i="21"/>
  <c r="AU108" i="21"/>
  <c r="AT108" i="21"/>
  <c r="AS108" i="21"/>
  <c r="AR108" i="21"/>
  <c r="AQ108" i="21"/>
  <c r="AU107" i="21"/>
  <c r="AT107" i="21"/>
  <c r="AS107" i="21"/>
  <c r="AR107" i="21"/>
  <c r="AQ107" i="21"/>
  <c r="AU106" i="21"/>
  <c r="AT106" i="21"/>
  <c r="AS106" i="21"/>
  <c r="AR106" i="21"/>
  <c r="AQ106" i="21"/>
  <c r="AU105" i="21"/>
  <c r="AT105" i="21"/>
  <c r="AS105" i="21"/>
  <c r="AR105" i="21"/>
  <c r="AQ105" i="21"/>
  <c r="AU104" i="21"/>
  <c r="AT104" i="21"/>
  <c r="AS104" i="21"/>
  <c r="AR104" i="21"/>
  <c r="AQ104" i="21"/>
  <c r="AU103" i="21"/>
  <c r="AT103" i="21"/>
  <c r="AS103" i="21"/>
  <c r="AR103" i="21"/>
  <c r="AQ103" i="21"/>
  <c r="AU102" i="21"/>
  <c r="AT102" i="21"/>
  <c r="AS102" i="21"/>
  <c r="AR102" i="21"/>
  <c r="AQ102" i="21"/>
  <c r="AU101" i="21"/>
  <c r="AT101" i="21"/>
  <c r="AS101" i="21"/>
  <c r="AR101" i="21"/>
  <c r="AQ101" i="21"/>
  <c r="AU100" i="21"/>
  <c r="AT100" i="21"/>
  <c r="AS100" i="21"/>
  <c r="AR100" i="21"/>
  <c r="AQ100" i="21"/>
  <c r="AU99" i="21"/>
  <c r="AT99" i="21"/>
  <c r="AS99" i="21"/>
  <c r="AR99" i="21"/>
  <c r="AQ99" i="21"/>
  <c r="AU98" i="21"/>
  <c r="AT98" i="21"/>
  <c r="AS98" i="21"/>
  <c r="AR98" i="21"/>
  <c r="AQ98" i="21"/>
  <c r="AU97" i="21"/>
  <c r="AT97" i="21"/>
  <c r="AS97" i="21"/>
  <c r="AR97" i="21"/>
  <c r="AQ97" i="21"/>
  <c r="AU96" i="21"/>
  <c r="AT96" i="21"/>
  <c r="AS96" i="21"/>
  <c r="AR96" i="21"/>
  <c r="AQ96" i="21"/>
  <c r="AU95" i="21"/>
  <c r="AT95" i="21"/>
  <c r="AS95" i="21"/>
  <c r="AR95" i="21"/>
  <c r="AQ95" i="21"/>
  <c r="AU94" i="21"/>
  <c r="AT94" i="21"/>
  <c r="AS94" i="21"/>
  <c r="AR94" i="21"/>
  <c r="AQ94" i="21"/>
  <c r="AU93" i="21"/>
  <c r="AT93" i="21"/>
  <c r="AS93" i="21"/>
  <c r="AR93" i="21"/>
  <c r="AQ93" i="21"/>
  <c r="AO108" i="21"/>
  <c r="AN108" i="21"/>
  <c r="AM108" i="21"/>
  <c r="AL108" i="21"/>
  <c r="AK108" i="21"/>
  <c r="AO107" i="21"/>
  <c r="AN107" i="21"/>
  <c r="AM107" i="21"/>
  <c r="AL107" i="21"/>
  <c r="AK107" i="21"/>
  <c r="AO106" i="21"/>
  <c r="AN106" i="21"/>
  <c r="AM106" i="21"/>
  <c r="AL106" i="21"/>
  <c r="AK106" i="21"/>
  <c r="AO105" i="21"/>
  <c r="AN105" i="21"/>
  <c r="AM105" i="21"/>
  <c r="AL105" i="21"/>
  <c r="AK105" i="21"/>
  <c r="AO104" i="21"/>
  <c r="AN104" i="21"/>
  <c r="AM104" i="21"/>
  <c r="AL104" i="21"/>
  <c r="AK104" i="21"/>
  <c r="AO103" i="21"/>
  <c r="AN103" i="21"/>
  <c r="AM103" i="21"/>
  <c r="AL103" i="21"/>
  <c r="AK103" i="21"/>
  <c r="AO102" i="21"/>
  <c r="AN102" i="21"/>
  <c r="AM102" i="21"/>
  <c r="AL102" i="21"/>
  <c r="AK102" i="21"/>
  <c r="AO101" i="21"/>
  <c r="AN101" i="21"/>
  <c r="AM101" i="21"/>
  <c r="AL101" i="21"/>
  <c r="AK101" i="21"/>
  <c r="AO100" i="21"/>
  <c r="AN100" i="21"/>
  <c r="AM100" i="21"/>
  <c r="AL100" i="21"/>
  <c r="AK100" i="21"/>
  <c r="AO99" i="21"/>
  <c r="AN99" i="21"/>
  <c r="AM99" i="21"/>
  <c r="AL99" i="21"/>
  <c r="AK99" i="21"/>
  <c r="AO98" i="21"/>
  <c r="AN98" i="21"/>
  <c r="AM98" i="21"/>
  <c r="AL98" i="21"/>
  <c r="AK98" i="21"/>
  <c r="AO97" i="21"/>
  <c r="AN97" i="21"/>
  <c r="AM97" i="21"/>
  <c r="AL97" i="21"/>
  <c r="AK97" i="21"/>
  <c r="AO96" i="21"/>
  <c r="AN96" i="21"/>
  <c r="AM96" i="21"/>
  <c r="AL96" i="21"/>
  <c r="AK96" i="21"/>
  <c r="AO95" i="21"/>
  <c r="AN95" i="21"/>
  <c r="AM95" i="21"/>
  <c r="AL95" i="21"/>
  <c r="AK95" i="21"/>
  <c r="AO94" i="21"/>
  <c r="AN94" i="21"/>
  <c r="AM94" i="21"/>
  <c r="AL94" i="21"/>
  <c r="AK94" i="21"/>
  <c r="AO93" i="21"/>
  <c r="AN93" i="21"/>
  <c r="AM93" i="21"/>
  <c r="AL93" i="21"/>
  <c r="AK93" i="21"/>
  <c r="AI108" i="21"/>
  <c r="AH108" i="21"/>
  <c r="AG108" i="21"/>
  <c r="AF108" i="21"/>
  <c r="AE108" i="21"/>
  <c r="AD108" i="21"/>
  <c r="AC108" i="21"/>
  <c r="AB108" i="21"/>
  <c r="AA108" i="21"/>
  <c r="Z108" i="21"/>
  <c r="Y108" i="21"/>
  <c r="X108" i="21"/>
  <c r="W108" i="21"/>
  <c r="V108" i="21"/>
  <c r="U108" i="21"/>
  <c r="T108" i="21"/>
  <c r="S108" i="21"/>
  <c r="R108" i="21"/>
  <c r="Q108" i="21"/>
  <c r="P108" i="21"/>
  <c r="O108" i="21"/>
  <c r="N108" i="21"/>
  <c r="L108" i="21"/>
  <c r="K108" i="21"/>
  <c r="J108" i="21"/>
  <c r="I108" i="21"/>
  <c r="H108" i="21"/>
  <c r="G108" i="21"/>
  <c r="F108" i="21"/>
  <c r="D108" i="21"/>
  <c r="AI107" i="21"/>
  <c r="AH107" i="21"/>
  <c r="AG107" i="21"/>
  <c r="AF107" i="21"/>
  <c r="AE107" i="21"/>
  <c r="AD107" i="21"/>
  <c r="AC107" i="21"/>
  <c r="AB107" i="21"/>
  <c r="AA107" i="21"/>
  <c r="Z107" i="21"/>
  <c r="Y107" i="21"/>
  <c r="X107" i="21"/>
  <c r="W107" i="21"/>
  <c r="V107" i="21"/>
  <c r="U107" i="21"/>
  <c r="T107" i="21"/>
  <c r="S107" i="21"/>
  <c r="R107" i="21"/>
  <c r="Q107" i="21"/>
  <c r="P107" i="21"/>
  <c r="O107" i="21"/>
  <c r="N107" i="21"/>
  <c r="L107" i="21"/>
  <c r="K107" i="21"/>
  <c r="J107" i="21"/>
  <c r="I107" i="21"/>
  <c r="H107" i="21"/>
  <c r="G107" i="21"/>
  <c r="F107" i="21"/>
  <c r="D107" i="21"/>
  <c r="AI106" i="21"/>
  <c r="AH106" i="21"/>
  <c r="AG106" i="21"/>
  <c r="AF106" i="21"/>
  <c r="AE106" i="21"/>
  <c r="AD106" i="21"/>
  <c r="AC106" i="21"/>
  <c r="AB106" i="21"/>
  <c r="AA106" i="21"/>
  <c r="Z106" i="21"/>
  <c r="Y106" i="21"/>
  <c r="X106" i="21"/>
  <c r="W106" i="21"/>
  <c r="V106" i="21"/>
  <c r="U106" i="21"/>
  <c r="T106" i="21"/>
  <c r="S106" i="21"/>
  <c r="R106" i="21"/>
  <c r="Q106" i="21"/>
  <c r="P106" i="21"/>
  <c r="O106" i="21"/>
  <c r="N106" i="21"/>
  <c r="L106" i="21"/>
  <c r="K106" i="21"/>
  <c r="J106" i="21"/>
  <c r="I106" i="21"/>
  <c r="H106" i="21"/>
  <c r="G106" i="21"/>
  <c r="F106" i="21"/>
  <c r="D106" i="21"/>
  <c r="AI105" i="21"/>
  <c r="AH105" i="21"/>
  <c r="AG105" i="21"/>
  <c r="AF105" i="21"/>
  <c r="AE105" i="21"/>
  <c r="AD105" i="21"/>
  <c r="AC105" i="21"/>
  <c r="AB105" i="21"/>
  <c r="AA105" i="21"/>
  <c r="Z105" i="21"/>
  <c r="Y105" i="21"/>
  <c r="X105" i="21"/>
  <c r="W105" i="21"/>
  <c r="V105" i="21"/>
  <c r="U105" i="21"/>
  <c r="T105" i="21"/>
  <c r="S105" i="21"/>
  <c r="R105" i="21"/>
  <c r="Q105" i="21"/>
  <c r="P105" i="21"/>
  <c r="O105" i="21"/>
  <c r="N105" i="21"/>
  <c r="L105" i="21"/>
  <c r="K105" i="21"/>
  <c r="J105" i="21"/>
  <c r="I105" i="21"/>
  <c r="H105" i="21"/>
  <c r="G105" i="21"/>
  <c r="F105" i="21"/>
  <c r="D105" i="21"/>
  <c r="AI104" i="21"/>
  <c r="AH104" i="21"/>
  <c r="AG104" i="21"/>
  <c r="AF104" i="21"/>
  <c r="AE104" i="21"/>
  <c r="AD104" i="21"/>
  <c r="AC104" i="21"/>
  <c r="AB104" i="21"/>
  <c r="AA104" i="21"/>
  <c r="Z104" i="21"/>
  <c r="Y104" i="21"/>
  <c r="X104" i="21"/>
  <c r="W104" i="21"/>
  <c r="V104" i="21"/>
  <c r="U104" i="21"/>
  <c r="T104" i="21"/>
  <c r="S104" i="21"/>
  <c r="R104" i="21"/>
  <c r="Q104" i="21"/>
  <c r="P104" i="21"/>
  <c r="O104" i="21"/>
  <c r="N104" i="21"/>
  <c r="L104" i="21"/>
  <c r="K104" i="21"/>
  <c r="J104" i="21"/>
  <c r="I104" i="21"/>
  <c r="H104" i="21"/>
  <c r="G104" i="21"/>
  <c r="F104" i="21"/>
  <c r="D104" i="21"/>
  <c r="AI103" i="21"/>
  <c r="AH103" i="21"/>
  <c r="AG103" i="21"/>
  <c r="AF103" i="21"/>
  <c r="AE103" i="21"/>
  <c r="AD103" i="21"/>
  <c r="AC103" i="21"/>
  <c r="AB103" i="21"/>
  <c r="AA103" i="21"/>
  <c r="Z103" i="21"/>
  <c r="Y103" i="21"/>
  <c r="X103" i="21"/>
  <c r="W103" i="21"/>
  <c r="V103" i="21"/>
  <c r="U103" i="21"/>
  <c r="T103" i="21"/>
  <c r="S103" i="21"/>
  <c r="R103" i="21"/>
  <c r="Q103" i="21"/>
  <c r="P103" i="21"/>
  <c r="O103" i="21"/>
  <c r="N103" i="21"/>
  <c r="L103" i="21"/>
  <c r="K103" i="21"/>
  <c r="J103" i="21"/>
  <c r="I103" i="21"/>
  <c r="H103" i="21"/>
  <c r="G103" i="21"/>
  <c r="F103" i="21"/>
  <c r="D103" i="21"/>
  <c r="AI102" i="21"/>
  <c r="AH102" i="21"/>
  <c r="AG102" i="21"/>
  <c r="AF102" i="21"/>
  <c r="AE102" i="21"/>
  <c r="AD102" i="21"/>
  <c r="AC102" i="21"/>
  <c r="AB102" i="21"/>
  <c r="AA102" i="21"/>
  <c r="Z102" i="21"/>
  <c r="Y102" i="21"/>
  <c r="X102" i="21"/>
  <c r="W102" i="21"/>
  <c r="V102" i="21"/>
  <c r="U102" i="21"/>
  <c r="T102" i="21"/>
  <c r="S102" i="21"/>
  <c r="R102" i="21"/>
  <c r="Q102" i="21"/>
  <c r="P102" i="21"/>
  <c r="O102" i="21"/>
  <c r="N102" i="21"/>
  <c r="L102" i="21"/>
  <c r="K102" i="21"/>
  <c r="J102" i="21"/>
  <c r="I102" i="21"/>
  <c r="H102" i="21"/>
  <c r="G102" i="21"/>
  <c r="F102" i="21"/>
  <c r="D102" i="21"/>
  <c r="AI101" i="21"/>
  <c r="AH101" i="21"/>
  <c r="AG101" i="21"/>
  <c r="AF101" i="21"/>
  <c r="AE101" i="21"/>
  <c r="AD101" i="21"/>
  <c r="AC101" i="21"/>
  <c r="AB101" i="21"/>
  <c r="AA101" i="21"/>
  <c r="Z101" i="21"/>
  <c r="Y101" i="21"/>
  <c r="X101" i="21"/>
  <c r="W101" i="21"/>
  <c r="V101" i="21"/>
  <c r="U101" i="21"/>
  <c r="T101" i="21"/>
  <c r="S101" i="21"/>
  <c r="R101" i="21"/>
  <c r="Q101" i="21"/>
  <c r="P101" i="21"/>
  <c r="O101" i="21"/>
  <c r="N101" i="21"/>
  <c r="L101" i="21"/>
  <c r="K101" i="21"/>
  <c r="J101" i="21"/>
  <c r="I101" i="21"/>
  <c r="H101" i="21"/>
  <c r="G101" i="21"/>
  <c r="F101" i="21"/>
  <c r="D101" i="21"/>
  <c r="AI100" i="21"/>
  <c r="AH100" i="21"/>
  <c r="AG100" i="21"/>
  <c r="AF100" i="21"/>
  <c r="AE100" i="21"/>
  <c r="AD100" i="21"/>
  <c r="AC100" i="21"/>
  <c r="AB100" i="21"/>
  <c r="AA100" i="21"/>
  <c r="Z100" i="21"/>
  <c r="Y100" i="21"/>
  <c r="X100" i="21"/>
  <c r="W100" i="21"/>
  <c r="V100" i="21"/>
  <c r="U100" i="21"/>
  <c r="T100" i="21"/>
  <c r="S100" i="21"/>
  <c r="R100" i="21"/>
  <c r="Q100" i="21"/>
  <c r="P100" i="21"/>
  <c r="O100" i="21"/>
  <c r="N100" i="21"/>
  <c r="L100" i="21"/>
  <c r="K100" i="21"/>
  <c r="J100" i="21"/>
  <c r="I100" i="21"/>
  <c r="H100" i="21"/>
  <c r="G100" i="21"/>
  <c r="F100" i="21"/>
  <c r="D100" i="21"/>
  <c r="AI99" i="21"/>
  <c r="AH99" i="21"/>
  <c r="AG99" i="21"/>
  <c r="AF99" i="21"/>
  <c r="AE99" i="21"/>
  <c r="AD99" i="21"/>
  <c r="AC99" i="21"/>
  <c r="AB99" i="21"/>
  <c r="AA99" i="21"/>
  <c r="Z99" i="21"/>
  <c r="Y99" i="21"/>
  <c r="X99" i="21"/>
  <c r="W99" i="21"/>
  <c r="V99" i="21"/>
  <c r="U99" i="21"/>
  <c r="T99" i="21"/>
  <c r="S99" i="21"/>
  <c r="R99" i="21"/>
  <c r="Q99" i="21"/>
  <c r="P99" i="21"/>
  <c r="O99" i="21"/>
  <c r="N99" i="21"/>
  <c r="L99" i="21"/>
  <c r="K99" i="21"/>
  <c r="J99" i="21"/>
  <c r="I99" i="21"/>
  <c r="H99" i="21"/>
  <c r="G99" i="21"/>
  <c r="F99" i="21"/>
  <c r="D99" i="21"/>
  <c r="AI98" i="21"/>
  <c r="AH98" i="21"/>
  <c r="AG98" i="21"/>
  <c r="AF98" i="21"/>
  <c r="AE98" i="21"/>
  <c r="AD98" i="21"/>
  <c r="AC98" i="21"/>
  <c r="AB98" i="21"/>
  <c r="AA98" i="21"/>
  <c r="Z98" i="21"/>
  <c r="Y98" i="21"/>
  <c r="X98" i="21"/>
  <c r="W98" i="21"/>
  <c r="V98" i="21"/>
  <c r="U98" i="21"/>
  <c r="T98" i="21"/>
  <c r="S98" i="21"/>
  <c r="R98" i="21"/>
  <c r="Q98" i="21"/>
  <c r="P98" i="21"/>
  <c r="O98" i="21"/>
  <c r="N98" i="21"/>
  <c r="L98" i="21"/>
  <c r="K98" i="21"/>
  <c r="J98" i="21"/>
  <c r="I98" i="21"/>
  <c r="H98" i="21"/>
  <c r="G98" i="21"/>
  <c r="F98" i="21"/>
  <c r="D98" i="21"/>
  <c r="AI97" i="21"/>
  <c r="AH97" i="21"/>
  <c r="AG97" i="21"/>
  <c r="AF97" i="21"/>
  <c r="AE97" i="21"/>
  <c r="AD97" i="21"/>
  <c r="AC97" i="21"/>
  <c r="AB97" i="21"/>
  <c r="AA97" i="21"/>
  <c r="Z97" i="21"/>
  <c r="Y97" i="21"/>
  <c r="X97" i="21"/>
  <c r="W97" i="21"/>
  <c r="V97" i="21"/>
  <c r="U97" i="21"/>
  <c r="T97" i="21"/>
  <c r="S97" i="21"/>
  <c r="R97" i="21"/>
  <c r="Q97" i="21"/>
  <c r="P97" i="21"/>
  <c r="O97" i="21"/>
  <c r="N97" i="21"/>
  <c r="L97" i="21"/>
  <c r="K97" i="21"/>
  <c r="J97" i="21"/>
  <c r="I97" i="21"/>
  <c r="H97" i="21"/>
  <c r="G97" i="21"/>
  <c r="F97" i="21"/>
  <c r="D97" i="21"/>
  <c r="AI96" i="21"/>
  <c r="AH96" i="21"/>
  <c r="AG96" i="21"/>
  <c r="AF96" i="21"/>
  <c r="AE96" i="21"/>
  <c r="AD96" i="21"/>
  <c r="AC96" i="21"/>
  <c r="AB96" i="21"/>
  <c r="AA96" i="21"/>
  <c r="Z96" i="21"/>
  <c r="Y96" i="21"/>
  <c r="X96" i="21"/>
  <c r="W96" i="21"/>
  <c r="V96" i="21"/>
  <c r="U96" i="21"/>
  <c r="T96" i="21"/>
  <c r="S96" i="21"/>
  <c r="R96" i="21"/>
  <c r="Q96" i="21"/>
  <c r="P96" i="21"/>
  <c r="O96" i="21"/>
  <c r="N96" i="21"/>
  <c r="L96" i="21"/>
  <c r="K96" i="21"/>
  <c r="J96" i="21"/>
  <c r="I96" i="21"/>
  <c r="H96" i="21"/>
  <c r="G96" i="21"/>
  <c r="F96" i="21"/>
  <c r="D96" i="21"/>
  <c r="AI95" i="21"/>
  <c r="AH95" i="21"/>
  <c r="AG95" i="21"/>
  <c r="AF95" i="21"/>
  <c r="AE95" i="21"/>
  <c r="AD95" i="21"/>
  <c r="AC95" i="21"/>
  <c r="AB95" i="21"/>
  <c r="AA95" i="21"/>
  <c r="Z95" i="21"/>
  <c r="Y95" i="21"/>
  <c r="X95" i="21"/>
  <c r="W95" i="21"/>
  <c r="V95" i="21"/>
  <c r="U95" i="21"/>
  <c r="T95" i="21"/>
  <c r="S95" i="21"/>
  <c r="R95" i="21"/>
  <c r="Q95" i="21"/>
  <c r="P95" i="21"/>
  <c r="O95" i="21"/>
  <c r="N95" i="21"/>
  <c r="L95" i="21"/>
  <c r="K95" i="21"/>
  <c r="J95" i="21"/>
  <c r="I95" i="21"/>
  <c r="H95" i="21"/>
  <c r="G95" i="21"/>
  <c r="F95" i="21"/>
  <c r="D95" i="21"/>
  <c r="AI94" i="21"/>
  <c r="AH94" i="21"/>
  <c r="AG94" i="21"/>
  <c r="AF94" i="21"/>
  <c r="AE94" i="21"/>
  <c r="AD94" i="21"/>
  <c r="AC94" i="21"/>
  <c r="AB94" i="21"/>
  <c r="AA94" i="21"/>
  <c r="Z94" i="21"/>
  <c r="Y94" i="21"/>
  <c r="X94" i="21"/>
  <c r="W94" i="21"/>
  <c r="V94" i="21"/>
  <c r="U94" i="21"/>
  <c r="T94" i="21"/>
  <c r="S94" i="21"/>
  <c r="R94" i="21"/>
  <c r="Q94" i="21"/>
  <c r="P94" i="21"/>
  <c r="O94" i="21"/>
  <c r="N94" i="21"/>
  <c r="L94" i="21"/>
  <c r="K94" i="21"/>
  <c r="J94" i="21"/>
  <c r="I94" i="21"/>
  <c r="H94" i="21"/>
  <c r="G94" i="21"/>
  <c r="F94" i="21"/>
  <c r="D94" i="21"/>
  <c r="AI93" i="21"/>
  <c r="AH93" i="21"/>
  <c r="AG93" i="21"/>
  <c r="AF93" i="21"/>
  <c r="AE93" i="21"/>
  <c r="AD93" i="21"/>
  <c r="AC93" i="21"/>
  <c r="AB93" i="21"/>
  <c r="AA93" i="21"/>
  <c r="Z93" i="21"/>
  <c r="Y93" i="21"/>
  <c r="X93" i="21"/>
  <c r="W93" i="21"/>
  <c r="V93" i="21"/>
  <c r="U93" i="21"/>
  <c r="T93" i="21"/>
  <c r="S93" i="21"/>
  <c r="R93" i="21"/>
  <c r="Q93" i="21"/>
  <c r="P93" i="21"/>
  <c r="O93" i="21"/>
  <c r="N93" i="21"/>
  <c r="L93" i="21"/>
  <c r="K93" i="21"/>
  <c r="J93" i="21"/>
  <c r="I93" i="21"/>
  <c r="H93" i="21"/>
  <c r="G93" i="21"/>
  <c r="F93" i="21"/>
  <c r="D93" i="21"/>
  <c r="AU81" i="21"/>
  <c r="AT81" i="21"/>
  <c r="AS81" i="21"/>
  <c r="AR81" i="21"/>
  <c r="AQ81" i="21"/>
  <c r="AO81" i="21"/>
  <c r="AM81" i="21"/>
  <c r="AL81" i="21"/>
  <c r="AK81" i="21"/>
  <c r="AI81" i="21"/>
  <c r="AH81" i="21"/>
  <c r="AG81" i="21"/>
  <c r="AF81" i="21"/>
  <c r="AE81" i="21"/>
  <c r="AD81" i="21"/>
  <c r="AC81" i="21"/>
  <c r="AB81" i="21"/>
  <c r="AA81" i="21"/>
  <c r="Z81" i="21"/>
  <c r="Y81" i="21"/>
  <c r="X81" i="21"/>
  <c r="W81" i="21"/>
  <c r="V81" i="21"/>
  <c r="U81" i="21"/>
  <c r="T81" i="21"/>
  <c r="S81" i="21"/>
  <c r="R81" i="21"/>
  <c r="Q81" i="21"/>
  <c r="P81" i="21"/>
  <c r="O81" i="21"/>
  <c r="N81" i="21"/>
  <c r="L81" i="21"/>
  <c r="K81" i="21"/>
  <c r="J81" i="21"/>
  <c r="I81" i="21"/>
  <c r="H81" i="21"/>
  <c r="G81" i="21"/>
  <c r="F81" i="21"/>
  <c r="D81" i="21"/>
  <c r="AI28" i="31" l="1"/>
  <c r="AH28" i="31"/>
  <c r="AG28" i="31"/>
  <c r="AF28" i="31"/>
  <c r="AE28" i="31"/>
  <c r="AD28" i="31"/>
  <c r="AC28" i="31"/>
  <c r="AB28" i="31"/>
  <c r="AA28" i="31"/>
  <c r="Z28" i="31"/>
  <c r="Y28" i="31"/>
  <c r="X28" i="31"/>
  <c r="W28" i="31"/>
  <c r="V28" i="31"/>
  <c r="U28" i="31"/>
  <c r="T28" i="31"/>
  <c r="S28" i="31"/>
  <c r="R28" i="31"/>
  <c r="Q28" i="31"/>
  <c r="P28" i="31"/>
  <c r="O28" i="31"/>
  <c r="N28" i="31"/>
  <c r="M28" i="31"/>
  <c r="L28" i="31"/>
  <c r="K28" i="31"/>
  <c r="J28" i="31"/>
  <c r="I28" i="31"/>
  <c r="H28" i="31"/>
  <c r="G28" i="31"/>
  <c r="F28" i="31"/>
  <c r="E28" i="31"/>
  <c r="D28" i="31"/>
  <c r="AI27" i="31"/>
  <c r="AH27" i="31"/>
  <c r="AG27" i="31"/>
  <c r="AF27" i="31"/>
  <c r="AE27" i="31"/>
  <c r="AD27" i="31"/>
  <c r="AC27" i="31"/>
  <c r="AB27" i="31"/>
  <c r="AA27" i="31"/>
  <c r="Z27" i="31"/>
  <c r="Y27" i="31"/>
  <c r="X27" i="31"/>
  <c r="W27" i="31"/>
  <c r="V27" i="31"/>
  <c r="U27" i="31"/>
  <c r="T27" i="31"/>
  <c r="S27" i="31"/>
  <c r="R27" i="31"/>
  <c r="Q27" i="31"/>
  <c r="P27" i="31"/>
  <c r="O27" i="31"/>
  <c r="N27" i="31"/>
  <c r="M27" i="31"/>
  <c r="L27" i="31"/>
  <c r="K27" i="31"/>
  <c r="J27" i="31"/>
  <c r="I27" i="31"/>
  <c r="H27" i="31"/>
  <c r="G27" i="31"/>
  <c r="F27" i="31"/>
  <c r="E27" i="31"/>
  <c r="D27" i="31"/>
  <c r="D28" i="69"/>
  <c r="E28" i="69"/>
  <c r="F28" i="69"/>
  <c r="G28" i="69"/>
  <c r="H28" i="69"/>
  <c r="I28" i="69"/>
  <c r="J28" i="69"/>
  <c r="K28" i="69"/>
  <c r="L28" i="69"/>
  <c r="M28" i="69"/>
  <c r="N28" i="69"/>
  <c r="O28" i="69"/>
  <c r="P28" i="69"/>
  <c r="Q28" i="69"/>
  <c r="R28" i="69"/>
  <c r="S28" i="69"/>
  <c r="T28" i="69"/>
  <c r="U28" i="69"/>
  <c r="V28" i="69"/>
  <c r="W28" i="69"/>
  <c r="X28" i="69"/>
  <c r="Y28" i="69"/>
  <c r="Z28" i="69"/>
  <c r="AA28" i="69"/>
  <c r="AB28" i="69"/>
  <c r="AC28" i="69"/>
  <c r="AD28" i="69"/>
  <c r="AE28" i="69"/>
  <c r="AF28" i="69"/>
  <c r="AG28" i="69"/>
  <c r="AH28" i="69"/>
  <c r="AI28" i="69"/>
  <c r="D29" i="69"/>
  <c r="E29" i="69"/>
  <c r="F29" i="69"/>
  <c r="G29" i="69"/>
  <c r="H29" i="69"/>
  <c r="I29" i="69"/>
  <c r="J29" i="69"/>
  <c r="K29" i="69"/>
  <c r="L29" i="69"/>
  <c r="M29" i="69"/>
  <c r="N29" i="69"/>
  <c r="O29" i="69"/>
  <c r="P29" i="69"/>
  <c r="Q29" i="69"/>
  <c r="R29" i="69"/>
  <c r="S29" i="69"/>
  <c r="T29" i="69"/>
  <c r="U29" i="69"/>
  <c r="V29" i="69"/>
  <c r="W29" i="69"/>
  <c r="X29" i="69"/>
  <c r="Y29" i="69"/>
  <c r="Z29" i="69"/>
  <c r="AA29" i="69"/>
  <c r="AB29" i="69"/>
  <c r="AC29" i="69"/>
  <c r="AD29" i="69"/>
  <c r="AE29" i="69"/>
  <c r="AF29" i="69"/>
  <c r="AG29" i="69"/>
  <c r="AH29" i="69"/>
  <c r="AI29" i="69"/>
  <c r="AI26" i="69"/>
  <c r="AI25" i="69"/>
  <c r="AI24" i="69"/>
  <c r="AI23" i="69"/>
  <c r="AI22" i="69"/>
  <c r="AI21" i="69"/>
  <c r="AI20" i="69"/>
  <c r="AI19" i="69"/>
  <c r="AI18" i="69"/>
  <c r="AI17" i="69"/>
  <c r="AI16" i="69"/>
  <c r="AI15" i="69"/>
  <c r="AI14" i="69"/>
  <c r="AI13" i="69"/>
  <c r="AI12" i="69"/>
  <c r="AH26" i="69"/>
  <c r="AH25" i="69"/>
  <c r="AH24" i="69"/>
  <c r="AH23" i="69"/>
  <c r="AH22" i="69"/>
  <c r="AH21" i="69"/>
  <c r="AH20" i="69"/>
  <c r="AH19" i="69"/>
  <c r="AH18" i="69"/>
  <c r="AH17" i="69"/>
  <c r="AH16" i="69"/>
  <c r="AH15" i="69"/>
  <c r="AH14" i="69"/>
  <c r="AH13" i="69"/>
  <c r="AH12" i="69"/>
  <c r="AG26" i="69"/>
  <c r="AG25" i="69"/>
  <c r="AG24" i="69"/>
  <c r="AG23" i="69"/>
  <c r="AG22" i="69"/>
  <c r="AG21" i="69"/>
  <c r="AG20" i="69"/>
  <c r="AG19" i="69"/>
  <c r="AG18" i="69"/>
  <c r="AG17" i="69"/>
  <c r="AG16" i="69"/>
  <c r="AG15" i="69"/>
  <c r="AG14" i="69"/>
  <c r="AG13" i="69"/>
  <c r="AG12" i="69"/>
  <c r="AF26" i="69"/>
  <c r="AF25" i="69"/>
  <c r="AF24" i="69"/>
  <c r="AF23" i="69"/>
  <c r="AF22" i="69"/>
  <c r="AF21" i="69"/>
  <c r="AF20" i="69"/>
  <c r="AF19" i="69"/>
  <c r="AF18" i="69"/>
  <c r="AF17" i="69"/>
  <c r="AF16" i="69"/>
  <c r="AF15" i="69"/>
  <c r="AF14" i="69"/>
  <c r="AF13" i="69"/>
  <c r="AF12" i="69"/>
  <c r="AE26" i="69"/>
  <c r="AE25" i="69"/>
  <c r="AE24" i="69"/>
  <c r="AE23" i="69"/>
  <c r="AE22" i="69"/>
  <c r="AE21" i="69"/>
  <c r="AE20" i="69"/>
  <c r="AE19" i="69"/>
  <c r="AE18" i="69"/>
  <c r="AE17" i="69"/>
  <c r="AE16" i="69"/>
  <c r="AE15" i="69"/>
  <c r="AE14" i="69"/>
  <c r="AE13" i="69"/>
  <c r="AE12" i="69"/>
  <c r="AD26" i="69"/>
  <c r="AD25" i="69"/>
  <c r="AD24" i="69"/>
  <c r="AD23" i="69"/>
  <c r="AD22" i="69"/>
  <c r="AD21" i="69"/>
  <c r="AD20" i="69"/>
  <c r="AD19" i="69"/>
  <c r="AD18" i="69"/>
  <c r="AD17" i="69"/>
  <c r="AD16" i="69"/>
  <c r="AD15" i="69"/>
  <c r="AD14" i="69"/>
  <c r="AD13" i="69"/>
  <c r="AD12" i="69"/>
  <c r="AC26" i="69"/>
  <c r="AC25" i="69"/>
  <c r="AC24" i="69"/>
  <c r="AC23" i="69"/>
  <c r="AC22" i="69"/>
  <c r="AC21" i="69"/>
  <c r="AC20" i="69"/>
  <c r="AC19" i="69"/>
  <c r="AC18" i="69"/>
  <c r="AC17" i="69"/>
  <c r="AC16" i="69"/>
  <c r="AC15" i="69"/>
  <c r="AC14" i="69"/>
  <c r="AC13" i="69"/>
  <c r="AC12" i="69"/>
  <c r="AB26" i="69"/>
  <c r="AB25" i="69"/>
  <c r="AB24" i="69"/>
  <c r="AB23" i="69"/>
  <c r="AB22" i="69"/>
  <c r="AB21" i="69"/>
  <c r="AB20" i="69"/>
  <c r="AB19" i="69"/>
  <c r="AB18" i="69"/>
  <c r="AB17" i="69"/>
  <c r="AB16" i="69"/>
  <c r="AB15" i="69"/>
  <c r="AB14" i="69"/>
  <c r="AB13" i="69"/>
  <c r="AB12" i="69"/>
  <c r="AA26" i="69"/>
  <c r="AA25" i="69"/>
  <c r="AA24" i="69"/>
  <c r="AA23" i="69"/>
  <c r="AA22" i="69"/>
  <c r="AA21" i="69"/>
  <c r="AA20" i="69"/>
  <c r="AA19" i="69"/>
  <c r="AA18" i="69"/>
  <c r="AA17" i="69"/>
  <c r="AA16" i="69"/>
  <c r="AA15" i="69"/>
  <c r="AA14" i="69"/>
  <c r="AA13" i="69"/>
  <c r="AA12" i="69"/>
  <c r="Z26" i="69"/>
  <c r="Z25" i="69"/>
  <c r="Z24" i="69"/>
  <c r="Z23" i="69"/>
  <c r="Z22" i="69"/>
  <c r="Z21" i="69"/>
  <c r="Z20" i="69"/>
  <c r="Z19" i="69"/>
  <c r="Z18" i="69"/>
  <c r="Z17" i="69"/>
  <c r="Z16" i="69"/>
  <c r="Z15" i="69"/>
  <c r="Z14" i="69"/>
  <c r="Z13" i="69"/>
  <c r="Z12" i="69"/>
  <c r="Y26" i="69"/>
  <c r="Y25" i="69"/>
  <c r="Y24" i="69"/>
  <c r="Y23" i="69"/>
  <c r="Y22" i="69"/>
  <c r="Y21" i="69"/>
  <c r="Y20" i="69"/>
  <c r="Y19" i="69"/>
  <c r="Y18" i="69"/>
  <c r="Y17" i="69"/>
  <c r="Y16" i="69"/>
  <c r="Y15" i="69"/>
  <c r="Y14" i="69"/>
  <c r="Y13" i="69"/>
  <c r="Y12" i="69"/>
  <c r="X26" i="69"/>
  <c r="X25" i="69"/>
  <c r="X24" i="69"/>
  <c r="X23" i="69"/>
  <c r="X22" i="69"/>
  <c r="X21" i="69"/>
  <c r="X20" i="69"/>
  <c r="X19" i="69"/>
  <c r="X18" i="69"/>
  <c r="X17" i="69"/>
  <c r="X16" i="69"/>
  <c r="X15" i="69"/>
  <c r="X14" i="69"/>
  <c r="X13" i="69"/>
  <c r="X12" i="69"/>
  <c r="W26" i="69"/>
  <c r="W25" i="69"/>
  <c r="W24" i="69"/>
  <c r="W23" i="69"/>
  <c r="W22" i="69"/>
  <c r="W21" i="69"/>
  <c r="W20" i="69"/>
  <c r="W19" i="69"/>
  <c r="W18" i="69"/>
  <c r="W17" i="69"/>
  <c r="W16" i="69"/>
  <c r="W15" i="69"/>
  <c r="W14" i="69"/>
  <c r="W13" i="69"/>
  <c r="W12" i="69"/>
  <c r="V26" i="69"/>
  <c r="V25" i="69"/>
  <c r="V24" i="69"/>
  <c r="V23" i="69"/>
  <c r="V22" i="69"/>
  <c r="V21" i="69"/>
  <c r="V20" i="69"/>
  <c r="V19" i="69"/>
  <c r="V18" i="69"/>
  <c r="V17" i="69"/>
  <c r="V16" i="69"/>
  <c r="V15" i="69"/>
  <c r="V14" i="69"/>
  <c r="V13" i="69"/>
  <c r="V12" i="69"/>
  <c r="U26" i="69"/>
  <c r="U25" i="69"/>
  <c r="U24" i="69"/>
  <c r="U23" i="69"/>
  <c r="U22" i="69"/>
  <c r="U21" i="69"/>
  <c r="U20" i="69"/>
  <c r="U19" i="69"/>
  <c r="U18" i="69"/>
  <c r="U17" i="69"/>
  <c r="U16" i="69"/>
  <c r="U15" i="69"/>
  <c r="U14" i="69"/>
  <c r="U13" i="69"/>
  <c r="U12" i="69"/>
  <c r="T26" i="69"/>
  <c r="T25" i="69"/>
  <c r="T24" i="69"/>
  <c r="T23" i="69"/>
  <c r="T22" i="69"/>
  <c r="T21" i="69"/>
  <c r="T20" i="69"/>
  <c r="T19" i="69"/>
  <c r="T18" i="69"/>
  <c r="T17" i="69"/>
  <c r="T16" i="69"/>
  <c r="T15" i="69"/>
  <c r="T14" i="69"/>
  <c r="T13" i="69"/>
  <c r="T12" i="69"/>
  <c r="S26" i="69"/>
  <c r="S25" i="69"/>
  <c r="S24" i="69"/>
  <c r="S23" i="69"/>
  <c r="S22" i="69"/>
  <c r="S21" i="69"/>
  <c r="S20" i="69"/>
  <c r="S19" i="69"/>
  <c r="S18" i="69"/>
  <c r="S17" i="69"/>
  <c r="S16" i="69"/>
  <c r="S15" i="69"/>
  <c r="S14" i="69"/>
  <c r="S13" i="69"/>
  <c r="S12" i="69"/>
  <c r="R26" i="69"/>
  <c r="R25" i="69"/>
  <c r="R24" i="69"/>
  <c r="R23" i="69"/>
  <c r="R22" i="69"/>
  <c r="R21" i="69"/>
  <c r="R20" i="69"/>
  <c r="R19" i="69"/>
  <c r="R18" i="69"/>
  <c r="R17" i="69"/>
  <c r="R16" i="69"/>
  <c r="R15" i="69"/>
  <c r="R14" i="69"/>
  <c r="R13" i="69"/>
  <c r="R12" i="69"/>
  <c r="Q26" i="69"/>
  <c r="Q25" i="69"/>
  <c r="Q24" i="69"/>
  <c r="Q23" i="69"/>
  <c r="Q22" i="69"/>
  <c r="Q21" i="69"/>
  <c r="Q20" i="69"/>
  <c r="Q19" i="69"/>
  <c r="Q18" i="69"/>
  <c r="Q17" i="69"/>
  <c r="Q16" i="69"/>
  <c r="Q15" i="69"/>
  <c r="Q14" i="69"/>
  <c r="Q13" i="69"/>
  <c r="Q12" i="69"/>
  <c r="P26" i="69"/>
  <c r="P25" i="69"/>
  <c r="P24" i="69"/>
  <c r="P23" i="69"/>
  <c r="P22" i="69"/>
  <c r="P21" i="69"/>
  <c r="P20" i="69"/>
  <c r="P19" i="69"/>
  <c r="P18" i="69"/>
  <c r="P17" i="69"/>
  <c r="P16" i="69"/>
  <c r="P15" i="69"/>
  <c r="P14" i="69"/>
  <c r="P13" i="69"/>
  <c r="P12" i="69"/>
  <c r="O26" i="69"/>
  <c r="O25" i="69"/>
  <c r="O24" i="69"/>
  <c r="O23" i="69"/>
  <c r="O22" i="69"/>
  <c r="O21" i="69"/>
  <c r="O20" i="69"/>
  <c r="O19" i="69"/>
  <c r="O18" i="69"/>
  <c r="O17" i="69"/>
  <c r="O16" i="69"/>
  <c r="O15" i="69"/>
  <c r="O14" i="69"/>
  <c r="O13" i="69"/>
  <c r="O12" i="69"/>
  <c r="N26" i="69"/>
  <c r="N25" i="69"/>
  <c r="N24" i="69"/>
  <c r="N23" i="69"/>
  <c r="N22" i="69"/>
  <c r="N21" i="69"/>
  <c r="N20" i="69"/>
  <c r="N19" i="69"/>
  <c r="N18" i="69"/>
  <c r="N17" i="69"/>
  <c r="N16" i="69"/>
  <c r="N15" i="69"/>
  <c r="N14" i="69"/>
  <c r="N13" i="69"/>
  <c r="N12" i="69"/>
  <c r="M26" i="69"/>
  <c r="M25" i="69"/>
  <c r="M24" i="69"/>
  <c r="M23" i="69"/>
  <c r="M22" i="69"/>
  <c r="M21" i="69"/>
  <c r="M20" i="69"/>
  <c r="M19" i="69"/>
  <c r="M18" i="69"/>
  <c r="M17" i="69"/>
  <c r="M16" i="69"/>
  <c r="M15" i="69"/>
  <c r="M14" i="69"/>
  <c r="M13" i="69"/>
  <c r="M12" i="69"/>
  <c r="L26" i="69"/>
  <c r="L25" i="69"/>
  <c r="L24" i="69"/>
  <c r="L23" i="69"/>
  <c r="L22" i="69"/>
  <c r="L21" i="69"/>
  <c r="L20" i="69"/>
  <c r="L19" i="69"/>
  <c r="L18" i="69"/>
  <c r="L17" i="69"/>
  <c r="L16" i="69"/>
  <c r="L15" i="69"/>
  <c r="L14" i="69"/>
  <c r="L13" i="69"/>
  <c r="L12" i="69"/>
  <c r="K26" i="69"/>
  <c r="K25" i="69"/>
  <c r="K24" i="69"/>
  <c r="K23" i="69"/>
  <c r="K22" i="69"/>
  <c r="K21" i="69"/>
  <c r="K20" i="69"/>
  <c r="K19" i="69"/>
  <c r="K18" i="69"/>
  <c r="K17" i="69"/>
  <c r="K16" i="69"/>
  <c r="K15" i="69"/>
  <c r="K14" i="69"/>
  <c r="K13" i="69"/>
  <c r="K12" i="69"/>
  <c r="J26" i="69"/>
  <c r="J25" i="69"/>
  <c r="J24" i="69"/>
  <c r="J23" i="69"/>
  <c r="J22" i="69"/>
  <c r="J21" i="69"/>
  <c r="J20" i="69"/>
  <c r="J19" i="69"/>
  <c r="J18" i="69"/>
  <c r="J17" i="69"/>
  <c r="J16" i="69"/>
  <c r="J15" i="69"/>
  <c r="J14" i="69"/>
  <c r="J13" i="69"/>
  <c r="J12" i="69"/>
  <c r="I26" i="69"/>
  <c r="I25" i="69"/>
  <c r="I24" i="69"/>
  <c r="I23" i="69"/>
  <c r="I22" i="69"/>
  <c r="I21" i="69"/>
  <c r="I20" i="69"/>
  <c r="I19" i="69"/>
  <c r="I18" i="69"/>
  <c r="I17" i="69"/>
  <c r="I16" i="69"/>
  <c r="I15" i="69"/>
  <c r="I14" i="69"/>
  <c r="I13" i="69"/>
  <c r="I12" i="69"/>
  <c r="H26" i="69"/>
  <c r="H25" i="69"/>
  <c r="H24" i="69"/>
  <c r="H23" i="69"/>
  <c r="H22" i="69"/>
  <c r="H21" i="69"/>
  <c r="H20" i="69"/>
  <c r="H19" i="69"/>
  <c r="H18" i="69"/>
  <c r="H17" i="69"/>
  <c r="H16" i="69"/>
  <c r="H15" i="69"/>
  <c r="H14" i="69"/>
  <c r="H13" i="69"/>
  <c r="H12" i="69"/>
  <c r="G26" i="69"/>
  <c r="G25" i="69"/>
  <c r="G24" i="69"/>
  <c r="G23" i="69"/>
  <c r="G22" i="69"/>
  <c r="G21" i="69"/>
  <c r="G20" i="69"/>
  <c r="G19" i="69"/>
  <c r="G18" i="69"/>
  <c r="G17" i="69"/>
  <c r="G16" i="69"/>
  <c r="G15" i="69"/>
  <c r="G14" i="69"/>
  <c r="G13" i="69"/>
  <c r="G12" i="69"/>
  <c r="F26" i="69"/>
  <c r="F25" i="69"/>
  <c r="F24" i="69"/>
  <c r="F23" i="69"/>
  <c r="F22" i="69"/>
  <c r="F21" i="69"/>
  <c r="F20" i="69"/>
  <c r="F19" i="69"/>
  <c r="F18" i="69"/>
  <c r="F17" i="69"/>
  <c r="F16" i="69"/>
  <c r="F15" i="69"/>
  <c r="F14" i="69"/>
  <c r="F13" i="69"/>
  <c r="F12" i="69"/>
  <c r="E26" i="69"/>
  <c r="E25" i="69"/>
  <c r="E24" i="69"/>
  <c r="E23" i="69"/>
  <c r="E22" i="69"/>
  <c r="E21" i="69"/>
  <c r="E20" i="69"/>
  <c r="E19" i="69"/>
  <c r="E18" i="69"/>
  <c r="E17" i="69"/>
  <c r="E16" i="69"/>
  <c r="E15" i="69"/>
  <c r="E14" i="69"/>
  <c r="E13" i="69"/>
  <c r="E12" i="69"/>
  <c r="D26" i="69"/>
  <c r="D25" i="69"/>
  <c r="D24" i="69"/>
  <c r="D23" i="69"/>
  <c r="D22" i="69"/>
  <c r="D21" i="69"/>
  <c r="D20" i="69"/>
  <c r="D19" i="69"/>
  <c r="D18" i="69"/>
  <c r="D17" i="69"/>
  <c r="D16" i="69"/>
  <c r="D15" i="69"/>
  <c r="D14" i="69"/>
  <c r="D13" i="69"/>
  <c r="D12" i="69"/>
  <c r="C36" i="67" l="1"/>
  <c r="C35" i="67"/>
  <c r="AU32" i="21" l="1"/>
  <c r="AT32" i="21"/>
  <c r="AS32" i="21"/>
  <c r="AR32" i="21"/>
  <c r="AQ32" i="21"/>
  <c r="AO32" i="21"/>
  <c r="AN32" i="21"/>
  <c r="AM32" i="21"/>
  <c r="AL32" i="21"/>
  <c r="AK32" i="21"/>
  <c r="AI32" i="21"/>
  <c r="AH32" i="21"/>
  <c r="AG32" i="21"/>
  <c r="AF32" i="21"/>
  <c r="AE32" i="21"/>
  <c r="AD32" i="21"/>
  <c r="AC32" i="21"/>
  <c r="AB32" i="21"/>
  <c r="AA32" i="21"/>
  <c r="Z32" i="21"/>
  <c r="Y32" i="21"/>
  <c r="X32" i="21"/>
  <c r="W32" i="21"/>
  <c r="V32" i="21"/>
  <c r="U32" i="21"/>
  <c r="T32" i="21"/>
  <c r="S32" i="21"/>
  <c r="R32" i="21"/>
  <c r="Q32" i="21"/>
  <c r="P32" i="21"/>
  <c r="O32" i="21"/>
  <c r="N32" i="21"/>
  <c r="L32" i="21"/>
  <c r="K32" i="21"/>
  <c r="J32" i="21"/>
  <c r="I32" i="21"/>
  <c r="H32" i="21"/>
  <c r="G32" i="21"/>
  <c r="F32" i="21"/>
  <c r="D32" i="21"/>
  <c r="Z26" i="77"/>
  <c r="Y26" i="77"/>
  <c r="X26" i="77"/>
  <c r="W26" i="77"/>
  <c r="V26" i="77"/>
  <c r="U26" i="77"/>
  <c r="T26" i="77"/>
  <c r="S26" i="77"/>
  <c r="R26" i="77"/>
  <c r="Q26" i="77"/>
  <c r="P26" i="77"/>
  <c r="O26" i="77"/>
  <c r="N26" i="77"/>
  <c r="M26" i="77"/>
  <c r="L26" i="77"/>
  <c r="K26" i="77"/>
  <c r="J26" i="77"/>
  <c r="I26" i="77"/>
  <c r="H26" i="77"/>
  <c r="G26" i="77"/>
  <c r="F26" i="77"/>
  <c r="E26" i="77"/>
  <c r="D26" i="77"/>
  <c r="C26" i="77"/>
  <c r="CT27" i="31"/>
  <c r="CS27" i="31"/>
  <c r="CR27" i="31"/>
  <c r="CQ27" i="31"/>
  <c r="CP27" i="31"/>
  <c r="CO27" i="31"/>
  <c r="CN27" i="31"/>
  <c r="CM27" i="31"/>
  <c r="CL27" i="31"/>
  <c r="CK27" i="31"/>
  <c r="CJ27" i="31"/>
  <c r="CI27" i="31"/>
  <c r="CH27" i="31"/>
  <c r="CE27" i="31"/>
  <c r="CD27" i="31"/>
  <c r="CC27" i="31"/>
  <c r="CB27" i="31"/>
  <c r="CA27" i="31"/>
  <c r="BZ27" i="31"/>
  <c r="BY27" i="31"/>
  <c r="BX27" i="31"/>
  <c r="BW27" i="31"/>
  <c r="BV27" i="31"/>
  <c r="BU27" i="31"/>
  <c r="BT27" i="31"/>
  <c r="BS27" i="31"/>
  <c r="BR27" i="31"/>
  <c r="BQ27" i="31"/>
  <c r="BP27" i="31"/>
  <c r="BO27" i="31"/>
  <c r="BN27" i="31"/>
  <c r="BM27" i="31"/>
  <c r="BL27" i="31"/>
  <c r="BK27" i="31"/>
  <c r="BJ27" i="31"/>
  <c r="BG27" i="31"/>
  <c r="BF27" i="31"/>
  <c r="BE27" i="31"/>
  <c r="BD27" i="31"/>
  <c r="BC27" i="31"/>
  <c r="BB27" i="31"/>
  <c r="BA27" i="31"/>
  <c r="AZ27" i="31"/>
  <c r="AY27" i="31"/>
  <c r="AX27" i="31"/>
  <c r="AW27" i="31"/>
  <c r="AV27" i="31"/>
  <c r="AU27" i="31"/>
  <c r="AT27" i="31"/>
  <c r="AS27" i="31"/>
  <c r="AR27" i="31"/>
  <c r="AQ27" i="31"/>
  <c r="AP27" i="31"/>
  <c r="AO27" i="31"/>
  <c r="AN27" i="31"/>
  <c r="AM27" i="31"/>
  <c r="AL27" i="31"/>
  <c r="C27" i="31"/>
  <c r="Z27" i="77" l="1"/>
  <c r="Y27" i="77"/>
  <c r="X27" i="77"/>
  <c r="W27" i="77"/>
  <c r="V27" i="77"/>
  <c r="U27" i="77"/>
  <c r="T27" i="77"/>
  <c r="S27" i="77"/>
  <c r="R27" i="77"/>
  <c r="Q27" i="77"/>
  <c r="P27" i="77"/>
  <c r="O27" i="77"/>
  <c r="N27" i="77"/>
  <c r="M27" i="77"/>
  <c r="L27" i="77"/>
  <c r="K27" i="77"/>
  <c r="J27" i="77"/>
  <c r="I27" i="77"/>
  <c r="H27" i="77"/>
  <c r="G27" i="77"/>
  <c r="F27" i="77"/>
  <c r="E27" i="77"/>
  <c r="D27" i="77"/>
  <c r="C27" i="77"/>
  <c r="AH30" i="77" l="1"/>
  <c r="CM12" i="69" l="1"/>
  <c r="CN12" i="69"/>
  <c r="CO12" i="69"/>
  <c r="CP12" i="69"/>
  <c r="CQ12" i="69"/>
  <c r="CR12" i="69"/>
  <c r="CS12" i="69"/>
  <c r="CT12" i="69"/>
  <c r="CM13" i="69"/>
  <c r="CN13" i="69"/>
  <c r="CO13" i="69"/>
  <c r="CP13" i="69"/>
  <c r="CQ13" i="69"/>
  <c r="CR13" i="69"/>
  <c r="CS13" i="69"/>
  <c r="CT13" i="69"/>
  <c r="CM14" i="69"/>
  <c r="CN14" i="69"/>
  <c r="CO14" i="69"/>
  <c r="CP14" i="69"/>
  <c r="CQ14" i="69"/>
  <c r="CR14" i="69"/>
  <c r="CS14" i="69"/>
  <c r="CT14" i="69"/>
  <c r="CM15" i="69"/>
  <c r="CN15" i="69"/>
  <c r="CO15" i="69"/>
  <c r="CP15" i="69"/>
  <c r="CQ15" i="69"/>
  <c r="CR15" i="69"/>
  <c r="CS15" i="69"/>
  <c r="CT15" i="69"/>
  <c r="CM16" i="69"/>
  <c r="CN16" i="69"/>
  <c r="CO16" i="69"/>
  <c r="CP16" i="69"/>
  <c r="CQ16" i="69"/>
  <c r="CR16" i="69"/>
  <c r="CS16" i="69"/>
  <c r="CT16" i="69"/>
  <c r="CM17" i="69"/>
  <c r="CN17" i="69"/>
  <c r="CO17" i="69"/>
  <c r="CP17" i="69"/>
  <c r="CQ17" i="69"/>
  <c r="CR17" i="69"/>
  <c r="CS17" i="69"/>
  <c r="CT17" i="69"/>
  <c r="CM18" i="69"/>
  <c r="CN18" i="69"/>
  <c r="CO18" i="69"/>
  <c r="CP18" i="69"/>
  <c r="CQ18" i="69"/>
  <c r="CR18" i="69"/>
  <c r="CS18" i="69"/>
  <c r="CT18" i="69"/>
  <c r="CM19" i="69"/>
  <c r="CN19" i="69"/>
  <c r="CO19" i="69"/>
  <c r="CP19" i="69"/>
  <c r="CQ19" i="69"/>
  <c r="CR19" i="69"/>
  <c r="CS19" i="69"/>
  <c r="CT19" i="69"/>
  <c r="CM20" i="69"/>
  <c r="CN20" i="69"/>
  <c r="CO20" i="69"/>
  <c r="CP20" i="69"/>
  <c r="CQ20" i="69"/>
  <c r="CR20" i="69"/>
  <c r="CS20" i="69"/>
  <c r="CT20" i="69"/>
  <c r="CM21" i="69"/>
  <c r="CN21" i="69"/>
  <c r="CO21" i="69"/>
  <c r="CP21" i="69"/>
  <c r="CQ21" i="69"/>
  <c r="CR21" i="69"/>
  <c r="CS21" i="69"/>
  <c r="CT21" i="69"/>
  <c r="CM22" i="69"/>
  <c r="CN22" i="69"/>
  <c r="CO22" i="69"/>
  <c r="CP22" i="69"/>
  <c r="CQ22" i="69"/>
  <c r="CR22" i="69"/>
  <c r="CS22" i="69"/>
  <c r="CT22" i="69"/>
  <c r="CM23" i="69"/>
  <c r="CN23" i="69"/>
  <c r="CO23" i="69"/>
  <c r="CP23" i="69"/>
  <c r="CQ23" i="69"/>
  <c r="CR23" i="69"/>
  <c r="CS23" i="69"/>
  <c r="CT23" i="69"/>
  <c r="CM24" i="69"/>
  <c r="CN24" i="69"/>
  <c r="CO24" i="69"/>
  <c r="CP24" i="69"/>
  <c r="CQ24" i="69"/>
  <c r="CR24" i="69"/>
  <c r="CS24" i="69"/>
  <c r="CT24" i="69"/>
  <c r="CM25" i="69"/>
  <c r="CN25" i="69"/>
  <c r="CO25" i="69"/>
  <c r="CP25" i="69"/>
  <c r="CQ25" i="69"/>
  <c r="CR25" i="69"/>
  <c r="CS25" i="69"/>
  <c r="CT25" i="69"/>
  <c r="CM26" i="69"/>
  <c r="CN26" i="69"/>
  <c r="CO26" i="69"/>
  <c r="CP26" i="69"/>
  <c r="CQ26" i="69"/>
  <c r="CR26" i="69"/>
  <c r="CS26" i="69"/>
  <c r="CT26" i="69"/>
  <c r="CL12" i="69"/>
  <c r="CP28" i="69" l="1"/>
  <c r="CM28" i="69"/>
  <c r="CP29" i="69"/>
  <c r="CM29" i="69"/>
  <c r="CS29" i="69"/>
  <c r="CR29" i="69"/>
  <c r="CO29" i="69"/>
  <c r="CT29" i="69"/>
  <c r="CQ29" i="69"/>
  <c r="CN29" i="69"/>
  <c r="CS28" i="69"/>
  <c r="CR28" i="69"/>
  <c r="CO28" i="69"/>
  <c r="CT28" i="69"/>
  <c r="CQ28" i="69"/>
  <c r="CN28" i="69"/>
  <c r="CS28" i="31" l="1"/>
  <c r="CQ28" i="31"/>
  <c r="CT28" i="31"/>
  <c r="CO28" i="31"/>
  <c r="CM28" i="31"/>
  <c r="CP28" i="31"/>
  <c r="CR28" i="31"/>
  <c r="CN28" i="31"/>
  <c r="W12" i="70"/>
  <c r="X12" i="70"/>
  <c r="Y12" i="70"/>
  <c r="Z12" i="70"/>
  <c r="W13" i="70"/>
  <c r="X13" i="70"/>
  <c r="Y13" i="70"/>
  <c r="Z13" i="70"/>
  <c r="W14" i="70"/>
  <c r="X14" i="70"/>
  <c r="Y14" i="70"/>
  <c r="Z14" i="70"/>
  <c r="W15" i="70"/>
  <c r="X15" i="70"/>
  <c r="Y15" i="70"/>
  <c r="Z15" i="70"/>
  <c r="W16" i="70"/>
  <c r="X16" i="70"/>
  <c r="Y16" i="70"/>
  <c r="Z16" i="70"/>
  <c r="W17" i="70"/>
  <c r="X17" i="70"/>
  <c r="Y17" i="70"/>
  <c r="Z17" i="70"/>
  <c r="W18" i="70"/>
  <c r="X18" i="70"/>
  <c r="Y18" i="70"/>
  <c r="Z18" i="70"/>
  <c r="W19" i="70"/>
  <c r="X19" i="70"/>
  <c r="Y19" i="70"/>
  <c r="Z19" i="70"/>
  <c r="W20" i="70"/>
  <c r="X20" i="70"/>
  <c r="Y20" i="70"/>
  <c r="Z20" i="70"/>
  <c r="W21" i="70"/>
  <c r="X21" i="70"/>
  <c r="Y21" i="70"/>
  <c r="Z21" i="70"/>
  <c r="W22" i="70"/>
  <c r="X22" i="70"/>
  <c r="Y22" i="70"/>
  <c r="Z22" i="70"/>
  <c r="W23" i="70"/>
  <c r="X23" i="70"/>
  <c r="Y23" i="70"/>
  <c r="Z23" i="70"/>
  <c r="W24" i="70"/>
  <c r="X24" i="70"/>
  <c r="Y24" i="70"/>
  <c r="Z24" i="70"/>
  <c r="W25" i="70"/>
  <c r="X25" i="70"/>
  <c r="Y25" i="70"/>
  <c r="Z25" i="70"/>
  <c r="W11" i="70"/>
  <c r="W27" i="70" s="1"/>
  <c r="X11" i="70"/>
  <c r="X27" i="70" s="1"/>
  <c r="Y11" i="70"/>
  <c r="Y27" i="70" s="1"/>
  <c r="Z11" i="70"/>
  <c r="Z28" i="70" s="1"/>
  <c r="X28" i="70" l="1"/>
  <c r="W28" i="70"/>
  <c r="Y28" i="70"/>
  <c r="Z27" i="70"/>
  <c r="BB12" i="69"/>
  <c r="BC12" i="69"/>
  <c r="BD12" i="69"/>
  <c r="BE12" i="69"/>
  <c r="BF12" i="69"/>
  <c r="BG12" i="69"/>
  <c r="BB13" i="69"/>
  <c r="BC13" i="69"/>
  <c r="BD13" i="69"/>
  <c r="BE13" i="69"/>
  <c r="BF13" i="69"/>
  <c r="BG13" i="69"/>
  <c r="BB14" i="69"/>
  <c r="BC14" i="69"/>
  <c r="BD14" i="69"/>
  <c r="BE14" i="69"/>
  <c r="BF14" i="69"/>
  <c r="BG14" i="69"/>
  <c r="BB15" i="69"/>
  <c r="BC15" i="69"/>
  <c r="BD15" i="69"/>
  <c r="BE15" i="69"/>
  <c r="BF15" i="69"/>
  <c r="BG15" i="69"/>
  <c r="BB16" i="69"/>
  <c r="BC16" i="69"/>
  <c r="BD16" i="69"/>
  <c r="BE16" i="69"/>
  <c r="BF16" i="69"/>
  <c r="BG16" i="69"/>
  <c r="BB17" i="69"/>
  <c r="BC17" i="69"/>
  <c r="BD17" i="69"/>
  <c r="BE17" i="69"/>
  <c r="BF17" i="69"/>
  <c r="BG17" i="69"/>
  <c r="BB18" i="69"/>
  <c r="BC18" i="69"/>
  <c r="BD18" i="69"/>
  <c r="BE18" i="69"/>
  <c r="BF18" i="69"/>
  <c r="BG18" i="69"/>
  <c r="BB19" i="69"/>
  <c r="BC19" i="69"/>
  <c r="BD19" i="69"/>
  <c r="BE19" i="69"/>
  <c r="BF19" i="69"/>
  <c r="BG19" i="69"/>
  <c r="BB20" i="69"/>
  <c r="BC20" i="69"/>
  <c r="BD20" i="69"/>
  <c r="BE20" i="69"/>
  <c r="BF20" i="69"/>
  <c r="BG20" i="69"/>
  <c r="BB21" i="69"/>
  <c r="BC21" i="69"/>
  <c r="BD21" i="69"/>
  <c r="BE21" i="69"/>
  <c r="BF21" i="69"/>
  <c r="BG21" i="69"/>
  <c r="BB22" i="69"/>
  <c r="BC22" i="69"/>
  <c r="BD22" i="69"/>
  <c r="BE22" i="69"/>
  <c r="BF22" i="69"/>
  <c r="BG22" i="69"/>
  <c r="BB23" i="69"/>
  <c r="BC23" i="69"/>
  <c r="BD23" i="69"/>
  <c r="BE23" i="69"/>
  <c r="BF23" i="69"/>
  <c r="BG23" i="69"/>
  <c r="BB24" i="69"/>
  <c r="BC24" i="69"/>
  <c r="BD24" i="69"/>
  <c r="BE24" i="69"/>
  <c r="BF24" i="69"/>
  <c r="BG24" i="69"/>
  <c r="BB25" i="69"/>
  <c r="BC25" i="69"/>
  <c r="BD25" i="69"/>
  <c r="BE25" i="69"/>
  <c r="BF25" i="69"/>
  <c r="BG25" i="69"/>
  <c r="BB26" i="69"/>
  <c r="BC26" i="69"/>
  <c r="BD26" i="69"/>
  <c r="BE26" i="69"/>
  <c r="BF26" i="69"/>
  <c r="BG26" i="69"/>
  <c r="BD29" i="69" l="1"/>
  <c r="BE29" i="69"/>
  <c r="BG29" i="69"/>
  <c r="BC29" i="69"/>
  <c r="BB29" i="69"/>
  <c r="BF28" i="69"/>
  <c r="BB28" i="69"/>
  <c r="BF29" i="69"/>
  <c r="BE28" i="69"/>
  <c r="BD28" i="69"/>
  <c r="BG28" i="69"/>
  <c r="BC28" i="69"/>
  <c r="CI12" i="69"/>
  <c r="CJ12" i="69"/>
  <c r="CK12" i="69"/>
  <c r="CI13" i="69"/>
  <c r="CJ13" i="69"/>
  <c r="CK13" i="69"/>
  <c r="CL13" i="69"/>
  <c r="CI14" i="69"/>
  <c r="CJ14" i="69"/>
  <c r="CK14" i="69"/>
  <c r="CL14" i="69"/>
  <c r="CI15" i="69"/>
  <c r="CJ15" i="69"/>
  <c r="CK15" i="69"/>
  <c r="CL15" i="69"/>
  <c r="CI16" i="69"/>
  <c r="CJ16" i="69"/>
  <c r="CK16" i="69"/>
  <c r="CL16" i="69"/>
  <c r="CI17" i="69"/>
  <c r="CJ17" i="69"/>
  <c r="CK17" i="69"/>
  <c r="CL17" i="69"/>
  <c r="CI18" i="69"/>
  <c r="CJ18" i="69"/>
  <c r="CK18" i="69"/>
  <c r="CL18" i="69"/>
  <c r="CI19" i="69"/>
  <c r="CJ19" i="69"/>
  <c r="CK19" i="69"/>
  <c r="CL19" i="69"/>
  <c r="CI20" i="69"/>
  <c r="CJ20" i="69"/>
  <c r="CK20" i="69"/>
  <c r="CL20" i="69"/>
  <c r="CI21" i="69"/>
  <c r="CJ21" i="69"/>
  <c r="CK21" i="69"/>
  <c r="CL21" i="69"/>
  <c r="CI22" i="69"/>
  <c r="CJ22" i="69"/>
  <c r="CK22" i="69"/>
  <c r="CL22" i="69"/>
  <c r="CI23" i="69"/>
  <c r="CJ23" i="69"/>
  <c r="CK23" i="69"/>
  <c r="CL23" i="69"/>
  <c r="CI24" i="69"/>
  <c r="CJ24" i="69"/>
  <c r="CK24" i="69"/>
  <c r="CL24" i="69"/>
  <c r="CI25" i="69"/>
  <c r="CJ25" i="69"/>
  <c r="CK25" i="69"/>
  <c r="CL25" i="69"/>
  <c r="CI26" i="69"/>
  <c r="CJ26" i="69"/>
  <c r="CK26" i="69"/>
  <c r="CL26" i="69"/>
  <c r="CH13" i="69"/>
  <c r="CH14" i="69"/>
  <c r="CH15" i="69"/>
  <c r="CH16" i="69"/>
  <c r="CH17" i="69"/>
  <c r="CH18" i="69"/>
  <c r="CH19" i="69"/>
  <c r="CH20" i="69"/>
  <c r="CH21" i="69"/>
  <c r="CH22" i="69"/>
  <c r="CH23" i="69"/>
  <c r="CH24" i="69"/>
  <c r="CH25" i="69"/>
  <c r="CH26" i="69"/>
  <c r="CH12" i="69"/>
  <c r="H23" i="85"/>
  <c r="G23" i="85"/>
  <c r="F23" i="85"/>
  <c r="E23" i="85"/>
  <c r="D23" i="85"/>
  <c r="G11" i="70"/>
  <c r="H11" i="70"/>
  <c r="I11" i="70"/>
  <c r="J11" i="70"/>
  <c r="K11" i="70"/>
  <c r="L11" i="70"/>
  <c r="M11" i="70"/>
  <c r="N11" i="70"/>
  <c r="G12" i="70"/>
  <c r="H12" i="70"/>
  <c r="I12" i="70"/>
  <c r="J12" i="70"/>
  <c r="K12" i="70"/>
  <c r="L12" i="70"/>
  <c r="M12" i="70"/>
  <c r="N12" i="70"/>
  <c r="G13" i="70"/>
  <c r="H13" i="70"/>
  <c r="I13" i="70"/>
  <c r="J13" i="70"/>
  <c r="K13" i="70"/>
  <c r="L13" i="70"/>
  <c r="M13" i="70"/>
  <c r="N13" i="70"/>
  <c r="G14" i="70"/>
  <c r="H14" i="70"/>
  <c r="I14" i="70"/>
  <c r="J14" i="70"/>
  <c r="K14" i="70"/>
  <c r="L14" i="70"/>
  <c r="M14" i="70"/>
  <c r="N14" i="70"/>
  <c r="G15" i="70"/>
  <c r="H15" i="70"/>
  <c r="I15" i="70"/>
  <c r="J15" i="70"/>
  <c r="K15" i="70"/>
  <c r="L15" i="70"/>
  <c r="M15" i="70"/>
  <c r="N15" i="70"/>
  <c r="G16" i="70"/>
  <c r="H16" i="70"/>
  <c r="I16" i="70"/>
  <c r="J16" i="70"/>
  <c r="K16" i="70"/>
  <c r="L16" i="70"/>
  <c r="M16" i="70"/>
  <c r="N16" i="70"/>
  <c r="G17" i="70"/>
  <c r="H17" i="70"/>
  <c r="I17" i="70"/>
  <c r="J17" i="70"/>
  <c r="K17" i="70"/>
  <c r="L17" i="70"/>
  <c r="M17" i="70"/>
  <c r="N17" i="70"/>
  <c r="G18" i="70"/>
  <c r="H18" i="70"/>
  <c r="I18" i="70"/>
  <c r="J18" i="70"/>
  <c r="K18" i="70"/>
  <c r="L18" i="70"/>
  <c r="M18" i="70"/>
  <c r="N18" i="70"/>
  <c r="G19" i="70"/>
  <c r="H19" i="70"/>
  <c r="I19" i="70"/>
  <c r="J19" i="70"/>
  <c r="K19" i="70"/>
  <c r="L19" i="70"/>
  <c r="M19" i="70"/>
  <c r="N19" i="70"/>
  <c r="G20" i="70"/>
  <c r="H20" i="70"/>
  <c r="I20" i="70"/>
  <c r="J20" i="70"/>
  <c r="K20" i="70"/>
  <c r="L20" i="70"/>
  <c r="M20" i="70"/>
  <c r="N20" i="70"/>
  <c r="G21" i="70"/>
  <c r="H21" i="70"/>
  <c r="I21" i="70"/>
  <c r="J21" i="70"/>
  <c r="K21" i="70"/>
  <c r="L21" i="70"/>
  <c r="M21" i="70"/>
  <c r="N21" i="70"/>
  <c r="G22" i="70"/>
  <c r="H22" i="70"/>
  <c r="I22" i="70"/>
  <c r="J22" i="70"/>
  <c r="K22" i="70"/>
  <c r="L22" i="70"/>
  <c r="M22" i="70"/>
  <c r="N22" i="70"/>
  <c r="G23" i="70"/>
  <c r="H23" i="70"/>
  <c r="I23" i="70"/>
  <c r="J23" i="70"/>
  <c r="K23" i="70"/>
  <c r="L23" i="70"/>
  <c r="M23" i="70"/>
  <c r="N23" i="70"/>
  <c r="G24" i="70"/>
  <c r="H24" i="70"/>
  <c r="I24" i="70"/>
  <c r="J24" i="70"/>
  <c r="K24" i="70"/>
  <c r="L24" i="70"/>
  <c r="M24" i="70"/>
  <c r="N24" i="70"/>
  <c r="G25" i="70"/>
  <c r="H25" i="70"/>
  <c r="I25" i="70"/>
  <c r="J25" i="70"/>
  <c r="K25" i="70"/>
  <c r="L25" i="70"/>
  <c r="M25" i="70"/>
  <c r="N25" i="70"/>
  <c r="U21" i="84"/>
  <c r="U22" i="84"/>
  <c r="U23" i="84"/>
  <c r="U25" i="84"/>
  <c r="U26" i="84"/>
  <c r="U28" i="84"/>
  <c r="X28" i="84"/>
  <c r="X25" i="84"/>
  <c r="X26" i="84"/>
  <c r="X21" i="84"/>
  <c r="X22" i="84"/>
  <c r="X23" i="84"/>
  <c r="X17" i="84"/>
  <c r="X18" i="84"/>
  <c r="X19" i="84"/>
  <c r="U17" i="84"/>
  <c r="U18" i="84"/>
  <c r="U19" i="84"/>
  <c r="R17" i="84"/>
  <c r="R18" i="84"/>
  <c r="R19" i="84"/>
  <c r="R21" i="84"/>
  <c r="R22" i="84"/>
  <c r="R23" i="84"/>
  <c r="R25" i="84"/>
  <c r="R26" i="84"/>
  <c r="R28" i="84"/>
  <c r="R30" i="84"/>
  <c r="R31" i="84"/>
  <c r="R32" i="84"/>
  <c r="U30" i="84"/>
  <c r="U31" i="84"/>
  <c r="U32" i="84"/>
  <c r="X30" i="84"/>
  <c r="X31" i="84"/>
  <c r="X32" i="84"/>
  <c r="X64" i="84"/>
  <c r="X65" i="84"/>
  <c r="X66" i="84"/>
  <c r="X60" i="84"/>
  <c r="X61" i="84"/>
  <c r="X62" i="84"/>
  <c r="U64" i="84"/>
  <c r="U65" i="84"/>
  <c r="U66" i="84"/>
  <c r="U60" i="84"/>
  <c r="U61" i="84"/>
  <c r="U62" i="84"/>
  <c r="R60" i="84"/>
  <c r="R61" i="84"/>
  <c r="R62" i="84"/>
  <c r="R64" i="84"/>
  <c r="R65" i="84"/>
  <c r="R66" i="84"/>
  <c r="R68" i="84"/>
  <c r="R69" i="84"/>
  <c r="R70" i="84"/>
  <c r="U68" i="84"/>
  <c r="U69" i="84"/>
  <c r="U70" i="84"/>
  <c r="X68" i="84"/>
  <c r="X69" i="84"/>
  <c r="X70" i="84"/>
  <c r="X72" i="84"/>
  <c r="X74" i="84"/>
  <c r="X75" i="84"/>
  <c r="U74" i="84"/>
  <c r="U75" i="84"/>
  <c r="U72" i="84"/>
  <c r="R72" i="84"/>
  <c r="R74" i="84"/>
  <c r="R75" i="84"/>
  <c r="X98" i="84"/>
  <c r="X99" i="84"/>
  <c r="X100" i="84"/>
  <c r="U98" i="84"/>
  <c r="U99" i="84"/>
  <c r="U100" i="84"/>
  <c r="R98" i="84"/>
  <c r="R99" i="84"/>
  <c r="R100" i="84"/>
  <c r="R102" i="84"/>
  <c r="R103" i="84"/>
  <c r="R104" i="84"/>
  <c r="U102" i="84"/>
  <c r="U103" i="84"/>
  <c r="U104" i="84"/>
  <c r="X102" i="84"/>
  <c r="X103" i="84"/>
  <c r="X104" i="84"/>
  <c r="X106" i="84"/>
  <c r="X107" i="84"/>
  <c r="X108" i="84"/>
  <c r="U106" i="84"/>
  <c r="U107" i="84"/>
  <c r="U108" i="84"/>
  <c r="R106" i="84"/>
  <c r="R107" i="84"/>
  <c r="R108" i="84"/>
  <c r="R110" i="84"/>
  <c r="U110" i="84"/>
  <c r="X110" i="84"/>
  <c r="X112" i="84"/>
  <c r="X113" i="84"/>
  <c r="U112" i="84"/>
  <c r="U113" i="84"/>
  <c r="R112" i="84"/>
  <c r="R113" i="84"/>
  <c r="R137" i="84"/>
  <c r="R138" i="84"/>
  <c r="R139" i="84"/>
  <c r="R141" i="84"/>
  <c r="R142" i="84"/>
  <c r="R143" i="84"/>
  <c r="U141" i="84"/>
  <c r="U142" i="84"/>
  <c r="U143" i="84"/>
  <c r="U137" i="84"/>
  <c r="U138" i="84"/>
  <c r="U139" i="84"/>
  <c r="X137" i="84"/>
  <c r="X138" i="84"/>
  <c r="X139" i="84"/>
  <c r="X141" i="84"/>
  <c r="X142" i="84"/>
  <c r="X143" i="84"/>
  <c r="X145" i="84"/>
  <c r="X146" i="84"/>
  <c r="X147" i="84"/>
  <c r="X149" i="84"/>
  <c r="X151" i="84"/>
  <c r="X152" i="84"/>
  <c r="U151" i="84"/>
  <c r="U152" i="84"/>
  <c r="U149" i="84"/>
  <c r="U145" i="84"/>
  <c r="U146" i="84"/>
  <c r="U147" i="84"/>
  <c r="R145" i="84"/>
  <c r="R146" i="84"/>
  <c r="R147" i="84"/>
  <c r="R149" i="84"/>
  <c r="R151" i="84"/>
  <c r="R152" i="84"/>
  <c r="X189" i="84"/>
  <c r="X190" i="84"/>
  <c r="X187" i="84"/>
  <c r="X183" i="84"/>
  <c r="X184" i="84"/>
  <c r="X185" i="84"/>
  <c r="X179" i="84"/>
  <c r="X180" i="84"/>
  <c r="X181" i="84"/>
  <c r="X175" i="84"/>
  <c r="X176" i="84"/>
  <c r="X177" i="84"/>
  <c r="U175" i="84"/>
  <c r="U176" i="84"/>
  <c r="U177" i="84"/>
  <c r="U179" i="84"/>
  <c r="U180" i="84"/>
  <c r="U181" i="84"/>
  <c r="U183" i="84"/>
  <c r="U184" i="84"/>
  <c r="U185" i="84"/>
  <c r="U187" i="84"/>
  <c r="U189" i="84"/>
  <c r="U190" i="84"/>
  <c r="R189" i="84"/>
  <c r="R190" i="84"/>
  <c r="R187" i="84"/>
  <c r="R183" i="84"/>
  <c r="R184" i="84"/>
  <c r="R185" i="84"/>
  <c r="R179" i="84"/>
  <c r="R180" i="84"/>
  <c r="R181" i="84"/>
  <c r="R177" i="84"/>
  <c r="R176" i="84"/>
  <c r="R175" i="84"/>
  <c r="AT12" i="69"/>
  <c r="AU12" i="69"/>
  <c r="AV12" i="69"/>
  <c r="AW12" i="69"/>
  <c r="AX12" i="69"/>
  <c r="AY12" i="69"/>
  <c r="AZ12" i="69"/>
  <c r="BA12" i="69"/>
  <c r="AT13" i="69"/>
  <c r="AU13" i="69"/>
  <c r="AV13" i="69"/>
  <c r="AW13" i="69"/>
  <c r="AX13" i="69"/>
  <c r="AY13" i="69"/>
  <c r="AZ13" i="69"/>
  <c r="BA13" i="69"/>
  <c r="AT14" i="69"/>
  <c r="AU14" i="69"/>
  <c r="AV14" i="69"/>
  <c r="AW14" i="69"/>
  <c r="AX14" i="69"/>
  <c r="AY14" i="69"/>
  <c r="AZ14" i="69"/>
  <c r="BA14" i="69"/>
  <c r="AT15" i="69"/>
  <c r="AU15" i="69"/>
  <c r="AV15" i="69"/>
  <c r="AW15" i="69"/>
  <c r="AX15" i="69"/>
  <c r="AY15" i="69"/>
  <c r="AZ15" i="69"/>
  <c r="BA15" i="69"/>
  <c r="AT16" i="69"/>
  <c r="AU16" i="69"/>
  <c r="AV16" i="69"/>
  <c r="AW16" i="69"/>
  <c r="AX16" i="69"/>
  <c r="AY16" i="69"/>
  <c r="AZ16" i="69"/>
  <c r="BA16" i="69"/>
  <c r="AT17" i="69"/>
  <c r="AU17" i="69"/>
  <c r="AV17" i="69"/>
  <c r="AW17" i="69"/>
  <c r="AX17" i="69"/>
  <c r="AY17" i="69"/>
  <c r="AZ17" i="69"/>
  <c r="BA17" i="69"/>
  <c r="AT18" i="69"/>
  <c r="AU18" i="69"/>
  <c r="AV18" i="69"/>
  <c r="AW18" i="69"/>
  <c r="AX18" i="69"/>
  <c r="AY18" i="69"/>
  <c r="AZ18" i="69"/>
  <c r="BA18" i="69"/>
  <c r="AT19" i="69"/>
  <c r="AU19" i="69"/>
  <c r="AV19" i="69"/>
  <c r="AW19" i="69"/>
  <c r="AX19" i="69"/>
  <c r="AY19" i="69"/>
  <c r="AZ19" i="69"/>
  <c r="BA19" i="69"/>
  <c r="AT20" i="69"/>
  <c r="AU20" i="69"/>
  <c r="AV20" i="69"/>
  <c r="AW20" i="69"/>
  <c r="AX20" i="69"/>
  <c r="AY20" i="69"/>
  <c r="AZ20" i="69"/>
  <c r="BA20" i="69"/>
  <c r="AT21" i="69"/>
  <c r="AU21" i="69"/>
  <c r="AV21" i="69"/>
  <c r="AW21" i="69"/>
  <c r="AX21" i="69"/>
  <c r="AY21" i="69"/>
  <c r="AZ21" i="69"/>
  <c r="BA21" i="69"/>
  <c r="AT22" i="69"/>
  <c r="AU22" i="69"/>
  <c r="AV22" i="69"/>
  <c r="AW22" i="69"/>
  <c r="AX22" i="69"/>
  <c r="AY22" i="69"/>
  <c r="AZ22" i="69"/>
  <c r="BA22" i="69"/>
  <c r="AT23" i="69"/>
  <c r="AU23" i="69"/>
  <c r="AV23" i="69"/>
  <c r="AW23" i="69"/>
  <c r="AX23" i="69"/>
  <c r="AY23" i="69"/>
  <c r="AZ23" i="69"/>
  <c r="BA23" i="69"/>
  <c r="AT24" i="69"/>
  <c r="AU24" i="69"/>
  <c r="AV24" i="69"/>
  <c r="AW24" i="69"/>
  <c r="AX24" i="69"/>
  <c r="AY24" i="69"/>
  <c r="AZ24" i="69"/>
  <c r="BA24" i="69"/>
  <c r="AT25" i="69"/>
  <c r="AU25" i="69"/>
  <c r="AV25" i="69"/>
  <c r="AW25" i="69"/>
  <c r="AX25" i="69"/>
  <c r="AY25" i="69"/>
  <c r="AZ25" i="69"/>
  <c r="BA25" i="69"/>
  <c r="AT26" i="69"/>
  <c r="AU26" i="69"/>
  <c r="AV26" i="69"/>
  <c r="AW26" i="69"/>
  <c r="AX26" i="69"/>
  <c r="AY26" i="69"/>
  <c r="AZ26" i="69"/>
  <c r="BA26" i="69"/>
  <c r="AU33" i="21"/>
  <c r="AT33" i="21"/>
  <c r="AS33" i="21"/>
  <c r="AR33" i="21"/>
  <c r="AQ33" i="21"/>
  <c r="D24" i="70"/>
  <c r="E24" i="70"/>
  <c r="F24" i="70"/>
  <c r="O24" i="70"/>
  <c r="P24" i="70"/>
  <c r="Q24" i="70"/>
  <c r="R24" i="70"/>
  <c r="S24" i="70"/>
  <c r="T24" i="70"/>
  <c r="U24" i="70"/>
  <c r="V24" i="70"/>
  <c r="D25" i="70"/>
  <c r="E25" i="70"/>
  <c r="F25" i="70"/>
  <c r="O25" i="70"/>
  <c r="P25" i="70"/>
  <c r="Q25" i="70"/>
  <c r="R25" i="70"/>
  <c r="S25" i="70"/>
  <c r="T25" i="70"/>
  <c r="U25" i="70"/>
  <c r="V25" i="70"/>
  <c r="C24" i="70"/>
  <c r="C25" i="70"/>
  <c r="BJ25" i="69"/>
  <c r="BK25" i="69"/>
  <c r="BL25" i="69"/>
  <c r="BM25" i="69"/>
  <c r="BN25" i="69"/>
  <c r="BO25" i="69"/>
  <c r="BP25" i="69"/>
  <c r="BQ25" i="69"/>
  <c r="BR25" i="69"/>
  <c r="BS25" i="69"/>
  <c r="BT25" i="69"/>
  <c r="BU25" i="69"/>
  <c r="BV25" i="69"/>
  <c r="BW25" i="69"/>
  <c r="BX25" i="69"/>
  <c r="BY25" i="69"/>
  <c r="BZ25" i="69"/>
  <c r="CA25" i="69"/>
  <c r="CB25" i="69"/>
  <c r="CC25" i="69"/>
  <c r="CD25" i="69"/>
  <c r="CE25" i="69"/>
  <c r="BJ26" i="69"/>
  <c r="BK26" i="69"/>
  <c r="BL26" i="69"/>
  <c r="BM26" i="69"/>
  <c r="BN26" i="69"/>
  <c r="BO26" i="69"/>
  <c r="BP26" i="69"/>
  <c r="BQ26" i="69"/>
  <c r="BR26" i="69"/>
  <c r="BS26" i="69"/>
  <c r="BT26" i="69"/>
  <c r="BU26" i="69"/>
  <c r="BV26" i="69"/>
  <c r="BW26" i="69"/>
  <c r="BX26" i="69"/>
  <c r="BY26" i="69"/>
  <c r="BZ26" i="69"/>
  <c r="CA26" i="69"/>
  <c r="CB26" i="69"/>
  <c r="CC26" i="69"/>
  <c r="CD26" i="69"/>
  <c r="CE26" i="69"/>
  <c r="AL24" i="69"/>
  <c r="AM24" i="69"/>
  <c r="AN24" i="69"/>
  <c r="AO24" i="69"/>
  <c r="AP24" i="69"/>
  <c r="AQ24" i="69"/>
  <c r="AR24" i="69"/>
  <c r="AS24" i="69"/>
  <c r="AL25" i="69"/>
  <c r="AM25" i="69"/>
  <c r="AN25" i="69"/>
  <c r="AO25" i="69"/>
  <c r="AP25" i="69"/>
  <c r="AQ25" i="69"/>
  <c r="AR25" i="69"/>
  <c r="AS25" i="69"/>
  <c r="AL26" i="69"/>
  <c r="AM26" i="69"/>
  <c r="AN26" i="69"/>
  <c r="AO26" i="69"/>
  <c r="AP26" i="69"/>
  <c r="AQ26" i="69"/>
  <c r="AR26" i="69"/>
  <c r="AS26" i="69"/>
  <c r="C26" i="69"/>
  <c r="C24" i="69"/>
  <c r="C25" i="69"/>
  <c r="M35" i="67"/>
  <c r="N35" i="67"/>
  <c r="O35" i="67"/>
  <c r="P35" i="67"/>
  <c r="Q35" i="67"/>
  <c r="R35" i="67"/>
  <c r="S35" i="67"/>
  <c r="T35" i="67"/>
  <c r="U35" i="67"/>
  <c r="V35" i="67"/>
  <c r="W35" i="67"/>
  <c r="X35" i="67"/>
  <c r="Y35" i="67"/>
  <c r="Z35" i="67"/>
  <c r="AA35" i="67"/>
  <c r="AB35" i="67"/>
  <c r="AC35" i="67"/>
  <c r="AD35" i="67"/>
  <c r="AE35" i="67"/>
  <c r="AF35" i="67"/>
  <c r="AG35" i="67"/>
  <c r="AH35" i="67"/>
  <c r="AI35" i="67"/>
  <c r="AK35" i="67"/>
  <c r="AL35" i="67"/>
  <c r="AM35" i="67"/>
  <c r="AN35" i="67"/>
  <c r="AO35" i="67"/>
  <c r="M36" i="67"/>
  <c r="N36" i="67"/>
  <c r="O36" i="67"/>
  <c r="P36" i="67"/>
  <c r="Q36" i="67"/>
  <c r="R36" i="67"/>
  <c r="S36" i="67"/>
  <c r="T36" i="67"/>
  <c r="U36" i="67"/>
  <c r="V36" i="67"/>
  <c r="W36" i="67"/>
  <c r="X36" i="67"/>
  <c r="Y36" i="67"/>
  <c r="Z36" i="67"/>
  <c r="AA36" i="67"/>
  <c r="AB36" i="67"/>
  <c r="AC36" i="67"/>
  <c r="AD36" i="67"/>
  <c r="AE36" i="67"/>
  <c r="AF36" i="67"/>
  <c r="AG36" i="67"/>
  <c r="AH36" i="67"/>
  <c r="AI36" i="67"/>
  <c r="AK36" i="67"/>
  <c r="AL36" i="67"/>
  <c r="AM36" i="67"/>
  <c r="AN36" i="67"/>
  <c r="AO36" i="67"/>
  <c r="AN20" i="67"/>
  <c r="AO20" i="67"/>
  <c r="AN21" i="67"/>
  <c r="AO21" i="67"/>
  <c r="AN22" i="67"/>
  <c r="AO22" i="67"/>
  <c r="AN23" i="67"/>
  <c r="AO23" i="67"/>
  <c r="AN24" i="67"/>
  <c r="AO24" i="67"/>
  <c r="AN25" i="67"/>
  <c r="AO25" i="67"/>
  <c r="AN26" i="67"/>
  <c r="AO26" i="67"/>
  <c r="AN27" i="67"/>
  <c r="AO27" i="67"/>
  <c r="AN28" i="67"/>
  <c r="AO28" i="67"/>
  <c r="AN29" i="67"/>
  <c r="AO29" i="67"/>
  <c r="D28" i="67"/>
  <c r="E28" i="67"/>
  <c r="F28" i="67"/>
  <c r="G28" i="67"/>
  <c r="H28" i="67"/>
  <c r="I28" i="67"/>
  <c r="J28" i="67"/>
  <c r="K28" i="67"/>
  <c r="L28" i="67"/>
  <c r="M28" i="67"/>
  <c r="N28" i="67"/>
  <c r="O28" i="67"/>
  <c r="P28" i="67"/>
  <c r="Q28" i="67"/>
  <c r="R28" i="67"/>
  <c r="S28" i="67"/>
  <c r="T28" i="67"/>
  <c r="U28" i="67"/>
  <c r="V28" i="67"/>
  <c r="W28" i="67"/>
  <c r="X28" i="67"/>
  <c r="Y28" i="67"/>
  <c r="Z28" i="67"/>
  <c r="AA28" i="67"/>
  <c r="AB28" i="67"/>
  <c r="AC28" i="67"/>
  <c r="AD28" i="67"/>
  <c r="AE28" i="67"/>
  <c r="AF28" i="67"/>
  <c r="AG28" i="67"/>
  <c r="AH28" i="67"/>
  <c r="AI28" i="67"/>
  <c r="AK28" i="67"/>
  <c r="AL28" i="67"/>
  <c r="AM28" i="67"/>
  <c r="D29" i="67"/>
  <c r="E29" i="67"/>
  <c r="F29" i="67"/>
  <c r="G29" i="67"/>
  <c r="H29" i="67"/>
  <c r="I29" i="67"/>
  <c r="J29" i="67"/>
  <c r="K29" i="67"/>
  <c r="L29" i="67"/>
  <c r="M29" i="67"/>
  <c r="N29" i="67"/>
  <c r="O29" i="67"/>
  <c r="P29" i="67"/>
  <c r="Q29" i="67"/>
  <c r="R29" i="67"/>
  <c r="S29" i="67"/>
  <c r="T29" i="67"/>
  <c r="U29" i="67"/>
  <c r="V29" i="67"/>
  <c r="W29" i="67"/>
  <c r="X29" i="67"/>
  <c r="Y29" i="67"/>
  <c r="Z29" i="67"/>
  <c r="AA29" i="67"/>
  <c r="AB29" i="67"/>
  <c r="AC29" i="67"/>
  <c r="AD29" i="67"/>
  <c r="AE29" i="67"/>
  <c r="AF29" i="67"/>
  <c r="AG29" i="67"/>
  <c r="AH29" i="67"/>
  <c r="AI29" i="67"/>
  <c r="AK29" i="67"/>
  <c r="AL29" i="67"/>
  <c r="AM29" i="67"/>
  <c r="O27" i="67"/>
  <c r="AO31" i="67"/>
  <c r="AN31" i="67"/>
  <c r="L160" i="73"/>
  <c r="K160" i="73"/>
  <c r="J160" i="73"/>
  <c r="I160" i="73"/>
  <c r="H160" i="73"/>
  <c r="G160" i="73"/>
  <c r="F160" i="73"/>
  <c r="E160" i="73"/>
  <c r="D160" i="73"/>
  <c r="L159" i="73"/>
  <c r="K159" i="73"/>
  <c r="J159" i="73"/>
  <c r="I159" i="73"/>
  <c r="H159" i="73"/>
  <c r="G159" i="73"/>
  <c r="F159" i="73"/>
  <c r="E159" i="73"/>
  <c r="D159" i="73"/>
  <c r="L158" i="73"/>
  <c r="K158" i="73"/>
  <c r="J158" i="73"/>
  <c r="I158" i="73"/>
  <c r="H158" i="73"/>
  <c r="G158" i="73"/>
  <c r="F158" i="73"/>
  <c r="E158" i="73"/>
  <c r="D158" i="73"/>
  <c r="L157" i="73"/>
  <c r="K157" i="73"/>
  <c r="J157" i="73"/>
  <c r="I157" i="73"/>
  <c r="H157" i="73"/>
  <c r="G157" i="73"/>
  <c r="F157" i="73"/>
  <c r="E157" i="73"/>
  <c r="D157" i="73"/>
  <c r="L155" i="73"/>
  <c r="K155" i="73"/>
  <c r="J155" i="73"/>
  <c r="I155" i="73"/>
  <c r="H155" i="73"/>
  <c r="G155" i="73"/>
  <c r="F155" i="73"/>
  <c r="E155" i="73"/>
  <c r="D155" i="73"/>
  <c r="L154" i="73"/>
  <c r="K154" i="73"/>
  <c r="J154" i="73"/>
  <c r="I154" i="73"/>
  <c r="H154" i="73"/>
  <c r="G154" i="73"/>
  <c r="F154" i="73"/>
  <c r="E154" i="73"/>
  <c r="D154" i="73"/>
  <c r="L153" i="73"/>
  <c r="K153" i="73"/>
  <c r="J153" i="73"/>
  <c r="I153" i="73"/>
  <c r="H153" i="73"/>
  <c r="G153" i="73"/>
  <c r="F153" i="73"/>
  <c r="E153" i="73"/>
  <c r="D153" i="73"/>
  <c r="L152" i="73"/>
  <c r="K152" i="73"/>
  <c r="J152" i="73"/>
  <c r="I152" i="73"/>
  <c r="H152" i="73"/>
  <c r="G152" i="73"/>
  <c r="F152" i="73"/>
  <c r="E152" i="73"/>
  <c r="D152" i="73"/>
  <c r="L150" i="73"/>
  <c r="K150" i="73"/>
  <c r="J150" i="73"/>
  <c r="I150" i="73"/>
  <c r="H150" i="73"/>
  <c r="G150" i="73"/>
  <c r="F150" i="73"/>
  <c r="E150" i="73"/>
  <c r="D150" i="73"/>
  <c r="L149" i="73"/>
  <c r="K149" i="73"/>
  <c r="J149" i="73"/>
  <c r="I149" i="73"/>
  <c r="H149" i="73"/>
  <c r="G149" i="73"/>
  <c r="F149" i="73"/>
  <c r="E149" i="73"/>
  <c r="D149" i="73"/>
  <c r="L148" i="73"/>
  <c r="K148" i="73"/>
  <c r="J148" i="73"/>
  <c r="I148" i="73"/>
  <c r="H148" i="73"/>
  <c r="G148" i="73"/>
  <c r="F148" i="73"/>
  <c r="E148" i="73"/>
  <c r="D148" i="73"/>
  <c r="L147" i="73"/>
  <c r="K147" i="73"/>
  <c r="J147" i="73"/>
  <c r="I147" i="73"/>
  <c r="H147" i="73"/>
  <c r="G147" i="73"/>
  <c r="F147" i="73"/>
  <c r="E147" i="73"/>
  <c r="D147" i="73"/>
  <c r="L146" i="73"/>
  <c r="K146" i="73"/>
  <c r="J146" i="73"/>
  <c r="I146" i="73"/>
  <c r="H146" i="73"/>
  <c r="G146" i="73"/>
  <c r="F146" i="73"/>
  <c r="E146" i="73"/>
  <c r="D146" i="73"/>
  <c r="L145" i="73"/>
  <c r="K145" i="73"/>
  <c r="J145" i="73"/>
  <c r="I145" i="73"/>
  <c r="H145" i="73"/>
  <c r="G145" i="73"/>
  <c r="F145" i="73"/>
  <c r="E145" i="73"/>
  <c r="D145" i="73"/>
  <c r="L144" i="73"/>
  <c r="K144" i="73"/>
  <c r="J144" i="73"/>
  <c r="I144" i="73"/>
  <c r="H144" i="73"/>
  <c r="G144" i="73"/>
  <c r="F144" i="73"/>
  <c r="E144" i="73"/>
  <c r="D144" i="73"/>
  <c r="L143" i="73"/>
  <c r="K143" i="73"/>
  <c r="J143" i="73"/>
  <c r="I143" i="73"/>
  <c r="H143" i="73"/>
  <c r="G143" i="73"/>
  <c r="F143" i="73"/>
  <c r="E143" i="73"/>
  <c r="L130" i="73"/>
  <c r="K130" i="73"/>
  <c r="J130" i="73"/>
  <c r="I130" i="73"/>
  <c r="H130" i="73"/>
  <c r="G130" i="73"/>
  <c r="F130" i="73"/>
  <c r="E130" i="73"/>
  <c r="D130" i="73"/>
  <c r="L129" i="73"/>
  <c r="K129" i="73"/>
  <c r="J129" i="73"/>
  <c r="I129" i="73"/>
  <c r="H129" i="73"/>
  <c r="G129" i="73"/>
  <c r="F129" i="73"/>
  <c r="E129" i="73"/>
  <c r="D129" i="73"/>
  <c r="L128" i="73"/>
  <c r="K128" i="73"/>
  <c r="J128" i="73"/>
  <c r="I128" i="73"/>
  <c r="H128" i="73"/>
  <c r="G128" i="73"/>
  <c r="F128" i="73"/>
  <c r="E128" i="73"/>
  <c r="D128" i="73"/>
  <c r="L127" i="73"/>
  <c r="K127" i="73"/>
  <c r="J127" i="73"/>
  <c r="I127" i="73"/>
  <c r="H127" i="73"/>
  <c r="G127" i="73"/>
  <c r="F127" i="73"/>
  <c r="E127" i="73"/>
  <c r="D127" i="73"/>
  <c r="L125" i="73"/>
  <c r="K125" i="73"/>
  <c r="J125" i="73"/>
  <c r="I125" i="73"/>
  <c r="H125" i="73"/>
  <c r="G125" i="73"/>
  <c r="F125" i="73"/>
  <c r="E125" i="73"/>
  <c r="D125" i="73"/>
  <c r="L124" i="73"/>
  <c r="K124" i="73"/>
  <c r="J124" i="73"/>
  <c r="I124" i="73"/>
  <c r="H124" i="73"/>
  <c r="G124" i="73"/>
  <c r="F124" i="73"/>
  <c r="E124" i="73"/>
  <c r="D124" i="73"/>
  <c r="L123" i="73"/>
  <c r="K123" i="73"/>
  <c r="J123" i="73"/>
  <c r="I123" i="73"/>
  <c r="H123" i="73"/>
  <c r="G123" i="73"/>
  <c r="F123" i="73"/>
  <c r="E123" i="73"/>
  <c r="D123" i="73"/>
  <c r="L122" i="73"/>
  <c r="K122" i="73"/>
  <c r="J122" i="73"/>
  <c r="I122" i="73"/>
  <c r="H122" i="73"/>
  <c r="G122" i="73"/>
  <c r="F122" i="73"/>
  <c r="E122" i="73"/>
  <c r="D122" i="73"/>
  <c r="L120" i="73"/>
  <c r="K120" i="73"/>
  <c r="J120" i="73"/>
  <c r="I120" i="73"/>
  <c r="H120" i="73"/>
  <c r="G120" i="73"/>
  <c r="F120" i="73"/>
  <c r="E120" i="73"/>
  <c r="D120" i="73"/>
  <c r="L119" i="73"/>
  <c r="K119" i="73"/>
  <c r="J119" i="73"/>
  <c r="I119" i="73"/>
  <c r="H119" i="73"/>
  <c r="G119" i="73"/>
  <c r="F119" i="73"/>
  <c r="E119" i="73"/>
  <c r="D119" i="73"/>
  <c r="L118" i="73"/>
  <c r="K118" i="73"/>
  <c r="J118" i="73"/>
  <c r="I118" i="73"/>
  <c r="H118" i="73"/>
  <c r="G118" i="73"/>
  <c r="F118" i="73"/>
  <c r="E118" i="73"/>
  <c r="D118" i="73"/>
  <c r="L117" i="73"/>
  <c r="K117" i="73"/>
  <c r="J117" i="73"/>
  <c r="I117" i="73"/>
  <c r="H117" i="73"/>
  <c r="G117" i="73"/>
  <c r="F117" i="73"/>
  <c r="E117" i="73"/>
  <c r="D117" i="73"/>
  <c r="L116" i="73"/>
  <c r="K116" i="73"/>
  <c r="J116" i="73"/>
  <c r="I116" i="73"/>
  <c r="H116" i="73"/>
  <c r="G116" i="73"/>
  <c r="F116" i="73"/>
  <c r="E116" i="73"/>
  <c r="D116" i="73"/>
  <c r="L115" i="73"/>
  <c r="K115" i="73"/>
  <c r="J115" i="73"/>
  <c r="I115" i="73"/>
  <c r="H115" i="73"/>
  <c r="G115" i="73"/>
  <c r="F115" i="73"/>
  <c r="E115" i="73"/>
  <c r="D115" i="73"/>
  <c r="L114" i="73"/>
  <c r="K114" i="73"/>
  <c r="J114" i="73"/>
  <c r="I114" i="73"/>
  <c r="H114" i="73"/>
  <c r="G114" i="73"/>
  <c r="F114" i="73"/>
  <c r="E114" i="73"/>
  <c r="D114" i="73"/>
  <c r="L113" i="73"/>
  <c r="K113" i="73"/>
  <c r="J113" i="73"/>
  <c r="I113" i="73"/>
  <c r="H113" i="73"/>
  <c r="G113" i="73"/>
  <c r="F113" i="73"/>
  <c r="E113" i="73"/>
  <c r="L100" i="73"/>
  <c r="K100" i="73"/>
  <c r="J100" i="73"/>
  <c r="I100" i="73"/>
  <c r="H100" i="73"/>
  <c r="G100" i="73"/>
  <c r="F100" i="73"/>
  <c r="E100" i="73"/>
  <c r="D100" i="73"/>
  <c r="L99" i="73"/>
  <c r="K99" i="73"/>
  <c r="J99" i="73"/>
  <c r="I99" i="73"/>
  <c r="H99" i="73"/>
  <c r="G99" i="73"/>
  <c r="F99" i="73"/>
  <c r="E99" i="73"/>
  <c r="D99" i="73"/>
  <c r="L98" i="73"/>
  <c r="K98" i="73"/>
  <c r="J98" i="73"/>
  <c r="I98" i="73"/>
  <c r="H98" i="73"/>
  <c r="G98" i="73"/>
  <c r="F98" i="73"/>
  <c r="E98" i="73"/>
  <c r="D98" i="73"/>
  <c r="L97" i="73"/>
  <c r="K97" i="73"/>
  <c r="J97" i="73"/>
  <c r="I97" i="73"/>
  <c r="H97" i="73"/>
  <c r="G97" i="73"/>
  <c r="F97" i="73"/>
  <c r="E97" i="73"/>
  <c r="D97" i="73"/>
  <c r="L95" i="73"/>
  <c r="K95" i="73"/>
  <c r="J95" i="73"/>
  <c r="I95" i="73"/>
  <c r="H95" i="73"/>
  <c r="G95" i="73"/>
  <c r="F95" i="73"/>
  <c r="E95" i="73"/>
  <c r="D95" i="73"/>
  <c r="L94" i="73"/>
  <c r="K94" i="73"/>
  <c r="J94" i="73"/>
  <c r="I94" i="73"/>
  <c r="H94" i="73"/>
  <c r="G94" i="73"/>
  <c r="F94" i="73"/>
  <c r="E94" i="73"/>
  <c r="D94" i="73"/>
  <c r="L93" i="73"/>
  <c r="K93" i="73"/>
  <c r="J93" i="73"/>
  <c r="I93" i="73"/>
  <c r="H93" i="73"/>
  <c r="G93" i="73"/>
  <c r="F93" i="73"/>
  <c r="E93" i="73"/>
  <c r="D93" i="73"/>
  <c r="L92" i="73"/>
  <c r="K92" i="73"/>
  <c r="J92" i="73"/>
  <c r="I92" i="73"/>
  <c r="H92" i="73"/>
  <c r="G92" i="73"/>
  <c r="F92" i="73"/>
  <c r="E92" i="73"/>
  <c r="D92" i="73"/>
  <c r="L90" i="73"/>
  <c r="K90" i="73"/>
  <c r="J90" i="73"/>
  <c r="I90" i="73"/>
  <c r="H90" i="73"/>
  <c r="G90" i="73"/>
  <c r="F90" i="73"/>
  <c r="E90" i="73"/>
  <c r="D90" i="73"/>
  <c r="L89" i="73"/>
  <c r="K89" i="73"/>
  <c r="J89" i="73"/>
  <c r="I89" i="73"/>
  <c r="H89" i="73"/>
  <c r="G89" i="73"/>
  <c r="F89" i="73"/>
  <c r="E89" i="73"/>
  <c r="D89" i="73"/>
  <c r="L88" i="73"/>
  <c r="K88" i="73"/>
  <c r="J88" i="73"/>
  <c r="I88" i="73"/>
  <c r="H88" i="73"/>
  <c r="G88" i="73"/>
  <c r="F88" i="73"/>
  <c r="E88" i="73"/>
  <c r="D88" i="73"/>
  <c r="L87" i="73"/>
  <c r="K87" i="73"/>
  <c r="J87" i="73"/>
  <c r="I87" i="73"/>
  <c r="H87" i="73"/>
  <c r="G87" i="73"/>
  <c r="F87" i="73"/>
  <c r="E87" i="73"/>
  <c r="D87" i="73"/>
  <c r="L86" i="73"/>
  <c r="K86" i="73"/>
  <c r="J86" i="73"/>
  <c r="I86" i="73"/>
  <c r="H86" i="73"/>
  <c r="G86" i="73"/>
  <c r="F86" i="73"/>
  <c r="E86" i="73"/>
  <c r="D86" i="73"/>
  <c r="L85" i="73"/>
  <c r="K85" i="73"/>
  <c r="J85" i="73"/>
  <c r="I85" i="73"/>
  <c r="H85" i="73"/>
  <c r="G85" i="73"/>
  <c r="F85" i="73"/>
  <c r="E85" i="73"/>
  <c r="D85" i="73"/>
  <c r="L84" i="73"/>
  <c r="K84" i="73"/>
  <c r="J84" i="73"/>
  <c r="I84" i="73"/>
  <c r="H84" i="73"/>
  <c r="G84" i="73"/>
  <c r="F84" i="73"/>
  <c r="E84" i="73"/>
  <c r="D84" i="73"/>
  <c r="L83" i="73"/>
  <c r="K83" i="73"/>
  <c r="J83" i="73"/>
  <c r="I83" i="73"/>
  <c r="H83" i="73"/>
  <c r="G83" i="73"/>
  <c r="F83" i="73"/>
  <c r="E83" i="73"/>
  <c r="L70" i="73"/>
  <c r="K70" i="73"/>
  <c r="J70" i="73"/>
  <c r="I70" i="73"/>
  <c r="H70" i="73"/>
  <c r="G70" i="73"/>
  <c r="F70" i="73"/>
  <c r="E70" i="73"/>
  <c r="D70" i="73"/>
  <c r="L69" i="73"/>
  <c r="K69" i="73"/>
  <c r="J69" i="73"/>
  <c r="I69" i="73"/>
  <c r="H69" i="73"/>
  <c r="G69" i="73"/>
  <c r="F69" i="73"/>
  <c r="E69" i="73"/>
  <c r="D69" i="73"/>
  <c r="L68" i="73"/>
  <c r="K68" i="73"/>
  <c r="J68" i="73"/>
  <c r="I68" i="73"/>
  <c r="H68" i="73"/>
  <c r="G68" i="73"/>
  <c r="F68" i="73"/>
  <c r="E68" i="73"/>
  <c r="D68" i="73"/>
  <c r="L67" i="73"/>
  <c r="K67" i="73"/>
  <c r="J67" i="73"/>
  <c r="I67" i="73"/>
  <c r="H67" i="73"/>
  <c r="G67" i="73"/>
  <c r="F67" i="73"/>
  <c r="E67" i="73"/>
  <c r="D67" i="73"/>
  <c r="L65" i="73"/>
  <c r="K65" i="73"/>
  <c r="J65" i="73"/>
  <c r="I65" i="73"/>
  <c r="H65" i="73"/>
  <c r="G65" i="73"/>
  <c r="F65" i="73"/>
  <c r="E65" i="73"/>
  <c r="D65" i="73"/>
  <c r="L64" i="73"/>
  <c r="K64" i="73"/>
  <c r="J64" i="73"/>
  <c r="I64" i="73"/>
  <c r="H64" i="73"/>
  <c r="G64" i="73"/>
  <c r="F64" i="73"/>
  <c r="E64" i="73"/>
  <c r="D64" i="73"/>
  <c r="L63" i="73"/>
  <c r="K63" i="73"/>
  <c r="J63" i="73"/>
  <c r="I63" i="73"/>
  <c r="H63" i="73"/>
  <c r="G63" i="73"/>
  <c r="F63" i="73"/>
  <c r="E63" i="73"/>
  <c r="D63" i="73"/>
  <c r="L62" i="73"/>
  <c r="K62" i="73"/>
  <c r="J62" i="73"/>
  <c r="I62" i="73"/>
  <c r="H62" i="73"/>
  <c r="G62" i="73"/>
  <c r="F62" i="73"/>
  <c r="E62" i="73"/>
  <c r="D62" i="73"/>
  <c r="L60" i="73"/>
  <c r="K60" i="73"/>
  <c r="J60" i="73"/>
  <c r="I60" i="73"/>
  <c r="H60" i="73"/>
  <c r="G60" i="73"/>
  <c r="F60" i="73"/>
  <c r="E60" i="73"/>
  <c r="D60" i="73"/>
  <c r="L59" i="73"/>
  <c r="K59" i="73"/>
  <c r="J59" i="73"/>
  <c r="I59" i="73"/>
  <c r="H59" i="73"/>
  <c r="G59" i="73"/>
  <c r="F59" i="73"/>
  <c r="E59" i="73"/>
  <c r="D59" i="73"/>
  <c r="L58" i="73"/>
  <c r="K58" i="73"/>
  <c r="J58" i="73"/>
  <c r="I58" i="73"/>
  <c r="H58" i="73"/>
  <c r="G58" i="73"/>
  <c r="F58" i="73"/>
  <c r="E58" i="73"/>
  <c r="D58" i="73"/>
  <c r="L57" i="73"/>
  <c r="K57" i="73"/>
  <c r="J57" i="73"/>
  <c r="I57" i="73"/>
  <c r="H57" i="73"/>
  <c r="G57" i="73"/>
  <c r="F57" i="73"/>
  <c r="E57" i="73"/>
  <c r="D57" i="73"/>
  <c r="L56" i="73"/>
  <c r="K56" i="73"/>
  <c r="J56" i="73"/>
  <c r="I56" i="73"/>
  <c r="H56" i="73"/>
  <c r="G56" i="73"/>
  <c r="F56" i="73"/>
  <c r="E56" i="73"/>
  <c r="D56" i="73"/>
  <c r="L55" i="73"/>
  <c r="K55" i="73"/>
  <c r="J55" i="73"/>
  <c r="I55" i="73"/>
  <c r="H55" i="73"/>
  <c r="G55" i="73"/>
  <c r="F55" i="73"/>
  <c r="E55" i="73"/>
  <c r="D55" i="73"/>
  <c r="L54" i="73"/>
  <c r="K54" i="73"/>
  <c r="J54" i="73"/>
  <c r="I54" i="73"/>
  <c r="H54" i="73"/>
  <c r="G54" i="73"/>
  <c r="F54" i="73"/>
  <c r="E54" i="73"/>
  <c r="D54" i="73"/>
  <c r="L53" i="73"/>
  <c r="K53" i="73"/>
  <c r="J53" i="73"/>
  <c r="I53" i="73"/>
  <c r="H53" i="73"/>
  <c r="G53" i="73"/>
  <c r="F53" i="73"/>
  <c r="E53" i="73"/>
  <c r="L37" i="73"/>
  <c r="K37" i="73"/>
  <c r="J37" i="73"/>
  <c r="I37" i="73"/>
  <c r="H37" i="73"/>
  <c r="G37" i="73"/>
  <c r="F37" i="73"/>
  <c r="E37" i="73"/>
  <c r="D37" i="73"/>
  <c r="L36" i="73"/>
  <c r="K36" i="73"/>
  <c r="J36" i="73"/>
  <c r="I36" i="73"/>
  <c r="H36" i="73"/>
  <c r="G36" i="73"/>
  <c r="F36" i="73"/>
  <c r="E36" i="73"/>
  <c r="D36" i="73"/>
  <c r="L35" i="73"/>
  <c r="K35" i="73"/>
  <c r="J35" i="73"/>
  <c r="I35" i="73"/>
  <c r="H35" i="73"/>
  <c r="G35" i="73"/>
  <c r="F35" i="73"/>
  <c r="E35" i="73"/>
  <c r="D35" i="73"/>
  <c r="L34" i="73"/>
  <c r="K34" i="73"/>
  <c r="J34" i="73"/>
  <c r="I34" i="73"/>
  <c r="H34" i="73"/>
  <c r="G34" i="73"/>
  <c r="F34" i="73"/>
  <c r="E34" i="73"/>
  <c r="D34" i="73"/>
  <c r="L32" i="73"/>
  <c r="K32" i="73"/>
  <c r="J32" i="73"/>
  <c r="I32" i="73"/>
  <c r="H32" i="73"/>
  <c r="G32" i="73"/>
  <c r="F32" i="73"/>
  <c r="E32" i="73"/>
  <c r="D32" i="73"/>
  <c r="L31" i="73"/>
  <c r="K31" i="73"/>
  <c r="J31" i="73"/>
  <c r="I31" i="73"/>
  <c r="H31" i="73"/>
  <c r="G31" i="73"/>
  <c r="F31" i="73"/>
  <c r="E31" i="73"/>
  <c r="D31" i="73"/>
  <c r="L30" i="73"/>
  <c r="K30" i="73"/>
  <c r="J30" i="73"/>
  <c r="I30" i="73"/>
  <c r="H30" i="73"/>
  <c r="G30" i="73"/>
  <c r="F30" i="73"/>
  <c r="E30" i="73"/>
  <c r="D30" i="73"/>
  <c r="L29" i="73"/>
  <c r="K29" i="73"/>
  <c r="J29" i="73"/>
  <c r="I29" i="73"/>
  <c r="H29" i="73"/>
  <c r="G29" i="73"/>
  <c r="F29" i="73"/>
  <c r="E29" i="73"/>
  <c r="D29" i="73"/>
  <c r="L28" i="73"/>
  <c r="K28" i="73"/>
  <c r="J28" i="73"/>
  <c r="I28" i="73"/>
  <c r="H28" i="73"/>
  <c r="G28" i="73"/>
  <c r="F28" i="73"/>
  <c r="E28" i="73"/>
  <c r="D28" i="73"/>
  <c r="L27" i="73"/>
  <c r="K27" i="73"/>
  <c r="J27" i="73"/>
  <c r="I27" i="73"/>
  <c r="H27" i="73"/>
  <c r="G27" i="73"/>
  <c r="F27" i="73"/>
  <c r="E27" i="73"/>
  <c r="D27" i="73"/>
  <c r="L26" i="73"/>
  <c r="K26" i="73"/>
  <c r="J26" i="73"/>
  <c r="I26" i="73"/>
  <c r="H26" i="73"/>
  <c r="G26" i="73"/>
  <c r="F26" i="73"/>
  <c r="E26" i="73"/>
  <c r="D26" i="73"/>
  <c r="L24" i="73"/>
  <c r="K24" i="73"/>
  <c r="J24" i="73"/>
  <c r="I24" i="73"/>
  <c r="H24" i="73"/>
  <c r="G24" i="73"/>
  <c r="F24" i="73"/>
  <c r="E24" i="73"/>
  <c r="D24" i="73"/>
  <c r="L23" i="73"/>
  <c r="K23" i="73"/>
  <c r="J23" i="73"/>
  <c r="I23" i="73"/>
  <c r="H23" i="73"/>
  <c r="G23" i="73"/>
  <c r="F23" i="73"/>
  <c r="E23" i="73"/>
  <c r="D23" i="73"/>
  <c r="L22" i="73"/>
  <c r="K22" i="73"/>
  <c r="J22" i="73"/>
  <c r="I22" i="73"/>
  <c r="H22" i="73"/>
  <c r="G22" i="73"/>
  <c r="F22" i="73"/>
  <c r="E22" i="73"/>
  <c r="D22" i="73"/>
  <c r="L21" i="73"/>
  <c r="K21" i="73"/>
  <c r="J21" i="73"/>
  <c r="I21" i="73"/>
  <c r="H21" i="73"/>
  <c r="G21" i="73"/>
  <c r="F21" i="73"/>
  <c r="E21" i="73"/>
  <c r="D21" i="73"/>
  <c r="L20" i="73"/>
  <c r="K20" i="73"/>
  <c r="J20" i="73"/>
  <c r="I20" i="73"/>
  <c r="H20" i="73"/>
  <c r="G20" i="73"/>
  <c r="F20" i="73"/>
  <c r="E20" i="73"/>
  <c r="D20" i="73"/>
  <c r="L19" i="73"/>
  <c r="K19" i="73"/>
  <c r="J19" i="73"/>
  <c r="I19" i="73"/>
  <c r="H19" i="73"/>
  <c r="G19" i="73"/>
  <c r="F19" i="73"/>
  <c r="E19" i="73"/>
  <c r="D19" i="73"/>
  <c r="L18" i="73"/>
  <c r="K18" i="73"/>
  <c r="J18" i="73"/>
  <c r="I18" i="73"/>
  <c r="H18" i="73"/>
  <c r="G18" i="73"/>
  <c r="F18" i="73"/>
  <c r="E18" i="73"/>
  <c r="D18" i="73"/>
  <c r="L17" i="73"/>
  <c r="K17" i="73"/>
  <c r="J17" i="73"/>
  <c r="I17" i="73"/>
  <c r="H17" i="73"/>
  <c r="G17" i="73"/>
  <c r="F17" i="73"/>
  <c r="E17" i="73"/>
  <c r="D17" i="73"/>
  <c r="L16" i="73"/>
  <c r="K16" i="73"/>
  <c r="J16" i="73"/>
  <c r="I16" i="73"/>
  <c r="H16" i="73"/>
  <c r="G16" i="73"/>
  <c r="F16" i="73"/>
  <c r="E16" i="73"/>
  <c r="D53" i="73"/>
  <c r="D16" i="73"/>
  <c r="D143" i="73"/>
  <c r="D113" i="73"/>
  <c r="D83" i="73"/>
  <c r="Z39" i="38"/>
  <c r="S39" i="38"/>
  <c r="T39" i="38"/>
  <c r="U39" i="38"/>
  <c r="V39" i="38"/>
  <c r="W39" i="38"/>
  <c r="X39" i="38"/>
  <c r="Y39" i="38"/>
  <c r="C39" i="38"/>
  <c r="U19" i="70"/>
  <c r="O11" i="70"/>
  <c r="P11" i="70"/>
  <c r="Q11" i="70"/>
  <c r="R11" i="70"/>
  <c r="S11" i="70"/>
  <c r="T11" i="70"/>
  <c r="U11" i="70"/>
  <c r="V11" i="70"/>
  <c r="O12" i="70"/>
  <c r="P12" i="70"/>
  <c r="Q12" i="70"/>
  <c r="R12" i="70"/>
  <c r="S12" i="70"/>
  <c r="T12" i="70"/>
  <c r="U12" i="70"/>
  <c r="V12" i="70"/>
  <c r="O13" i="70"/>
  <c r="P13" i="70"/>
  <c r="Q13" i="70"/>
  <c r="R13" i="70"/>
  <c r="S13" i="70"/>
  <c r="T13" i="70"/>
  <c r="U13" i="70"/>
  <c r="V13" i="70"/>
  <c r="O14" i="70"/>
  <c r="P14" i="70"/>
  <c r="Q14" i="70"/>
  <c r="R14" i="70"/>
  <c r="S14" i="70"/>
  <c r="T14" i="70"/>
  <c r="U14" i="70"/>
  <c r="V14" i="70"/>
  <c r="O15" i="70"/>
  <c r="P15" i="70"/>
  <c r="Q15" i="70"/>
  <c r="R15" i="70"/>
  <c r="S15" i="70"/>
  <c r="T15" i="70"/>
  <c r="U15" i="70"/>
  <c r="V15" i="70"/>
  <c r="O16" i="70"/>
  <c r="P16" i="70"/>
  <c r="Q16" i="70"/>
  <c r="R16" i="70"/>
  <c r="S16" i="70"/>
  <c r="T16" i="70"/>
  <c r="U16" i="70"/>
  <c r="V16" i="70"/>
  <c r="O17" i="70"/>
  <c r="P17" i="70"/>
  <c r="Q17" i="70"/>
  <c r="R17" i="70"/>
  <c r="S17" i="70"/>
  <c r="T17" i="70"/>
  <c r="U17" i="70"/>
  <c r="V17" i="70"/>
  <c r="O18" i="70"/>
  <c r="P18" i="70"/>
  <c r="Q18" i="70"/>
  <c r="R18" i="70"/>
  <c r="S18" i="70"/>
  <c r="T18" i="70"/>
  <c r="U18" i="70"/>
  <c r="V18" i="70"/>
  <c r="O19" i="70"/>
  <c r="P19" i="70"/>
  <c r="Q19" i="70"/>
  <c r="R19" i="70"/>
  <c r="S19" i="70"/>
  <c r="T19" i="70"/>
  <c r="V19" i="70"/>
  <c r="O20" i="70"/>
  <c r="P20" i="70"/>
  <c r="Q20" i="70"/>
  <c r="R20" i="70"/>
  <c r="S20" i="70"/>
  <c r="T20" i="70"/>
  <c r="U20" i="70"/>
  <c r="V20" i="70"/>
  <c r="O21" i="70"/>
  <c r="P21" i="70"/>
  <c r="Q21" i="70"/>
  <c r="R21" i="70"/>
  <c r="S21" i="70"/>
  <c r="T21" i="70"/>
  <c r="U21" i="70"/>
  <c r="V21" i="70"/>
  <c r="O22" i="70"/>
  <c r="P22" i="70"/>
  <c r="Q22" i="70"/>
  <c r="R22" i="70"/>
  <c r="S22" i="70"/>
  <c r="T22" i="70"/>
  <c r="U22" i="70"/>
  <c r="V22" i="70"/>
  <c r="O23" i="70"/>
  <c r="P23" i="70"/>
  <c r="Q23" i="70"/>
  <c r="R23" i="70"/>
  <c r="S23" i="70"/>
  <c r="T23" i="70"/>
  <c r="U23" i="70"/>
  <c r="V23" i="70"/>
  <c r="C11" i="70"/>
  <c r="F23" i="70"/>
  <c r="E23" i="70"/>
  <c r="D23" i="70"/>
  <c r="F22" i="70"/>
  <c r="E22" i="70"/>
  <c r="D22" i="70"/>
  <c r="F21" i="70"/>
  <c r="E21" i="70"/>
  <c r="D21" i="70"/>
  <c r="F20" i="70"/>
  <c r="E20" i="70"/>
  <c r="D20" i="70"/>
  <c r="F19" i="70"/>
  <c r="E19" i="70"/>
  <c r="D19" i="70"/>
  <c r="F18" i="70"/>
  <c r="E18" i="70"/>
  <c r="D18" i="70"/>
  <c r="F17" i="70"/>
  <c r="E17" i="70"/>
  <c r="D17" i="70"/>
  <c r="F16" i="70"/>
  <c r="E16" i="70"/>
  <c r="D16" i="70"/>
  <c r="F15" i="70"/>
  <c r="E15" i="70"/>
  <c r="D15" i="70"/>
  <c r="F14" i="70"/>
  <c r="E14" i="70"/>
  <c r="D14" i="70"/>
  <c r="F13" i="70"/>
  <c r="E13" i="70"/>
  <c r="D13" i="70"/>
  <c r="F12" i="70"/>
  <c r="E12" i="70"/>
  <c r="D12" i="70"/>
  <c r="F11" i="70"/>
  <c r="E11" i="70"/>
  <c r="D11" i="70"/>
  <c r="C23" i="70"/>
  <c r="C22" i="70"/>
  <c r="C21" i="70"/>
  <c r="C20" i="70"/>
  <c r="C19" i="70"/>
  <c r="C18" i="70"/>
  <c r="C17" i="70"/>
  <c r="C16" i="70"/>
  <c r="C15" i="70"/>
  <c r="C14" i="70"/>
  <c r="C13" i="70"/>
  <c r="C12" i="70"/>
  <c r="W175" i="84"/>
  <c r="W176" i="84"/>
  <c r="W177" i="84"/>
  <c r="W179" i="84"/>
  <c r="W180" i="84"/>
  <c r="W181" i="84"/>
  <c r="W183" i="84"/>
  <c r="W184" i="84"/>
  <c r="W185" i="84"/>
  <c r="W187" i="84"/>
  <c r="W189" i="84"/>
  <c r="W190" i="84"/>
  <c r="T175" i="84"/>
  <c r="T176" i="84"/>
  <c r="T177" i="84"/>
  <c r="T179" i="84"/>
  <c r="T180" i="84"/>
  <c r="T181" i="84"/>
  <c r="T183" i="84"/>
  <c r="T184" i="84"/>
  <c r="T185" i="84"/>
  <c r="T187" i="84"/>
  <c r="T189" i="84"/>
  <c r="T190" i="84"/>
  <c r="Q175" i="84"/>
  <c r="Q176" i="84"/>
  <c r="Q177" i="84"/>
  <c r="Q179" i="84"/>
  <c r="Q180" i="84"/>
  <c r="Q181" i="84"/>
  <c r="Q183" i="84"/>
  <c r="Q184" i="84"/>
  <c r="Q185" i="84"/>
  <c r="Q187" i="84"/>
  <c r="Q189" i="84"/>
  <c r="Q190" i="84"/>
  <c r="W137" i="84"/>
  <c r="W138" i="84"/>
  <c r="W139" i="84"/>
  <c r="W141" i="84"/>
  <c r="W142" i="84"/>
  <c r="W143" i="84"/>
  <c r="W145" i="84"/>
  <c r="W146" i="84"/>
  <c r="W147" i="84"/>
  <c r="W149" i="84"/>
  <c r="W151" i="84"/>
  <c r="W152" i="84"/>
  <c r="T137" i="84"/>
  <c r="T138" i="84"/>
  <c r="T139" i="84"/>
  <c r="T141" i="84"/>
  <c r="T142" i="84"/>
  <c r="T143" i="84"/>
  <c r="T145" i="84"/>
  <c r="T146" i="84"/>
  <c r="T147" i="84"/>
  <c r="T149" i="84"/>
  <c r="T151" i="84"/>
  <c r="T152" i="84"/>
  <c r="Q137" i="84"/>
  <c r="Q138" i="84"/>
  <c r="Q139" i="84"/>
  <c r="Q141" i="84"/>
  <c r="Q142" i="84"/>
  <c r="Q143" i="84"/>
  <c r="Q145" i="84"/>
  <c r="Q146" i="84"/>
  <c r="Q147" i="84"/>
  <c r="Q149" i="84"/>
  <c r="Q151" i="84"/>
  <c r="Q152" i="84"/>
  <c r="W98" i="84"/>
  <c r="W99" i="84"/>
  <c r="W100" i="84"/>
  <c r="W102" i="84"/>
  <c r="W103" i="84"/>
  <c r="W104" i="84"/>
  <c r="W106" i="84"/>
  <c r="W107" i="84"/>
  <c r="W108" i="84"/>
  <c r="W110" i="84"/>
  <c r="W112" i="84"/>
  <c r="W113" i="84"/>
  <c r="T98" i="84"/>
  <c r="T99" i="84"/>
  <c r="T100" i="84"/>
  <c r="T102" i="84"/>
  <c r="T103" i="84"/>
  <c r="T104" i="84"/>
  <c r="T106" i="84"/>
  <c r="T107" i="84"/>
  <c r="T108" i="84"/>
  <c r="T110" i="84"/>
  <c r="T112" i="84"/>
  <c r="T113" i="84"/>
  <c r="Q98" i="84"/>
  <c r="Q99" i="84"/>
  <c r="Q100" i="84"/>
  <c r="Q102" i="84"/>
  <c r="Q103" i="84"/>
  <c r="Q104" i="84"/>
  <c r="Q106" i="84"/>
  <c r="Q107" i="84"/>
  <c r="Q108" i="84"/>
  <c r="Q110" i="84"/>
  <c r="Q112" i="84"/>
  <c r="Q113" i="84"/>
  <c r="W60" i="84"/>
  <c r="W61" i="84"/>
  <c r="W62" i="84"/>
  <c r="W64" i="84"/>
  <c r="W65" i="84"/>
  <c r="W66" i="84"/>
  <c r="W68" i="84"/>
  <c r="W69" i="84"/>
  <c r="W70" i="84"/>
  <c r="W72" i="84"/>
  <c r="W74" i="84"/>
  <c r="W75" i="84"/>
  <c r="T60" i="84"/>
  <c r="T61" i="84"/>
  <c r="T62" i="84"/>
  <c r="T64" i="84"/>
  <c r="T65" i="84"/>
  <c r="T66" i="84"/>
  <c r="T68" i="84"/>
  <c r="T69" i="84"/>
  <c r="T70" i="84"/>
  <c r="T72" i="84"/>
  <c r="T74" i="84"/>
  <c r="T75" i="84"/>
  <c r="Q64" i="84"/>
  <c r="Q65" i="84"/>
  <c r="Q66" i="84"/>
  <c r="Q68" i="84"/>
  <c r="Q69" i="84"/>
  <c r="Q70" i="84"/>
  <c r="Q72" i="84"/>
  <c r="Q74" i="84"/>
  <c r="Q75" i="84"/>
  <c r="Q60" i="84"/>
  <c r="Q61" i="84"/>
  <c r="Q62" i="84"/>
  <c r="W30" i="84"/>
  <c r="W31" i="84"/>
  <c r="W32" i="84"/>
  <c r="T30" i="84"/>
  <c r="T31" i="84"/>
  <c r="T32" i="84"/>
  <c r="Q30" i="84"/>
  <c r="Q31" i="84"/>
  <c r="Q32" i="84"/>
  <c r="W28" i="84"/>
  <c r="T28" i="84"/>
  <c r="Q28" i="84"/>
  <c r="W25" i="84"/>
  <c r="W26" i="84"/>
  <c r="T25" i="84"/>
  <c r="T26" i="84"/>
  <c r="Q25" i="84"/>
  <c r="Q26" i="84"/>
  <c r="W21" i="84"/>
  <c r="W22" i="84"/>
  <c r="W23" i="84"/>
  <c r="T21" i="84"/>
  <c r="T22" i="84"/>
  <c r="T23" i="84"/>
  <c r="Q21" i="84"/>
  <c r="Q22" i="84"/>
  <c r="Q23" i="84"/>
  <c r="V18" i="84"/>
  <c r="W18" i="84"/>
  <c r="W19" i="84"/>
  <c r="T18" i="84"/>
  <c r="T19" i="84"/>
  <c r="Q18" i="84"/>
  <c r="Q19" i="84"/>
  <c r="V19" i="84"/>
  <c r="T17" i="84"/>
  <c r="W17" i="84"/>
  <c r="Q17" i="84"/>
  <c r="V190" i="84"/>
  <c r="S190" i="84"/>
  <c r="P190" i="84"/>
  <c r="V189" i="84"/>
  <c r="S189" i="84"/>
  <c r="P189" i="84"/>
  <c r="V187" i="84"/>
  <c r="S187" i="84"/>
  <c r="P187" i="84"/>
  <c r="V185" i="84"/>
  <c r="S185" i="84"/>
  <c r="P185" i="84"/>
  <c r="V184" i="84"/>
  <c r="S184" i="84"/>
  <c r="P184" i="84"/>
  <c r="V183" i="84"/>
  <c r="S183" i="84"/>
  <c r="P183" i="84"/>
  <c r="V181" i="84"/>
  <c r="S181" i="84"/>
  <c r="P181" i="84"/>
  <c r="V180" i="84"/>
  <c r="S180" i="84"/>
  <c r="P180" i="84"/>
  <c r="V179" i="84"/>
  <c r="S179" i="84"/>
  <c r="P179" i="84"/>
  <c r="V177" i="84"/>
  <c r="S177" i="84"/>
  <c r="P177" i="84"/>
  <c r="V176" i="84"/>
  <c r="S176" i="84"/>
  <c r="P176" i="84"/>
  <c r="V175" i="84"/>
  <c r="S175" i="84"/>
  <c r="P175" i="84"/>
  <c r="V172" i="84"/>
  <c r="S172" i="84"/>
  <c r="D172" i="84"/>
  <c r="P172" i="84" s="1"/>
  <c r="V152" i="84"/>
  <c r="S152" i="84"/>
  <c r="P152" i="84"/>
  <c r="V151" i="84"/>
  <c r="S151" i="84"/>
  <c r="P151" i="84"/>
  <c r="V149" i="84"/>
  <c r="S149" i="84"/>
  <c r="P149" i="84"/>
  <c r="V147" i="84"/>
  <c r="S147" i="84"/>
  <c r="P147" i="84"/>
  <c r="V146" i="84"/>
  <c r="S146" i="84"/>
  <c r="P146" i="84"/>
  <c r="V145" i="84"/>
  <c r="S145" i="84"/>
  <c r="P145" i="84"/>
  <c r="V143" i="84"/>
  <c r="S143" i="84"/>
  <c r="P143" i="84"/>
  <c r="V142" i="84"/>
  <c r="S142" i="84"/>
  <c r="P142" i="84"/>
  <c r="V141" i="84"/>
  <c r="S141" i="84"/>
  <c r="P141" i="84"/>
  <c r="V139" i="84"/>
  <c r="S139" i="84"/>
  <c r="P139" i="84"/>
  <c r="V138" i="84"/>
  <c r="S138" i="84"/>
  <c r="P138" i="84"/>
  <c r="V137" i="84"/>
  <c r="S137" i="84"/>
  <c r="P137" i="84"/>
  <c r="V134" i="84"/>
  <c r="S134" i="84"/>
  <c r="D134" i="84"/>
  <c r="P134" i="84" s="1"/>
  <c r="V113" i="84"/>
  <c r="S113" i="84"/>
  <c r="P113" i="84"/>
  <c r="V112" i="84"/>
  <c r="S112" i="84"/>
  <c r="P112" i="84"/>
  <c r="V110" i="84"/>
  <c r="S110" i="84"/>
  <c r="P110" i="84"/>
  <c r="V108" i="84"/>
  <c r="S108" i="84"/>
  <c r="P108" i="84"/>
  <c r="V107" i="84"/>
  <c r="S107" i="84"/>
  <c r="P107" i="84"/>
  <c r="V106" i="84"/>
  <c r="S106" i="84"/>
  <c r="P106" i="84"/>
  <c r="V104" i="84"/>
  <c r="S104" i="84"/>
  <c r="P104" i="84"/>
  <c r="V103" i="84"/>
  <c r="S103" i="84"/>
  <c r="P103" i="84"/>
  <c r="V102" i="84"/>
  <c r="S102" i="84"/>
  <c r="P102" i="84"/>
  <c r="V100" i="84"/>
  <c r="S100" i="84"/>
  <c r="P100" i="84"/>
  <c r="V99" i="84"/>
  <c r="S99" i="84"/>
  <c r="P99" i="84"/>
  <c r="V98" i="84"/>
  <c r="S98" i="84"/>
  <c r="P98" i="84"/>
  <c r="V95" i="84"/>
  <c r="S95" i="84"/>
  <c r="D95" i="84"/>
  <c r="P95" i="84" s="1"/>
  <c r="V75" i="84"/>
  <c r="S75" i="84"/>
  <c r="P75" i="84"/>
  <c r="V74" i="84"/>
  <c r="S74" i="84"/>
  <c r="P74" i="84"/>
  <c r="V72" i="84"/>
  <c r="S72" i="84"/>
  <c r="P72" i="84"/>
  <c r="V70" i="84"/>
  <c r="S70" i="84"/>
  <c r="P70" i="84"/>
  <c r="V69" i="84"/>
  <c r="S69" i="84"/>
  <c r="P69" i="84"/>
  <c r="V68" i="84"/>
  <c r="S68" i="84"/>
  <c r="P68" i="84"/>
  <c r="V66" i="84"/>
  <c r="S66" i="84"/>
  <c r="P66" i="84"/>
  <c r="V65" i="84"/>
  <c r="S65" i="84"/>
  <c r="P65" i="84"/>
  <c r="V64" i="84"/>
  <c r="S64" i="84"/>
  <c r="P64" i="84"/>
  <c r="V62" i="84"/>
  <c r="S62" i="84"/>
  <c r="P62" i="84"/>
  <c r="V61" i="84"/>
  <c r="S61" i="84"/>
  <c r="P61" i="84"/>
  <c r="V60" i="84"/>
  <c r="S60" i="84"/>
  <c r="P60" i="84"/>
  <c r="V57" i="84"/>
  <c r="S57" i="84"/>
  <c r="D57" i="84"/>
  <c r="P57" i="84" s="1"/>
  <c r="V32" i="84"/>
  <c r="S32" i="84"/>
  <c r="P32" i="84"/>
  <c r="V31" i="84"/>
  <c r="S31" i="84"/>
  <c r="P31" i="84"/>
  <c r="V30" i="84"/>
  <c r="S30" i="84"/>
  <c r="P30" i="84"/>
  <c r="V28" i="84"/>
  <c r="S28" i="84"/>
  <c r="P28" i="84"/>
  <c r="V26" i="84"/>
  <c r="S26" i="84"/>
  <c r="P26" i="84"/>
  <c r="V25" i="84"/>
  <c r="S25" i="84"/>
  <c r="P25" i="84"/>
  <c r="V23" i="84"/>
  <c r="S23" i="84"/>
  <c r="P23" i="84"/>
  <c r="V22" i="84"/>
  <c r="S22" i="84"/>
  <c r="P22" i="84"/>
  <c r="V21" i="84"/>
  <c r="S21" i="84"/>
  <c r="P21" i="84"/>
  <c r="S19" i="84"/>
  <c r="P19" i="84"/>
  <c r="S18" i="84"/>
  <c r="P18" i="84"/>
  <c r="V17" i="84"/>
  <c r="S17" i="84"/>
  <c r="P17" i="84"/>
  <c r="J14" i="84"/>
  <c r="V14" i="84" s="1"/>
  <c r="G14" i="84"/>
  <c r="S14" i="84" s="1"/>
  <c r="D14" i="84"/>
  <c r="P14" i="84" s="1"/>
  <c r="CJ29" i="69" l="1"/>
  <c r="CJ28" i="69"/>
  <c r="CI28" i="69"/>
  <c r="CI29" i="69"/>
  <c r="CL29" i="69"/>
  <c r="CL28" i="69"/>
  <c r="CK29" i="69"/>
  <c r="CK28" i="69"/>
  <c r="CK28" i="31" s="1"/>
  <c r="BF28" i="31"/>
  <c r="BB28" i="31"/>
  <c r="BD28" i="31"/>
  <c r="BE28" i="31"/>
  <c r="BC28" i="31"/>
  <c r="BG28" i="31"/>
  <c r="O28" i="70"/>
  <c r="K28" i="70"/>
  <c r="G28" i="70"/>
  <c r="J27" i="70"/>
  <c r="M27" i="70"/>
  <c r="I27" i="70"/>
  <c r="N27" i="70"/>
  <c r="L27" i="70"/>
  <c r="H27" i="70"/>
  <c r="N28" i="70"/>
  <c r="J28" i="70"/>
  <c r="O27" i="70"/>
  <c r="K27" i="70"/>
  <c r="G27" i="70"/>
  <c r="M28" i="70"/>
  <c r="I28" i="70"/>
  <c r="L28" i="70"/>
  <c r="H28" i="70"/>
  <c r="CH29" i="69"/>
  <c r="CH28" i="69"/>
  <c r="AX28" i="69"/>
  <c r="AT28" i="69"/>
  <c r="BA28" i="69"/>
  <c r="AW28" i="69"/>
  <c r="AZ28" i="69"/>
  <c r="AV28" i="69"/>
  <c r="AY28" i="69"/>
  <c r="AU28" i="69"/>
  <c r="AX29" i="69"/>
  <c r="AT29" i="69"/>
  <c r="BA29" i="69"/>
  <c r="AW29" i="69"/>
  <c r="AZ29" i="69"/>
  <c r="AV29" i="69"/>
  <c r="AY29" i="69"/>
  <c r="AU29" i="69"/>
  <c r="D28" i="70"/>
  <c r="F28" i="70"/>
  <c r="V28" i="70"/>
  <c r="R28" i="70"/>
  <c r="E27" i="70"/>
  <c r="F27" i="70"/>
  <c r="U27" i="70"/>
  <c r="Q27" i="70"/>
  <c r="D27" i="70"/>
  <c r="E28" i="70"/>
  <c r="C28" i="70"/>
  <c r="T28" i="70"/>
  <c r="P28" i="70"/>
  <c r="S28" i="70"/>
  <c r="U28" i="70"/>
  <c r="Q28" i="70"/>
  <c r="T27" i="70"/>
  <c r="P27" i="70"/>
  <c r="C27" i="70"/>
  <c r="S27" i="70"/>
  <c r="V27" i="70"/>
  <c r="R27" i="70"/>
  <c r="L38" i="73"/>
  <c r="G39" i="73"/>
  <c r="K39" i="73"/>
  <c r="E43" i="73"/>
  <c r="I43" i="73"/>
  <c r="F41" i="73"/>
  <c r="F42" i="73"/>
  <c r="J42" i="73"/>
  <c r="H38" i="73"/>
  <c r="F43" i="73"/>
  <c r="H72" i="73"/>
  <c r="L72" i="73"/>
  <c r="F132" i="73"/>
  <c r="J132" i="73"/>
  <c r="E164" i="73"/>
  <c r="I164" i="73"/>
  <c r="E38" i="73"/>
  <c r="H39" i="73"/>
  <c r="L39" i="73"/>
  <c r="J43" i="73"/>
  <c r="G41" i="73"/>
  <c r="K41" i="73"/>
  <c r="G42" i="73"/>
  <c r="K42" i="73"/>
  <c r="E72" i="73"/>
  <c r="I72" i="73"/>
  <c r="G74" i="73"/>
  <c r="K74" i="73"/>
  <c r="H162" i="73"/>
  <c r="L162" i="73"/>
  <c r="F164" i="73"/>
  <c r="J164" i="73"/>
  <c r="G161" i="73"/>
  <c r="K161" i="73"/>
  <c r="L164" i="73"/>
  <c r="L41" i="73"/>
  <c r="G102" i="73"/>
  <c r="K102" i="73"/>
  <c r="E104" i="73"/>
  <c r="I104" i="73"/>
  <c r="I131" i="73"/>
  <c r="H132" i="73"/>
  <c r="L132" i="73"/>
  <c r="F134" i="73"/>
  <c r="J134" i="73"/>
  <c r="E162" i="73"/>
  <c r="I162" i="73"/>
  <c r="G164" i="73"/>
  <c r="K164" i="73"/>
  <c r="J38" i="73"/>
  <c r="E39" i="73"/>
  <c r="H41" i="73"/>
  <c r="G71" i="73"/>
  <c r="K71" i="73"/>
  <c r="G72" i="73"/>
  <c r="E101" i="73"/>
  <c r="H102" i="73"/>
  <c r="L102" i="73"/>
  <c r="F104" i="73"/>
  <c r="J104" i="73"/>
  <c r="L43" i="73"/>
  <c r="J40" i="73"/>
  <c r="H71" i="73"/>
  <c r="G73" i="73"/>
  <c r="G101" i="73"/>
  <c r="I40" i="73"/>
  <c r="H133" i="73"/>
  <c r="L131" i="73"/>
  <c r="I133" i="73"/>
  <c r="F39" i="73"/>
  <c r="H43" i="73"/>
  <c r="E41" i="73"/>
  <c r="I42" i="73"/>
  <c r="L71" i="73"/>
  <c r="K72" i="73"/>
  <c r="K73" i="73"/>
  <c r="K101" i="73"/>
  <c r="F38" i="73"/>
  <c r="I39" i="73"/>
  <c r="G43" i="73"/>
  <c r="K43" i="73"/>
  <c r="H42" i="73"/>
  <c r="L42" i="73"/>
  <c r="F72" i="73"/>
  <c r="J72" i="73"/>
  <c r="H74" i="73"/>
  <c r="L74" i="73"/>
  <c r="I101" i="73"/>
  <c r="G104" i="73"/>
  <c r="K104" i="73"/>
  <c r="E131" i="73"/>
  <c r="E132" i="73"/>
  <c r="I132" i="73"/>
  <c r="G134" i="73"/>
  <c r="K134" i="73"/>
  <c r="H164" i="73"/>
  <c r="E71" i="73"/>
  <c r="J74" i="73"/>
  <c r="L101" i="73"/>
  <c r="E133" i="73"/>
  <c r="L161" i="73"/>
  <c r="K162" i="73"/>
  <c r="K163" i="73"/>
  <c r="F73" i="73"/>
  <c r="J71" i="73"/>
  <c r="F131" i="73"/>
  <c r="J131" i="73"/>
  <c r="E161" i="73"/>
  <c r="I161" i="73"/>
  <c r="I71" i="73"/>
  <c r="F74" i="73"/>
  <c r="H101" i="73"/>
  <c r="H161" i="73"/>
  <c r="G162" i="73"/>
  <c r="G163" i="73"/>
  <c r="G38" i="73"/>
  <c r="K38" i="73"/>
  <c r="J39" i="73"/>
  <c r="I41" i="73"/>
  <c r="E42" i="73"/>
  <c r="E74" i="73"/>
  <c r="I74" i="73"/>
  <c r="F101" i="73"/>
  <c r="J101" i="73"/>
  <c r="F102" i="73"/>
  <c r="J102" i="73"/>
  <c r="E102" i="73"/>
  <c r="I102" i="73"/>
  <c r="H104" i="73"/>
  <c r="L104" i="73"/>
  <c r="E103" i="73"/>
  <c r="I103" i="73"/>
  <c r="G131" i="73"/>
  <c r="K131" i="73"/>
  <c r="G132" i="73"/>
  <c r="K132" i="73"/>
  <c r="E134" i="73"/>
  <c r="I134" i="73"/>
  <c r="H134" i="73"/>
  <c r="L134" i="73"/>
  <c r="F161" i="73"/>
  <c r="J161" i="73"/>
  <c r="F162" i="73"/>
  <c r="J162" i="73"/>
  <c r="J103" i="73"/>
  <c r="F103" i="73"/>
  <c r="H163" i="73"/>
  <c r="I38" i="73"/>
  <c r="J73" i="73"/>
  <c r="F71" i="73"/>
  <c r="L133" i="73"/>
  <c r="H131" i="73"/>
  <c r="F40" i="73"/>
  <c r="J41" i="73"/>
  <c r="L40" i="73"/>
  <c r="H40" i="73"/>
  <c r="I73" i="73"/>
  <c r="E73" i="73"/>
  <c r="L103" i="73"/>
  <c r="H103" i="73"/>
  <c r="K133" i="73"/>
  <c r="G133" i="73"/>
  <c r="J163" i="73"/>
  <c r="F163" i="73"/>
  <c r="L163" i="73"/>
  <c r="E40" i="73"/>
  <c r="K40" i="73"/>
  <c r="G40" i="73"/>
  <c r="L73" i="73"/>
  <c r="H73" i="73"/>
  <c r="K103" i="73"/>
  <c r="G103" i="73"/>
  <c r="J133" i="73"/>
  <c r="F133" i="73"/>
  <c r="I163" i="73"/>
  <c r="E163" i="73"/>
  <c r="AJ183" i="38"/>
  <c r="CL28" i="31" l="1"/>
  <c r="CJ28" i="31"/>
  <c r="CH28" i="31"/>
  <c r="CI28" i="31"/>
  <c r="AY28" i="31"/>
  <c r="BA28" i="31"/>
  <c r="AV28" i="31"/>
  <c r="AT28" i="31"/>
  <c r="AZ28" i="31"/>
  <c r="AX28" i="31"/>
  <c r="AU28" i="31"/>
  <c r="AW28" i="31"/>
  <c r="D160" i="84"/>
  <c r="D194" i="84"/>
  <c r="D199" i="84"/>
  <c r="D200" i="84"/>
  <c r="D195" i="84"/>
  <c r="D197" i="84"/>
  <c r="D198" i="84"/>
  <c r="D201" i="84"/>
  <c r="D196" i="84"/>
  <c r="D120" i="84"/>
  <c r="D162" i="84"/>
  <c r="D164" i="84"/>
  <c r="D157" i="84"/>
  <c r="D163" i="84"/>
  <c r="D158" i="84"/>
  <c r="D159" i="84"/>
  <c r="D161" i="84"/>
  <c r="D125" i="84"/>
  <c r="D121" i="84"/>
  <c r="D123" i="84"/>
  <c r="D127" i="84"/>
  <c r="D124" i="84"/>
  <c r="D126" i="84"/>
  <c r="D122" i="84"/>
  <c r="D82" i="84"/>
  <c r="D85" i="84"/>
  <c r="D83" i="84"/>
  <c r="D80" i="84"/>
  <c r="D81" i="84"/>
  <c r="D84" i="84"/>
  <c r="D87" i="84"/>
  <c r="D86" i="84"/>
  <c r="D43" i="84"/>
  <c r="D46" i="84"/>
  <c r="D40" i="84"/>
  <c r="D47" i="84"/>
  <c r="D44" i="84"/>
  <c r="D42" i="84"/>
  <c r="D41" i="84"/>
  <c r="D45" i="84"/>
  <c r="AI17" i="77" l="1"/>
  <c r="AH17" i="77"/>
  <c r="AG17" i="77"/>
  <c r="AF17" i="77"/>
  <c r="AE17" i="77"/>
  <c r="AG16" i="77"/>
  <c r="AF16" i="77"/>
  <c r="AE16" i="77"/>
  <c r="AG15" i="77"/>
  <c r="AF15" i="77"/>
  <c r="AE15" i="77"/>
  <c r="AF14" i="77"/>
  <c r="AE14" i="77"/>
  <c r="AF13" i="77"/>
  <c r="AE13" i="77"/>
  <c r="AE12" i="77"/>
  <c r="AE11" i="77"/>
  <c r="CM48" i="38" l="1"/>
  <c r="CJ48" i="38"/>
  <c r="CG48" i="38"/>
  <c r="CD48" i="38"/>
  <c r="CM18" i="38"/>
  <c r="CK18" i="38"/>
  <c r="CI18" i="38"/>
  <c r="CG18" i="38"/>
  <c r="BG48" i="38"/>
  <c r="BD48" i="38"/>
  <c r="BA48" i="38"/>
  <c r="AX48" i="38"/>
  <c r="BF65" i="38"/>
  <c r="BE65" i="38"/>
  <c r="BD65" i="38"/>
  <c r="BF64" i="38"/>
  <c r="BE64" i="38"/>
  <c r="BD64" i="38"/>
  <c r="BF63" i="38"/>
  <c r="BE63" i="38"/>
  <c r="BD63" i="38"/>
  <c r="BF62" i="38"/>
  <c r="BE62" i="38"/>
  <c r="BD62" i="38"/>
  <c r="BF61" i="38"/>
  <c r="BE61" i="38"/>
  <c r="BD61" i="38"/>
  <c r="BF60" i="38"/>
  <c r="BE60" i="38"/>
  <c r="BD60" i="38"/>
  <c r="BF59" i="38"/>
  <c r="BE59" i="38"/>
  <c r="BD59" i="38"/>
  <c r="BF58" i="38"/>
  <c r="BE58" i="38"/>
  <c r="BD58" i="38"/>
  <c r="BF57" i="38"/>
  <c r="BE57" i="38"/>
  <c r="BD57" i="38"/>
  <c r="BF56" i="38"/>
  <c r="BE56" i="38"/>
  <c r="BD56" i="38"/>
  <c r="BF55" i="38"/>
  <c r="BE55" i="38"/>
  <c r="BD55" i="38"/>
  <c r="BF54" i="38"/>
  <c r="BE54" i="38"/>
  <c r="BD54" i="38"/>
  <c r="BF53" i="38"/>
  <c r="BE53" i="38"/>
  <c r="BD53" i="38"/>
  <c r="BF52" i="38"/>
  <c r="BE52" i="38"/>
  <c r="BD52" i="38"/>
  <c r="BF51" i="38"/>
  <c r="BE51" i="38"/>
  <c r="BD51" i="38"/>
  <c r="BG18" i="38"/>
  <c r="BF35" i="38"/>
  <c r="BE35" i="38"/>
  <c r="BF34" i="38"/>
  <c r="BE34" i="38"/>
  <c r="BF33" i="38"/>
  <c r="BE33" i="38"/>
  <c r="BF32" i="38"/>
  <c r="BE32" i="38"/>
  <c r="BF31" i="38"/>
  <c r="BE31" i="38"/>
  <c r="BF30" i="38"/>
  <c r="BE30" i="38"/>
  <c r="BF29" i="38"/>
  <c r="BE29" i="38"/>
  <c r="BF28" i="38"/>
  <c r="BE28" i="38"/>
  <c r="BF27" i="38"/>
  <c r="BE27" i="38"/>
  <c r="BF26" i="38"/>
  <c r="BE26" i="38"/>
  <c r="BF25" i="38"/>
  <c r="BE25" i="38"/>
  <c r="BF24" i="38"/>
  <c r="BE24" i="38"/>
  <c r="BF23" i="38"/>
  <c r="BE23" i="38"/>
  <c r="BF22" i="38"/>
  <c r="BE22" i="38"/>
  <c r="BF21" i="38"/>
  <c r="BE21" i="38"/>
  <c r="BE18" i="38"/>
  <c r="BD35" i="38"/>
  <c r="BC35" i="38"/>
  <c r="BD34" i="38"/>
  <c r="BC34" i="38"/>
  <c r="BD33" i="38"/>
  <c r="BC33" i="38"/>
  <c r="BD32" i="38"/>
  <c r="BC32" i="38"/>
  <c r="BD31" i="38"/>
  <c r="BC31" i="38"/>
  <c r="BD30" i="38"/>
  <c r="BC30" i="38"/>
  <c r="BD29" i="38"/>
  <c r="BC29" i="38"/>
  <c r="BD28" i="38"/>
  <c r="BC28" i="38"/>
  <c r="BD27" i="38"/>
  <c r="BC27" i="38"/>
  <c r="BD26" i="38"/>
  <c r="BC26" i="38"/>
  <c r="BD25" i="38"/>
  <c r="BC25" i="38"/>
  <c r="BD24" i="38"/>
  <c r="BC24" i="38"/>
  <c r="BD23" i="38"/>
  <c r="BC23" i="38"/>
  <c r="BD22" i="38"/>
  <c r="BC22" i="38"/>
  <c r="BD21" i="38"/>
  <c r="BC21" i="38"/>
  <c r="BC18" i="38"/>
  <c r="BB35" i="38"/>
  <c r="BA35" i="38"/>
  <c r="BB34" i="38"/>
  <c r="BA34" i="38"/>
  <c r="BB33" i="38"/>
  <c r="BA33" i="38"/>
  <c r="BB32" i="38"/>
  <c r="BA32" i="38"/>
  <c r="BB31" i="38"/>
  <c r="BA31" i="38"/>
  <c r="BB30" i="38"/>
  <c r="BA30" i="38"/>
  <c r="BB29" i="38"/>
  <c r="BA29" i="38"/>
  <c r="BB28" i="38"/>
  <c r="BA28" i="38"/>
  <c r="BB27" i="38"/>
  <c r="BA27" i="38"/>
  <c r="BB26" i="38"/>
  <c r="BA26" i="38"/>
  <c r="BB25" i="38"/>
  <c r="BA25" i="38"/>
  <c r="BB24" i="38"/>
  <c r="BA24" i="38"/>
  <c r="BB23" i="38"/>
  <c r="BA23" i="38"/>
  <c r="BB22" i="38"/>
  <c r="BA22" i="38"/>
  <c r="BB21" i="38"/>
  <c r="BA21" i="38"/>
  <c r="BA18" i="38"/>
  <c r="AC67" i="38"/>
  <c r="AC66" i="38"/>
  <c r="AC65" i="38"/>
  <c r="AC64" i="38"/>
  <c r="AC63" i="38"/>
  <c r="AC62" i="38"/>
  <c r="AC61" i="38"/>
  <c r="AC60" i="38"/>
  <c r="AC59" i="38"/>
  <c r="AC58" i="38"/>
  <c r="AC57" i="38"/>
  <c r="AC56" i="38"/>
  <c r="AC55" i="38"/>
  <c r="AC54" i="38"/>
  <c r="AC53" i="38"/>
  <c r="AC52" i="38"/>
  <c r="AC51" i="38"/>
  <c r="AB67" i="38"/>
  <c r="AB66" i="38"/>
  <c r="AB65" i="38"/>
  <c r="AB64" i="38"/>
  <c r="AB63" i="38"/>
  <c r="AB62" i="38"/>
  <c r="AB61" i="38"/>
  <c r="AB60" i="38"/>
  <c r="AB59" i="38"/>
  <c r="AB58" i="38"/>
  <c r="AB57" i="38"/>
  <c r="AB56" i="38"/>
  <c r="AB55" i="38"/>
  <c r="AB54" i="38"/>
  <c r="AB53" i="38"/>
  <c r="AB52" i="38"/>
  <c r="AB51" i="38"/>
  <c r="AA67" i="38"/>
  <c r="AA66" i="38"/>
  <c r="AA65" i="38"/>
  <c r="AA64" i="38"/>
  <c r="AA63" i="38"/>
  <c r="AA62" i="38"/>
  <c r="AA61" i="38"/>
  <c r="AA60" i="38"/>
  <c r="AA59" i="38"/>
  <c r="AA58" i="38"/>
  <c r="AA57" i="38"/>
  <c r="AA56" i="38"/>
  <c r="AA55" i="38"/>
  <c r="AA54" i="38"/>
  <c r="AA53" i="38"/>
  <c r="AA52" i="38"/>
  <c r="AA51" i="38"/>
  <c r="AB37" i="38"/>
  <c r="AB36" i="38"/>
  <c r="AB35" i="38"/>
  <c r="AB34" i="38"/>
  <c r="AB33" i="38"/>
  <c r="AB32" i="38"/>
  <c r="AB31" i="38"/>
  <c r="AB30" i="38"/>
  <c r="AB29" i="38"/>
  <c r="AB28" i="38"/>
  <c r="AB27" i="38"/>
  <c r="AB26" i="38"/>
  <c r="AB25" i="38"/>
  <c r="AB24" i="38"/>
  <c r="AB23" i="38"/>
  <c r="AB22" i="38"/>
  <c r="AB21" i="38"/>
  <c r="AA37" i="38"/>
  <c r="AA36" i="38"/>
  <c r="AA35" i="38"/>
  <c r="AA34" i="38"/>
  <c r="AA33" i="38"/>
  <c r="AA32" i="38"/>
  <c r="AA31" i="38"/>
  <c r="AA30" i="38"/>
  <c r="AA29" i="38"/>
  <c r="AA28" i="38"/>
  <c r="AA27" i="38"/>
  <c r="AA26" i="38"/>
  <c r="AA25" i="38"/>
  <c r="AA24" i="38"/>
  <c r="AA23" i="38"/>
  <c r="AA22" i="38"/>
  <c r="AA21" i="38"/>
  <c r="CB199" i="38"/>
  <c r="CC199" i="38"/>
  <c r="BX199" i="38"/>
  <c r="BY199" i="38"/>
  <c r="BZ199" i="38"/>
  <c r="CA199" i="38"/>
  <c r="AV199" i="38"/>
  <c r="AW199" i="38"/>
  <c r="AV201" i="38"/>
  <c r="AW201" i="38"/>
  <c r="AV202" i="38"/>
  <c r="AW202" i="38"/>
  <c r="AV203" i="38"/>
  <c r="AW203" i="38"/>
  <c r="AV204" i="38"/>
  <c r="AW204" i="38"/>
  <c r="AV205" i="38"/>
  <c r="AW205" i="38"/>
  <c r="AV206" i="38"/>
  <c r="AW206" i="38"/>
  <c r="AV207" i="38"/>
  <c r="AW207" i="38"/>
  <c r="AV208" i="38"/>
  <c r="AW208" i="38"/>
  <c r="AV209" i="38"/>
  <c r="AW209" i="38"/>
  <c r="AV210" i="38"/>
  <c r="AW210" i="38"/>
  <c r="AV211" i="38"/>
  <c r="AW211" i="38"/>
  <c r="AV212" i="38"/>
  <c r="AW212" i="38"/>
  <c r="AV213" i="38"/>
  <c r="AW213" i="38"/>
  <c r="AV214" i="38"/>
  <c r="AW214" i="38"/>
  <c r="AV215" i="38"/>
  <c r="AW215" i="38"/>
  <c r="AR199" i="38"/>
  <c r="AS199" i="38"/>
  <c r="AT199" i="38"/>
  <c r="AU199" i="38"/>
  <c r="AR201" i="38"/>
  <c r="AS201" i="38"/>
  <c r="AT201" i="38"/>
  <c r="AU201" i="38"/>
  <c r="AR202" i="38"/>
  <c r="AS202" i="38"/>
  <c r="AT202" i="38"/>
  <c r="AU202" i="38"/>
  <c r="AR203" i="38"/>
  <c r="AS203" i="38"/>
  <c r="AT203" i="38"/>
  <c r="AU203" i="38"/>
  <c r="AR204" i="38"/>
  <c r="AS204" i="38"/>
  <c r="AT204" i="38"/>
  <c r="AU204" i="38"/>
  <c r="AR205" i="38"/>
  <c r="AS205" i="38"/>
  <c r="AT205" i="38"/>
  <c r="AU205" i="38"/>
  <c r="AR206" i="38"/>
  <c r="AS206" i="38"/>
  <c r="AT206" i="38"/>
  <c r="AU206" i="38"/>
  <c r="AR207" i="38"/>
  <c r="AS207" i="38"/>
  <c r="AT207" i="38"/>
  <c r="AU207" i="38"/>
  <c r="AR208" i="38"/>
  <c r="AS208" i="38"/>
  <c r="AT208" i="38"/>
  <c r="AU208" i="38"/>
  <c r="AR209" i="38"/>
  <c r="AS209" i="38"/>
  <c r="AT209" i="38"/>
  <c r="AU209" i="38"/>
  <c r="AR210" i="38"/>
  <c r="AS210" i="38"/>
  <c r="AT210" i="38"/>
  <c r="AU210" i="38"/>
  <c r="AR211" i="38"/>
  <c r="AS211" i="38"/>
  <c r="AT211" i="38"/>
  <c r="AU211" i="38"/>
  <c r="AR212" i="38"/>
  <c r="AS212" i="38"/>
  <c r="AT212" i="38"/>
  <c r="AU212" i="38"/>
  <c r="AR213" i="38"/>
  <c r="AS213" i="38"/>
  <c r="AT213" i="38"/>
  <c r="AU213" i="38"/>
  <c r="AR214" i="38"/>
  <c r="AS214" i="38"/>
  <c r="AT214" i="38"/>
  <c r="AU214" i="38"/>
  <c r="AR215" i="38"/>
  <c r="AS215" i="38"/>
  <c r="AT215" i="38"/>
  <c r="AU215" i="38"/>
  <c r="AI215" i="38"/>
  <c r="AJ215" i="38"/>
  <c r="AK215" i="38"/>
  <c r="AL215" i="38"/>
  <c r="AM215" i="38"/>
  <c r="AN215" i="38"/>
  <c r="AO215" i="38"/>
  <c r="AP215" i="38"/>
  <c r="AQ215" i="38"/>
  <c r="AI186" i="38"/>
  <c r="AJ186" i="38"/>
  <c r="AK186" i="38"/>
  <c r="AL186" i="38"/>
  <c r="AM186" i="38"/>
  <c r="AN186" i="38"/>
  <c r="AO186" i="38"/>
  <c r="AP186" i="38"/>
  <c r="AQ186" i="38"/>
  <c r="AR186" i="38"/>
  <c r="AS186" i="38"/>
  <c r="AT186" i="38"/>
  <c r="AU186" i="38"/>
  <c r="AV186" i="38"/>
  <c r="AW186" i="38"/>
  <c r="AX186" i="38"/>
  <c r="AY186" i="38"/>
  <c r="AZ186" i="38"/>
  <c r="AI156" i="38"/>
  <c r="AJ156" i="38"/>
  <c r="AK156" i="38"/>
  <c r="AL156" i="38"/>
  <c r="AM156" i="38"/>
  <c r="AN156" i="38"/>
  <c r="AO156" i="38"/>
  <c r="AP156" i="38"/>
  <c r="AQ156" i="38"/>
  <c r="AR156" i="38"/>
  <c r="AS156" i="38"/>
  <c r="AT156" i="38"/>
  <c r="AU156" i="38"/>
  <c r="AV156" i="38"/>
  <c r="AW156" i="38"/>
  <c r="AX156" i="38"/>
  <c r="AY156" i="38"/>
  <c r="AZ156" i="38"/>
  <c r="AI126" i="38"/>
  <c r="AJ126" i="38"/>
  <c r="AK126" i="38"/>
  <c r="AL126" i="38"/>
  <c r="AM126" i="38"/>
  <c r="AN126" i="38"/>
  <c r="AO126" i="38"/>
  <c r="AP126" i="38"/>
  <c r="AQ126" i="38"/>
  <c r="AR126" i="38"/>
  <c r="AS126" i="38"/>
  <c r="AT126" i="38"/>
  <c r="AU126" i="38"/>
  <c r="AV126" i="38"/>
  <c r="AW126" i="38"/>
  <c r="AX126" i="38"/>
  <c r="AI95" i="38"/>
  <c r="AJ95" i="38"/>
  <c r="AK95" i="38"/>
  <c r="AL95" i="38"/>
  <c r="AM95" i="38"/>
  <c r="AN95" i="38"/>
  <c r="AO95" i="38"/>
  <c r="AP95" i="38"/>
  <c r="AQ95" i="38"/>
  <c r="AR95" i="38"/>
  <c r="AS95" i="38"/>
  <c r="AT95" i="38"/>
  <c r="AU95" i="38"/>
  <c r="AV95" i="38"/>
  <c r="AW95" i="38"/>
  <c r="AX95" i="38"/>
  <c r="AY95" i="38"/>
  <c r="AZ95" i="38"/>
  <c r="AI65" i="38"/>
  <c r="AJ65" i="38"/>
  <c r="AK65" i="38"/>
  <c r="AL65" i="38"/>
  <c r="AM65" i="38"/>
  <c r="AN65" i="38"/>
  <c r="AO65" i="38"/>
  <c r="AP65" i="38"/>
  <c r="AQ65" i="38"/>
  <c r="AR65" i="38"/>
  <c r="AS65" i="38"/>
  <c r="AT65" i="38"/>
  <c r="AU65" i="38"/>
  <c r="AV65" i="38"/>
  <c r="AW65" i="38"/>
  <c r="AX65" i="38"/>
  <c r="AY65" i="38"/>
  <c r="AZ65" i="38"/>
  <c r="BA65" i="38"/>
  <c r="BB65" i="38"/>
  <c r="BC65" i="38"/>
  <c r="AI35" i="38"/>
  <c r="AJ35" i="38"/>
  <c r="AK35" i="38"/>
  <c r="AL35" i="38"/>
  <c r="AM35" i="38"/>
  <c r="AN35" i="38"/>
  <c r="AO35" i="38"/>
  <c r="AP35" i="38"/>
  <c r="AQ35" i="38"/>
  <c r="AR35" i="38"/>
  <c r="AS35" i="38"/>
  <c r="AT35" i="38"/>
  <c r="AU35" i="38"/>
  <c r="AV35" i="38"/>
  <c r="AW35" i="38"/>
  <c r="AX35" i="38"/>
  <c r="AY35" i="38"/>
  <c r="AZ35" i="38"/>
  <c r="AB11" i="85" l="1"/>
  <c r="T11" i="85"/>
  <c r="L11" i="85"/>
  <c r="AB10" i="85"/>
  <c r="AB9" i="85"/>
  <c r="T10" i="85"/>
  <c r="T9" i="85"/>
  <c r="L12" i="85"/>
  <c r="L9" i="85"/>
  <c r="L10" i="85"/>
  <c r="AB12" i="85"/>
  <c r="T12" i="85"/>
  <c r="AA12" i="85"/>
  <c r="S12" i="85"/>
  <c r="K12" i="85"/>
  <c r="AA11" i="85"/>
  <c r="S11" i="85"/>
  <c r="K11" i="85"/>
  <c r="AA10" i="85"/>
  <c r="S10" i="85"/>
  <c r="S9" i="85"/>
  <c r="K10" i="85"/>
  <c r="AA9" i="85"/>
  <c r="K9" i="85"/>
  <c r="R217" i="38"/>
  <c r="R216" i="38"/>
  <c r="R215" i="38"/>
  <c r="R214" i="38"/>
  <c r="R213" i="38"/>
  <c r="R212" i="38"/>
  <c r="R211" i="38"/>
  <c r="R210" i="38"/>
  <c r="R209" i="38"/>
  <c r="R208" i="38"/>
  <c r="R207" i="38"/>
  <c r="R206" i="38"/>
  <c r="R205" i="38"/>
  <c r="R204" i="38"/>
  <c r="R203" i="38"/>
  <c r="R202" i="38"/>
  <c r="R201" i="38"/>
  <c r="W95" i="38"/>
  <c r="V95" i="38"/>
  <c r="U95" i="38"/>
  <c r="W186" i="38"/>
  <c r="V186" i="38"/>
  <c r="U186" i="38"/>
  <c r="V126" i="38"/>
  <c r="U126" i="38"/>
  <c r="T126" i="38"/>
  <c r="S126" i="38"/>
  <c r="W156" i="38"/>
  <c r="V156" i="38"/>
  <c r="U156" i="38"/>
  <c r="D80" i="21"/>
  <c r="F80" i="21"/>
  <c r="G80" i="21"/>
  <c r="H80" i="21"/>
  <c r="I80" i="21"/>
  <c r="J80" i="21"/>
  <c r="K80" i="21"/>
  <c r="L80" i="21"/>
  <c r="N80" i="21"/>
  <c r="O80" i="21"/>
  <c r="P80" i="21"/>
  <c r="Q80" i="21"/>
  <c r="R80" i="21"/>
  <c r="S80" i="21"/>
  <c r="T80" i="21"/>
  <c r="U80" i="21"/>
  <c r="V80" i="21"/>
  <c r="W80" i="21"/>
  <c r="X80" i="21"/>
  <c r="Y80" i="21"/>
  <c r="Z80" i="21"/>
  <c r="AA80" i="21"/>
  <c r="AB80" i="21"/>
  <c r="AC80" i="21"/>
  <c r="AD80" i="21"/>
  <c r="AE80" i="21"/>
  <c r="AF80" i="21"/>
  <c r="AG80" i="21"/>
  <c r="AH80" i="21"/>
  <c r="AI80" i="21"/>
  <c r="AK80" i="21"/>
  <c r="AL80" i="21"/>
  <c r="AM80" i="21"/>
  <c r="AO80" i="21"/>
  <c r="AQ80" i="21"/>
  <c r="AR80" i="21"/>
  <c r="AS80" i="21"/>
  <c r="AT80" i="21"/>
  <c r="AU80" i="21"/>
  <c r="M30" i="21" l="1"/>
  <c r="E30" i="21"/>
  <c r="C30" i="21"/>
  <c r="C29" i="67" l="1"/>
  <c r="G130" i="38"/>
  <c r="L130" i="38"/>
  <c r="T119" i="38"/>
  <c r="T120" i="38"/>
  <c r="T121" i="38"/>
  <c r="T122" i="38"/>
  <c r="T123" i="38"/>
  <c r="T115" i="38"/>
  <c r="T116" i="38"/>
  <c r="T117" i="38"/>
  <c r="T118" i="38"/>
  <c r="T124" i="38"/>
  <c r="T125" i="38"/>
  <c r="T127" i="38"/>
  <c r="S120" i="38"/>
  <c r="S121" i="38"/>
  <c r="S122" i="38"/>
  <c r="V127" i="38"/>
  <c r="V128" i="38"/>
  <c r="U128" i="38"/>
  <c r="U127" i="38"/>
  <c r="U113" i="38"/>
  <c r="U114" i="38"/>
  <c r="U115" i="38"/>
  <c r="U116" i="38"/>
  <c r="U117" i="38"/>
  <c r="U118" i="38"/>
  <c r="U119" i="38"/>
  <c r="U120" i="38"/>
  <c r="U121" i="38"/>
  <c r="U122" i="38"/>
  <c r="U123" i="38"/>
  <c r="U124" i="38"/>
  <c r="U125" i="38"/>
  <c r="V113" i="38"/>
  <c r="V114" i="38"/>
  <c r="V115" i="38"/>
  <c r="V116" i="38"/>
  <c r="V117" i="38"/>
  <c r="V118" i="38"/>
  <c r="V119" i="38"/>
  <c r="V120" i="38"/>
  <c r="V121" i="38"/>
  <c r="V122" i="38"/>
  <c r="V123" i="38"/>
  <c r="V124" i="38"/>
  <c r="V125" i="38"/>
  <c r="V112" i="38"/>
  <c r="U112" i="38"/>
  <c r="T112" i="38"/>
  <c r="S112" i="38"/>
  <c r="AX113" i="38"/>
  <c r="AX114" i="38"/>
  <c r="AX116" i="38"/>
  <c r="AX117" i="38"/>
  <c r="AX118" i="38"/>
  <c r="AX119" i="38"/>
  <c r="AX120" i="38"/>
  <c r="AX121" i="38"/>
  <c r="AX122" i="38"/>
  <c r="AX123" i="38"/>
  <c r="AX124" i="38"/>
  <c r="AX125" i="38"/>
  <c r="AX112" i="38"/>
  <c r="AT113" i="38"/>
  <c r="AT114" i="38"/>
  <c r="AT115" i="38"/>
  <c r="AT116" i="38"/>
  <c r="AT117" i="38"/>
  <c r="AT119" i="38"/>
  <c r="AT120" i="38"/>
  <c r="AT121" i="38"/>
  <c r="AT122" i="38"/>
  <c r="AT123" i="38"/>
  <c r="AT124" i="38"/>
  <c r="AT125" i="38"/>
  <c r="AT112" i="38"/>
  <c r="AP113" i="38"/>
  <c r="AP114" i="38"/>
  <c r="AP115" i="38"/>
  <c r="AP116" i="38"/>
  <c r="AP118" i="38"/>
  <c r="AP119" i="38"/>
  <c r="AP120" i="38"/>
  <c r="AP121" i="38"/>
  <c r="AP122" i="38"/>
  <c r="AP123" i="38"/>
  <c r="AP124" i="38"/>
  <c r="AP125" i="38"/>
  <c r="AP112" i="38"/>
  <c r="AL113" i="38"/>
  <c r="AL114" i="38"/>
  <c r="AL115" i="38"/>
  <c r="AL116" i="38"/>
  <c r="AL118" i="38"/>
  <c r="AL119" i="38"/>
  <c r="AL120" i="38"/>
  <c r="AL121" i="38"/>
  <c r="AL122" i="38"/>
  <c r="AL123" i="38"/>
  <c r="AL124" i="38"/>
  <c r="AL125" i="38"/>
  <c r="AL112" i="38"/>
  <c r="AJ112" i="38"/>
  <c r="AI112" i="38"/>
  <c r="AI139" i="38"/>
  <c r="AI142" i="38"/>
  <c r="AJ142" i="38"/>
  <c r="AK142" i="38"/>
  <c r="AI143" i="38"/>
  <c r="AJ143" i="38"/>
  <c r="AK143" i="38"/>
  <c r="AI144" i="38"/>
  <c r="AJ144" i="38"/>
  <c r="AK144" i="38"/>
  <c r="AI145" i="38"/>
  <c r="AJ145" i="38"/>
  <c r="AK145" i="38"/>
  <c r="AI146" i="38"/>
  <c r="AJ146" i="38"/>
  <c r="AK146" i="38"/>
  <c r="AI147" i="38"/>
  <c r="AJ147" i="38"/>
  <c r="AK147" i="38"/>
  <c r="AI148" i="38"/>
  <c r="AJ148" i="38"/>
  <c r="AK148" i="38"/>
  <c r="AI149" i="38"/>
  <c r="AJ149" i="38"/>
  <c r="AK149" i="38"/>
  <c r="AI150" i="38"/>
  <c r="AJ150" i="38"/>
  <c r="AK150" i="38"/>
  <c r="BO108" i="38"/>
  <c r="BS108" i="38"/>
  <c r="H130" i="38"/>
  <c r="I130" i="38"/>
  <c r="J130" i="38"/>
  <c r="K130" i="38"/>
  <c r="M130" i="38"/>
  <c r="N130" i="38"/>
  <c r="O130" i="38"/>
  <c r="P130" i="38"/>
  <c r="Q130" i="38"/>
  <c r="R130" i="38"/>
  <c r="F130" i="38"/>
  <c r="E130" i="38"/>
  <c r="D130" i="38"/>
  <c r="T128" i="38"/>
  <c r="T114" i="38"/>
  <c r="T113" i="38"/>
  <c r="S128" i="38"/>
  <c r="S127" i="38"/>
  <c r="S113" i="38"/>
  <c r="S114" i="38"/>
  <c r="S115" i="38"/>
  <c r="S116" i="38"/>
  <c r="S117" i="38"/>
  <c r="S118" i="38"/>
  <c r="S119" i="38"/>
  <c r="S123" i="38"/>
  <c r="S124" i="38"/>
  <c r="S125" i="38"/>
  <c r="AD11" i="85" l="1"/>
  <c r="V11" i="85"/>
  <c r="N12" i="85"/>
  <c r="AD10" i="85"/>
  <c r="V10" i="85"/>
  <c r="N11" i="85"/>
  <c r="N10" i="85"/>
  <c r="AD12" i="85"/>
  <c r="AD9" i="85"/>
  <c r="V12" i="85"/>
  <c r="V9" i="85"/>
  <c r="N9" i="85"/>
  <c r="E18" i="21"/>
  <c r="M31" i="21"/>
  <c r="M29" i="21"/>
  <c r="M28" i="21"/>
  <c r="M27" i="21"/>
  <c r="M26" i="21"/>
  <c r="M25" i="21"/>
  <c r="M24" i="21"/>
  <c r="M23" i="21"/>
  <c r="M22" i="21"/>
  <c r="M21" i="21"/>
  <c r="M20" i="21"/>
  <c r="M19" i="21"/>
  <c r="M18" i="21"/>
  <c r="M17" i="21"/>
  <c r="M16" i="21"/>
  <c r="E31" i="21"/>
  <c r="E29" i="21"/>
  <c r="E28" i="21"/>
  <c r="E27" i="21"/>
  <c r="E26" i="21"/>
  <c r="E25" i="21"/>
  <c r="E24" i="21"/>
  <c r="E23" i="21"/>
  <c r="E22" i="21"/>
  <c r="E21" i="21"/>
  <c r="C21" i="21" s="1"/>
  <c r="E20" i="21"/>
  <c r="E19" i="21"/>
  <c r="E17" i="21"/>
  <c r="C17" i="21" s="1"/>
  <c r="E16" i="21"/>
  <c r="C29" i="21"/>
  <c r="C28" i="67" s="1"/>
  <c r="C25" i="21"/>
  <c r="C18" i="21"/>
  <c r="C19" i="21" l="1"/>
  <c r="C27" i="21"/>
  <c r="C28" i="21"/>
  <c r="C23" i="21"/>
  <c r="C22" i="21"/>
  <c r="C26" i="21"/>
  <c r="C31" i="21"/>
  <c r="C16" i="21"/>
  <c r="C20" i="21"/>
  <c r="C24" i="21"/>
  <c r="D66" i="21" l="1"/>
  <c r="D67" i="21"/>
  <c r="D68" i="21"/>
  <c r="D69" i="21"/>
  <c r="D70" i="21"/>
  <c r="D71" i="21"/>
  <c r="D72" i="21"/>
  <c r="D73" i="21"/>
  <c r="D74" i="21"/>
  <c r="D75" i="21"/>
  <c r="D76" i="21"/>
  <c r="D77" i="21"/>
  <c r="D78" i="21"/>
  <c r="D79" i="21"/>
  <c r="H75" i="21"/>
  <c r="AO33" i="21"/>
  <c r="AN33" i="21"/>
  <c r="C6" i="68" l="1"/>
  <c r="C8" i="68" l="1"/>
  <c r="C12" i="68"/>
  <c r="C16" i="68"/>
  <c r="C20" i="68"/>
  <c r="C17" i="68"/>
  <c r="C10" i="68"/>
  <c r="C18" i="68"/>
  <c r="C9" i="68"/>
  <c r="C13" i="68"/>
  <c r="C7" i="68"/>
  <c r="C22" i="68"/>
  <c r="C14" i="68"/>
  <c r="C11" i="68"/>
  <c r="C15" i="68"/>
  <c r="C21" i="68"/>
  <c r="C19" i="68"/>
  <c r="AI209" i="38"/>
  <c r="AJ201" i="38"/>
  <c r="AK201" i="38"/>
  <c r="AL201" i="38"/>
  <c r="AM201" i="38"/>
  <c r="AN201" i="38"/>
  <c r="AO201" i="38"/>
  <c r="AP201" i="38"/>
  <c r="AQ201" i="38"/>
  <c r="AJ202" i="38"/>
  <c r="AK202" i="38"/>
  <c r="AL202" i="38"/>
  <c r="AM202" i="38"/>
  <c r="AN202" i="38"/>
  <c r="AO202" i="38"/>
  <c r="AP202" i="38"/>
  <c r="AQ202" i="38"/>
  <c r="AJ203" i="38"/>
  <c r="AK203" i="38"/>
  <c r="AL203" i="38"/>
  <c r="AM203" i="38"/>
  <c r="AN203" i="38"/>
  <c r="AO203" i="38"/>
  <c r="AP203" i="38"/>
  <c r="AQ203" i="38"/>
  <c r="AJ204" i="38"/>
  <c r="AK204" i="38"/>
  <c r="AL204" i="38"/>
  <c r="AM204" i="38"/>
  <c r="AN204" i="38"/>
  <c r="AO204" i="38"/>
  <c r="AP204" i="38"/>
  <c r="AQ204" i="38"/>
  <c r="AJ205" i="38"/>
  <c r="AK205" i="38"/>
  <c r="AL205" i="38"/>
  <c r="AM205" i="38"/>
  <c r="AN205" i="38"/>
  <c r="AO205" i="38"/>
  <c r="AP205" i="38"/>
  <c r="AQ205" i="38"/>
  <c r="AJ206" i="38"/>
  <c r="AK206" i="38"/>
  <c r="AL206" i="38"/>
  <c r="AM206" i="38"/>
  <c r="AN206" i="38"/>
  <c r="AO206" i="38"/>
  <c r="AP206" i="38"/>
  <c r="AQ206" i="38"/>
  <c r="AJ207" i="38"/>
  <c r="AK207" i="38"/>
  <c r="AL207" i="38"/>
  <c r="AM207" i="38"/>
  <c r="AN207" i="38"/>
  <c r="AO207" i="38"/>
  <c r="AP207" i="38"/>
  <c r="AQ207" i="38"/>
  <c r="AJ208" i="38"/>
  <c r="AK208" i="38"/>
  <c r="AL208" i="38"/>
  <c r="AM208" i="38"/>
  <c r="AN208" i="38"/>
  <c r="AO208" i="38"/>
  <c r="AP208" i="38"/>
  <c r="AQ208" i="38"/>
  <c r="AJ209" i="38"/>
  <c r="AK209" i="38"/>
  <c r="AL209" i="38"/>
  <c r="AM209" i="38"/>
  <c r="AN209" i="38"/>
  <c r="AO209" i="38"/>
  <c r="AP209" i="38"/>
  <c r="AQ209" i="38"/>
  <c r="AJ210" i="38"/>
  <c r="AK210" i="38"/>
  <c r="AL210" i="38"/>
  <c r="AM210" i="38"/>
  <c r="AN210" i="38"/>
  <c r="AO210" i="38"/>
  <c r="AP210" i="38"/>
  <c r="AQ210" i="38"/>
  <c r="AJ211" i="38"/>
  <c r="AK211" i="38"/>
  <c r="AL211" i="38"/>
  <c r="AM211" i="38"/>
  <c r="AN211" i="38"/>
  <c r="AO211" i="38"/>
  <c r="AP211" i="38"/>
  <c r="AQ211" i="38"/>
  <c r="AJ212" i="38"/>
  <c r="AK212" i="38"/>
  <c r="AL212" i="38"/>
  <c r="AM212" i="38"/>
  <c r="AN212" i="38"/>
  <c r="AO212" i="38"/>
  <c r="AP212" i="38"/>
  <c r="AQ212" i="38"/>
  <c r="AJ213" i="38"/>
  <c r="AK213" i="38"/>
  <c r="AL213" i="38"/>
  <c r="AM213" i="38"/>
  <c r="AN213" i="38"/>
  <c r="AO213" i="38"/>
  <c r="AP213" i="38"/>
  <c r="AQ213" i="38"/>
  <c r="AJ214" i="38"/>
  <c r="AK214" i="38"/>
  <c r="AL214" i="38"/>
  <c r="AM214" i="38"/>
  <c r="AN214" i="38"/>
  <c r="AO214" i="38"/>
  <c r="AP214" i="38"/>
  <c r="AQ214" i="38"/>
  <c r="AJ172" i="38"/>
  <c r="AK172" i="38"/>
  <c r="AL172" i="38"/>
  <c r="AM172" i="38"/>
  <c r="AN172" i="38"/>
  <c r="AO172" i="38"/>
  <c r="AP172" i="38"/>
  <c r="AQ172" i="38"/>
  <c r="AR172" i="38"/>
  <c r="AS172" i="38"/>
  <c r="AT172" i="38"/>
  <c r="AU172" i="38"/>
  <c r="AV172" i="38"/>
  <c r="AW172" i="38"/>
  <c r="AX172" i="38"/>
  <c r="AY172" i="38"/>
  <c r="AZ172" i="38"/>
  <c r="AJ173" i="38"/>
  <c r="AK173" i="38"/>
  <c r="AL173" i="38"/>
  <c r="AM173" i="38"/>
  <c r="AN173" i="38"/>
  <c r="AO173" i="38"/>
  <c r="AP173" i="38"/>
  <c r="AQ173" i="38"/>
  <c r="AR173" i="38"/>
  <c r="AS173" i="38"/>
  <c r="AT173" i="38"/>
  <c r="AU173" i="38"/>
  <c r="AV173" i="38"/>
  <c r="AW173" i="38"/>
  <c r="AX173" i="38"/>
  <c r="AY173" i="38"/>
  <c r="AZ173" i="38"/>
  <c r="AJ174" i="38"/>
  <c r="AK174" i="38"/>
  <c r="AL174" i="38"/>
  <c r="AM174" i="38"/>
  <c r="AN174" i="38"/>
  <c r="AO174" i="38"/>
  <c r="AP174" i="38"/>
  <c r="AQ174" i="38"/>
  <c r="AR174" i="38"/>
  <c r="AS174" i="38"/>
  <c r="AT174" i="38"/>
  <c r="AU174" i="38"/>
  <c r="AV174" i="38"/>
  <c r="AW174" i="38"/>
  <c r="AX174" i="38"/>
  <c r="AY174" i="38"/>
  <c r="AZ174" i="38"/>
  <c r="AJ175" i="38"/>
  <c r="AK175" i="38"/>
  <c r="AL175" i="38"/>
  <c r="AM175" i="38"/>
  <c r="AN175" i="38"/>
  <c r="AO175" i="38"/>
  <c r="AP175" i="38"/>
  <c r="AQ175" i="38"/>
  <c r="AR175" i="38"/>
  <c r="AS175" i="38"/>
  <c r="AT175" i="38"/>
  <c r="AU175" i="38"/>
  <c r="AV175" i="38"/>
  <c r="AW175" i="38"/>
  <c r="AX175" i="38"/>
  <c r="AY175" i="38"/>
  <c r="AZ175" i="38"/>
  <c r="AJ176" i="38"/>
  <c r="AK176" i="38"/>
  <c r="AL176" i="38"/>
  <c r="AM176" i="38"/>
  <c r="AN176" i="38"/>
  <c r="AO176" i="38"/>
  <c r="AP176" i="38"/>
  <c r="AQ176" i="38"/>
  <c r="AR176" i="38"/>
  <c r="AS176" i="38"/>
  <c r="AT176" i="38"/>
  <c r="AU176" i="38"/>
  <c r="AV176" i="38"/>
  <c r="AW176" i="38"/>
  <c r="AX176" i="38"/>
  <c r="AY176" i="38"/>
  <c r="AZ176" i="38"/>
  <c r="AJ177" i="38"/>
  <c r="AK177" i="38"/>
  <c r="AL177" i="38"/>
  <c r="AM177" i="38"/>
  <c r="AN177" i="38"/>
  <c r="AO177" i="38"/>
  <c r="AP177" i="38"/>
  <c r="AQ177" i="38"/>
  <c r="AR177" i="38"/>
  <c r="AS177" i="38"/>
  <c r="AT177" i="38"/>
  <c r="AU177" i="38"/>
  <c r="AV177" i="38"/>
  <c r="AW177" i="38"/>
  <c r="AX177" i="38"/>
  <c r="AY177" i="38"/>
  <c r="AZ177" i="38"/>
  <c r="AJ178" i="38"/>
  <c r="AK178" i="38"/>
  <c r="AL178" i="38"/>
  <c r="AM178" i="38"/>
  <c r="AN178" i="38"/>
  <c r="AO178" i="38"/>
  <c r="AP178" i="38"/>
  <c r="AQ178" i="38"/>
  <c r="AR178" i="38"/>
  <c r="AS178" i="38"/>
  <c r="AT178" i="38"/>
  <c r="AU178" i="38"/>
  <c r="AV178" i="38"/>
  <c r="AW178" i="38"/>
  <c r="AX178" i="38"/>
  <c r="AY178" i="38"/>
  <c r="AZ178" i="38"/>
  <c r="AJ179" i="38"/>
  <c r="AK179" i="38"/>
  <c r="AL179" i="38"/>
  <c r="AM179" i="38"/>
  <c r="AN179" i="38"/>
  <c r="AO179" i="38"/>
  <c r="AP179" i="38"/>
  <c r="AQ179" i="38"/>
  <c r="AR179" i="38"/>
  <c r="AS179" i="38"/>
  <c r="AT179" i="38"/>
  <c r="AU179" i="38"/>
  <c r="AV179" i="38"/>
  <c r="AW179" i="38"/>
  <c r="AX179" i="38"/>
  <c r="AY179" i="38"/>
  <c r="AZ179" i="38"/>
  <c r="AJ180" i="38"/>
  <c r="AK180" i="38"/>
  <c r="AL180" i="38"/>
  <c r="AM180" i="38"/>
  <c r="AN180" i="38"/>
  <c r="AO180" i="38"/>
  <c r="AP180" i="38"/>
  <c r="AQ180" i="38"/>
  <c r="AR180" i="38"/>
  <c r="AS180" i="38"/>
  <c r="AT180" i="38"/>
  <c r="AU180" i="38"/>
  <c r="AV180" i="38"/>
  <c r="AW180" i="38"/>
  <c r="AX180" i="38"/>
  <c r="AY180" i="38"/>
  <c r="AZ180" i="38"/>
  <c r="AJ181" i="38"/>
  <c r="AK181" i="38"/>
  <c r="AL181" i="38"/>
  <c r="AM181" i="38"/>
  <c r="AN181" i="38"/>
  <c r="AO181" i="38"/>
  <c r="AP181" i="38"/>
  <c r="AQ181" i="38"/>
  <c r="AR181" i="38"/>
  <c r="AS181" i="38"/>
  <c r="AT181" i="38"/>
  <c r="AU181" i="38"/>
  <c r="AV181" i="38"/>
  <c r="AW181" i="38"/>
  <c r="AX181" i="38"/>
  <c r="AY181" i="38"/>
  <c r="AZ181" i="38"/>
  <c r="AJ182" i="38"/>
  <c r="AK182" i="38"/>
  <c r="AL182" i="38"/>
  <c r="AM182" i="38"/>
  <c r="AN182" i="38"/>
  <c r="AO182" i="38"/>
  <c r="AP182" i="38"/>
  <c r="AQ182" i="38"/>
  <c r="AR182" i="38"/>
  <c r="AS182" i="38"/>
  <c r="AT182" i="38"/>
  <c r="AU182" i="38"/>
  <c r="AV182" i="38"/>
  <c r="AW182" i="38"/>
  <c r="AX182" i="38"/>
  <c r="AY182" i="38"/>
  <c r="AZ182" i="38"/>
  <c r="AK183" i="38"/>
  <c r="AL183" i="38"/>
  <c r="AM183" i="38"/>
  <c r="AN183" i="38"/>
  <c r="AO183" i="38"/>
  <c r="AP183" i="38"/>
  <c r="AQ183" i="38"/>
  <c r="AR183" i="38"/>
  <c r="AS183" i="38"/>
  <c r="AT183" i="38"/>
  <c r="AU183" i="38"/>
  <c r="AV183" i="38"/>
  <c r="AW183" i="38"/>
  <c r="AX183" i="38"/>
  <c r="AY183" i="38"/>
  <c r="AZ183" i="38"/>
  <c r="AJ184" i="38"/>
  <c r="AK184" i="38"/>
  <c r="AL184" i="38"/>
  <c r="AM184" i="38"/>
  <c r="AN184" i="38"/>
  <c r="AO184" i="38"/>
  <c r="AP184" i="38"/>
  <c r="AQ184" i="38"/>
  <c r="AR184" i="38"/>
  <c r="AS184" i="38"/>
  <c r="AT184" i="38"/>
  <c r="AU184" i="38"/>
  <c r="AV184" i="38"/>
  <c r="AW184" i="38"/>
  <c r="AX184" i="38"/>
  <c r="AY184" i="38"/>
  <c r="AZ184" i="38"/>
  <c r="AJ185" i="38"/>
  <c r="AK185" i="38"/>
  <c r="AL185" i="38"/>
  <c r="AM185" i="38"/>
  <c r="AN185" i="38"/>
  <c r="AO185" i="38"/>
  <c r="AP185" i="38"/>
  <c r="AQ185" i="38"/>
  <c r="AR185" i="38"/>
  <c r="AS185" i="38"/>
  <c r="AT185" i="38"/>
  <c r="AU185" i="38"/>
  <c r="AV185" i="38"/>
  <c r="AW185" i="38"/>
  <c r="AX185" i="38"/>
  <c r="AY185" i="38"/>
  <c r="AZ185" i="38"/>
  <c r="AI180" i="38"/>
  <c r="AL142" i="38"/>
  <c r="AM142" i="38"/>
  <c r="AN142" i="38"/>
  <c r="AO142" i="38"/>
  <c r="AP142" i="38"/>
  <c r="AQ142" i="38"/>
  <c r="AR142" i="38"/>
  <c r="AS142" i="38"/>
  <c r="AT142" i="38"/>
  <c r="AU142" i="38"/>
  <c r="AV142" i="38"/>
  <c r="AW142" i="38"/>
  <c r="AX142" i="38"/>
  <c r="AY142" i="38"/>
  <c r="AZ142" i="38"/>
  <c r="AL143" i="38"/>
  <c r="AM143" i="38"/>
  <c r="AN143" i="38"/>
  <c r="AO143" i="38"/>
  <c r="AP143" i="38"/>
  <c r="AQ143" i="38"/>
  <c r="AR143" i="38"/>
  <c r="AS143" i="38"/>
  <c r="AT143" i="38"/>
  <c r="AU143" i="38"/>
  <c r="AV143" i="38"/>
  <c r="AW143" i="38"/>
  <c r="AX143" i="38"/>
  <c r="AY143" i="38"/>
  <c r="AZ143" i="38"/>
  <c r="AL144" i="38"/>
  <c r="AM144" i="38"/>
  <c r="AN144" i="38"/>
  <c r="AO144" i="38"/>
  <c r="AP144" i="38"/>
  <c r="AQ144" i="38"/>
  <c r="AR144" i="38"/>
  <c r="AS144" i="38"/>
  <c r="AT144" i="38"/>
  <c r="AU144" i="38"/>
  <c r="AV144" i="38"/>
  <c r="AW144" i="38"/>
  <c r="AX144" i="38"/>
  <c r="AY144" i="38"/>
  <c r="AZ144" i="38"/>
  <c r="AL145" i="38"/>
  <c r="AM145" i="38"/>
  <c r="AN145" i="38"/>
  <c r="AO145" i="38"/>
  <c r="AP145" i="38"/>
  <c r="AQ145" i="38"/>
  <c r="AR145" i="38"/>
  <c r="AS145" i="38"/>
  <c r="AT145" i="38"/>
  <c r="AU145" i="38"/>
  <c r="AV145" i="38"/>
  <c r="AW145" i="38"/>
  <c r="AX145" i="38"/>
  <c r="AY145" i="38"/>
  <c r="AZ145" i="38"/>
  <c r="AL146" i="38"/>
  <c r="AM146" i="38"/>
  <c r="AN146" i="38"/>
  <c r="AO146" i="38"/>
  <c r="AP146" i="38"/>
  <c r="AQ146" i="38"/>
  <c r="AR146" i="38"/>
  <c r="AS146" i="38"/>
  <c r="AT146" i="38"/>
  <c r="AU146" i="38"/>
  <c r="AV146" i="38"/>
  <c r="AW146" i="38"/>
  <c r="AX146" i="38"/>
  <c r="AY146" i="38"/>
  <c r="AZ146" i="38"/>
  <c r="AL147" i="38"/>
  <c r="AM147" i="38"/>
  <c r="AN147" i="38"/>
  <c r="AO147" i="38"/>
  <c r="AP147" i="38"/>
  <c r="AQ147" i="38"/>
  <c r="AR147" i="38"/>
  <c r="AS147" i="38"/>
  <c r="AT147" i="38"/>
  <c r="AU147" i="38"/>
  <c r="AV147" i="38"/>
  <c r="AW147" i="38"/>
  <c r="AX147" i="38"/>
  <c r="AY147" i="38"/>
  <c r="AZ147" i="38"/>
  <c r="AL148" i="38"/>
  <c r="AM148" i="38"/>
  <c r="AN148" i="38"/>
  <c r="AO148" i="38"/>
  <c r="AP148" i="38"/>
  <c r="AQ148" i="38"/>
  <c r="AR148" i="38"/>
  <c r="AS148" i="38"/>
  <c r="AT148" i="38"/>
  <c r="AU148" i="38"/>
  <c r="AV148" i="38"/>
  <c r="AW148" i="38"/>
  <c r="AX148" i="38"/>
  <c r="AY148" i="38"/>
  <c r="AZ148" i="38"/>
  <c r="AL149" i="38"/>
  <c r="AM149" i="38"/>
  <c r="AN149" i="38"/>
  <c r="AO149" i="38"/>
  <c r="AP149" i="38"/>
  <c r="AQ149" i="38"/>
  <c r="AR149" i="38"/>
  <c r="AS149" i="38"/>
  <c r="AT149" i="38"/>
  <c r="AU149" i="38"/>
  <c r="AV149" i="38"/>
  <c r="AW149" i="38"/>
  <c r="AX149" i="38"/>
  <c r="AY149" i="38"/>
  <c r="AZ149" i="38"/>
  <c r="AL150" i="38"/>
  <c r="AM150" i="38"/>
  <c r="AN150" i="38"/>
  <c r="AO150" i="38"/>
  <c r="AP150" i="38"/>
  <c r="AQ150" i="38"/>
  <c r="AR150" i="38"/>
  <c r="AS150" i="38"/>
  <c r="AT150" i="38"/>
  <c r="AU150" i="38"/>
  <c r="AV150" i="38"/>
  <c r="AW150" i="38"/>
  <c r="AX150" i="38"/>
  <c r="AY150" i="38"/>
  <c r="AZ150" i="38"/>
  <c r="AJ151" i="38"/>
  <c r="AK151" i="38"/>
  <c r="AL151" i="38"/>
  <c r="AM151" i="38"/>
  <c r="AN151" i="38"/>
  <c r="AO151" i="38"/>
  <c r="AP151" i="38"/>
  <c r="AQ151" i="38"/>
  <c r="AR151" i="38"/>
  <c r="AS151" i="38"/>
  <c r="AT151" i="38"/>
  <c r="AU151" i="38"/>
  <c r="AV151" i="38"/>
  <c r="AW151" i="38"/>
  <c r="AX151" i="38"/>
  <c r="AY151" i="38"/>
  <c r="AZ151" i="38"/>
  <c r="AJ152" i="38"/>
  <c r="AK152" i="38"/>
  <c r="AL152" i="38"/>
  <c r="AM152" i="38"/>
  <c r="AN152" i="38"/>
  <c r="AO152" i="38"/>
  <c r="AP152" i="38"/>
  <c r="AQ152" i="38"/>
  <c r="AR152" i="38"/>
  <c r="AS152" i="38"/>
  <c r="AT152" i="38"/>
  <c r="AU152" i="38"/>
  <c r="AV152" i="38"/>
  <c r="AW152" i="38"/>
  <c r="AX152" i="38"/>
  <c r="AY152" i="38"/>
  <c r="AZ152" i="38"/>
  <c r="AJ153" i="38"/>
  <c r="AK153" i="38"/>
  <c r="AL153" i="38"/>
  <c r="AM153" i="38"/>
  <c r="AN153" i="38"/>
  <c r="AO153" i="38"/>
  <c r="AP153" i="38"/>
  <c r="AQ153" i="38"/>
  <c r="AR153" i="38"/>
  <c r="AS153" i="38"/>
  <c r="AT153" i="38"/>
  <c r="AU153" i="38"/>
  <c r="AV153" i="38"/>
  <c r="AW153" i="38"/>
  <c r="AX153" i="38"/>
  <c r="AY153" i="38"/>
  <c r="AZ153" i="38"/>
  <c r="AJ154" i="38"/>
  <c r="AK154" i="38"/>
  <c r="AL154" i="38"/>
  <c r="AM154" i="38"/>
  <c r="AN154" i="38"/>
  <c r="AO154" i="38"/>
  <c r="AP154" i="38"/>
  <c r="AQ154" i="38"/>
  <c r="AR154" i="38"/>
  <c r="AS154" i="38"/>
  <c r="AT154" i="38"/>
  <c r="AU154" i="38"/>
  <c r="AV154" i="38"/>
  <c r="AW154" i="38"/>
  <c r="AX154" i="38"/>
  <c r="AY154" i="38"/>
  <c r="AZ154" i="38"/>
  <c r="AJ155" i="38"/>
  <c r="AK155" i="38"/>
  <c r="AL155" i="38"/>
  <c r="AM155" i="38"/>
  <c r="AN155" i="38"/>
  <c r="AO155" i="38"/>
  <c r="AP155" i="38"/>
  <c r="AQ155" i="38"/>
  <c r="AR155" i="38"/>
  <c r="AS155" i="38"/>
  <c r="AT155" i="38"/>
  <c r="AU155" i="38"/>
  <c r="AV155" i="38"/>
  <c r="AW155" i="38"/>
  <c r="AX155" i="38"/>
  <c r="AY155" i="38"/>
  <c r="AZ155" i="38"/>
  <c r="AK112" i="38"/>
  <c r="AM112" i="38"/>
  <c r="AN112" i="38"/>
  <c r="AO112" i="38"/>
  <c r="AQ112" i="38"/>
  <c r="AR112" i="38"/>
  <c r="AS112" i="38"/>
  <c r="AU112" i="38"/>
  <c r="AV112" i="38"/>
  <c r="AW112" i="38"/>
  <c r="AJ113" i="38"/>
  <c r="AK113" i="38"/>
  <c r="AM113" i="38"/>
  <c r="AN113" i="38"/>
  <c r="AO113" i="38"/>
  <c r="AQ113" i="38"/>
  <c r="AR113" i="38"/>
  <c r="AS113" i="38"/>
  <c r="AU113" i="38"/>
  <c r="AV113" i="38"/>
  <c r="AW113" i="38"/>
  <c r="AJ114" i="38"/>
  <c r="AK114" i="38"/>
  <c r="AM114" i="38"/>
  <c r="AN114" i="38"/>
  <c r="AO114" i="38"/>
  <c r="AQ114" i="38"/>
  <c r="AR114" i="38"/>
  <c r="AS114" i="38"/>
  <c r="AU114" i="38"/>
  <c r="AV114" i="38"/>
  <c r="AW114" i="38"/>
  <c r="AJ115" i="38"/>
  <c r="AK115" i="38"/>
  <c r="AM115" i="38"/>
  <c r="AN115" i="38"/>
  <c r="AO115" i="38"/>
  <c r="AQ115" i="38"/>
  <c r="AR115" i="38"/>
  <c r="AS115" i="38"/>
  <c r="AU115" i="38"/>
  <c r="AJ116" i="38"/>
  <c r="AK116" i="38"/>
  <c r="AM116" i="38"/>
  <c r="AN116" i="38"/>
  <c r="AO116" i="38"/>
  <c r="AQ116" i="38"/>
  <c r="AR116" i="38"/>
  <c r="AS116" i="38"/>
  <c r="AV116" i="38"/>
  <c r="AW116" i="38"/>
  <c r="AJ117" i="38"/>
  <c r="AK117" i="38"/>
  <c r="AR117" i="38"/>
  <c r="AS117" i="38"/>
  <c r="AV117" i="38"/>
  <c r="AW117" i="38"/>
  <c r="AJ118" i="38"/>
  <c r="AK118" i="38"/>
  <c r="AM118" i="38"/>
  <c r="AN118" i="38"/>
  <c r="AO118" i="38"/>
  <c r="AQ118" i="38"/>
  <c r="AV118" i="38"/>
  <c r="AW118" i="38"/>
  <c r="AJ119" i="38"/>
  <c r="AK119" i="38"/>
  <c r="AM119" i="38"/>
  <c r="AN119" i="38"/>
  <c r="AO119" i="38"/>
  <c r="AQ119" i="38"/>
  <c r="AR119" i="38"/>
  <c r="AS119" i="38"/>
  <c r="AU119" i="38"/>
  <c r="AV119" i="38"/>
  <c r="AW119" i="38"/>
  <c r="AJ120" i="38"/>
  <c r="AM120" i="38"/>
  <c r="AN120" i="38"/>
  <c r="AO120" i="38"/>
  <c r="AQ120" i="38"/>
  <c r="AR120" i="38"/>
  <c r="AS120" i="38"/>
  <c r="AU120" i="38"/>
  <c r="AV120" i="38"/>
  <c r="AW120" i="38"/>
  <c r="AJ121" i="38"/>
  <c r="AK121" i="38"/>
  <c r="AM121" i="38"/>
  <c r="AN121" i="38"/>
  <c r="AO121" i="38"/>
  <c r="AQ121" i="38"/>
  <c r="AR121" i="38"/>
  <c r="AS121" i="38"/>
  <c r="AU121" i="38"/>
  <c r="AV121" i="38"/>
  <c r="AW121" i="38"/>
  <c r="AJ122" i="38"/>
  <c r="AK122" i="38"/>
  <c r="AM122" i="38"/>
  <c r="AN122" i="38"/>
  <c r="AO122" i="38"/>
  <c r="AQ122" i="38"/>
  <c r="AR122" i="38"/>
  <c r="AS122" i="38"/>
  <c r="AU122" i="38"/>
  <c r="AV122" i="38"/>
  <c r="AW122" i="38"/>
  <c r="AJ123" i="38"/>
  <c r="AK123" i="38"/>
  <c r="AM123" i="38"/>
  <c r="AN123" i="38"/>
  <c r="AO123" i="38"/>
  <c r="AQ123" i="38"/>
  <c r="AR123" i="38"/>
  <c r="AS123" i="38"/>
  <c r="AU123" i="38"/>
  <c r="AV123" i="38"/>
  <c r="AW123" i="38"/>
  <c r="AJ124" i="38"/>
  <c r="AK124" i="38"/>
  <c r="AM124" i="38"/>
  <c r="AN124" i="38"/>
  <c r="AO124" i="38"/>
  <c r="AQ124" i="38"/>
  <c r="AR124" i="38"/>
  <c r="AS124" i="38"/>
  <c r="AU124" i="38"/>
  <c r="AV124" i="38"/>
  <c r="AW124" i="38"/>
  <c r="AJ125" i="38"/>
  <c r="AK125" i="38"/>
  <c r="AM125" i="38"/>
  <c r="AN125" i="38"/>
  <c r="AO125" i="38"/>
  <c r="AQ125" i="38"/>
  <c r="AR125" i="38"/>
  <c r="AS125" i="38"/>
  <c r="AU125" i="38"/>
  <c r="AV125" i="38"/>
  <c r="AW125" i="38"/>
  <c r="AJ81" i="38"/>
  <c r="AK81" i="38"/>
  <c r="AL81" i="38"/>
  <c r="AM81" i="38"/>
  <c r="AN81" i="38"/>
  <c r="AO81" i="38"/>
  <c r="AP81" i="38"/>
  <c r="AQ81" i="38"/>
  <c r="AR81" i="38"/>
  <c r="AS81" i="38"/>
  <c r="AT81" i="38"/>
  <c r="AU81" i="38"/>
  <c r="AV81" i="38"/>
  <c r="AW81" i="38"/>
  <c r="AX81" i="38"/>
  <c r="AY81" i="38"/>
  <c r="AZ81" i="38"/>
  <c r="AJ82" i="38"/>
  <c r="AK82" i="38"/>
  <c r="AL82" i="38"/>
  <c r="AM82" i="38"/>
  <c r="AN82" i="38"/>
  <c r="AO82" i="38"/>
  <c r="AP82" i="38"/>
  <c r="AQ82" i="38"/>
  <c r="AR82" i="38"/>
  <c r="AS82" i="38"/>
  <c r="AT82" i="38"/>
  <c r="AU82" i="38"/>
  <c r="AV82" i="38"/>
  <c r="AW82" i="38"/>
  <c r="AX82" i="38"/>
  <c r="AY82" i="38"/>
  <c r="AZ82" i="38"/>
  <c r="AJ83" i="38"/>
  <c r="AK83" i="38"/>
  <c r="AL83" i="38"/>
  <c r="AM83" i="38"/>
  <c r="AN83" i="38"/>
  <c r="AO83" i="38"/>
  <c r="AP83" i="38"/>
  <c r="AQ83" i="38"/>
  <c r="AR83" i="38"/>
  <c r="AS83" i="38"/>
  <c r="AT83" i="38"/>
  <c r="AU83" i="38"/>
  <c r="AV83" i="38"/>
  <c r="AW83" i="38"/>
  <c r="AX83" i="38"/>
  <c r="AY83" i="38"/>
  <c r="AZ83" i="38"/>
  <c r="AJ84" i="38"/>
  <c r="AK84" i="38"/>
  <c r="AL84" i="38"/>
  <c r="AM84" i="38"/>
  <c r="AN84" i="38"/>
  <c r="AO84" i="38"/>
  <c r="AP84" i="38"/>
  <c r="AQ84" i="38"/>
  <c r="AR84" i="38"/>
  <c r="AS84" i="38"/>
  <c r="AT84" i="38"/>
  <c r="AU84" i="38"/>
  <c r="AV84" i="38"/>
  <c r="AW84" i="38"/>
  <c r="AX84" i="38"/>
  <c r="AY84" i="38"/>
  <c r="AZ84" i="38"/>
  <c r="AJ85" i="38"/>
  <c r="AK85" i="38"/>
  <c r="AL85" i="38"/>
  <c r="AM85" i="38"/>
  <c r="AN85" i="38"/>
  <c r="AO85" i="38"/>
  <c r="AP85" i="38"/>
  <c r="AQ85" i="38"/>
  <c r="AR85" i="38"/>
  <c r="AS85" i="38"/>
  <c r="AT85" i="38"/>
  <c r="AU85" i="38"/>
  <c r="AV85" i="38"/>
  <c r="AW85" i="38"/>
  <c r="AX85" i="38"/>
  <c r="AY85" i="38"/>
  <c r="AZ85" i="38"/>
  <c r="AJ86" i="38"/>
  <c r="AK86" i="38"/>
  <c r="AL86" i="38"/>
  <c r="AM86" i="38"/>
  <c r="AN86" i="38"/>
  <c r="AO86" i="38"/>
  <c r="AP86" i="38"/>
  <c r="AQ86" i="38"/>
  <c r="AR86" i="38"/>
  <c r="AS86" i="38"/>
  <c r="AT86" i="38"/>
  <c r="AU86" i="38"/>
  <c r="AV86" i="38"/>
  <c r="AW86" i="38"/>
  <c r="AX86" i="38"/>
  <c r="AY86" i="38"/>
  <c r="AZ86" i="38"/>
  <c r="AJ87" i="38"/>
  <c r="AK87" i="38"/>
  <c r="AL87" i="38"/>
  <c r="AM87" i="38"/>
  <c r="AN87" i="38"/>
  <c r="AO87" i="38"/>
  <c r="AP87" i="38"/>
  <c r="AQ87" i="38"/>
  <c r="AR87" i="38"/>
  <c r="AS87" i="38"/>
  <c r="AT87" i="38"/>
  <c r="AU87" i="38"/>
  <c r="AV87" i="38"/>
  <c r="AW87" i="38"/>
  <c r="AX87" i="38"/>
  <c r="AY87" i="38"/>
  <c r="AZ87" i="38"/>
  <c r="AJ88" i="38"/>
  <c r="AK88" i="38"/>
  <c r="AL88" i="38"/>
  <c r="AM88" i="38"/>
  <c r="AN88" i="38"/>
  <c r="AO88" i="38"/>
  <c r="AP88" i="38"/>
  <c r="AQ88" i="38"/>
  <c r="AR88" i="38"/>
  <c r="AS88" i="38"/>
  <c r="AT88" i="38"/>
  <c r="AU88" i="38"/>
  <c r="AV88" i="38"/>
  <c r="AW88" i="38"/>
  <c r="AX88" i="38"/>
  <c r="AY88" i="38"/>
  <c r="AZ88" i="38"/>
  <c r="AJ89" i="38"/>
  <c r="AK89" i="38"/>
  <c r="AL89" i="38"/>
  <c r="AM89" i="38"/>
  <c r="AN89" i="38"/>
  <c r="AO89" i="38"/>
  <c r="AP89" i="38"/>
  <c r="AQ89" i="38"/>
  <c r="AR89" i="38"/>
  <c r="AS89" i="38"/>
  <c r="AT89" i="38"/>
  <c r="AU89" i="38"/>
  <c r="AV89" i="38"/>
  <c r="AW89" i="38"/>
  <c r="AX89" i="38"/>
  <c r="AY89" i="38"/>
  <c r="AZ89" i="38"/>
  <c r="AJ90" i="38"/>
  <c r="AK90" i="38"/>
  <c r="AL90" i="38"/>
  <c r="AM90" i="38"/>
  <c r="AN90" i="38"/>
  <c r="AO90" i="38"/>
  <c r="AP90" i="38"/>
  <c r="AQ90" i="38"/>
  <c r="AR90" i="38"/>
  <c r="AS90" i="38"/>
  <c r="AT90" i="38"/>
  <c r="AU90" i="38"/>
  <c r="AV90" i="38"/>
  <c r="AW90" i="38"/>
  <c r="AX90" i="38"/>
  <c r="AY90" i="38"/>
  <c r="AZ90" i="38"/>
  <c r="AJ91" i="38"/>
  <c r="AK91" i="38"/>
  <c r="AL91" i="38"/>
  <c r="AM91" i="38"/>
  <c r="AN91" i="38"/>
  <c r="AO91" i="38"/>
  <c r="AP91" i="38"/>
  <c r="AQ91" i="38"/>
  <c r="AR91" i="38"/>
  <c r="AS91" i="38"/>
  <c r="AT91" i="38"/>
  <c r="AU91" i="38"/>
  <c r="AV91" i="38"/>
  <c r="AW91" i="38"/>
  <c r="AX91" i="38"/>
  <c r="AY91" i="38"/>
  <c r="AZ91" i="38"/>
  <c r="AJ92" i="38"/>
  <c r="AK92" i="38"/>
  <c r="AL92" i="38"/>
  <c r="AM92" i="38"/>
  <c r="AN92" i="38"/>
  <c r="AO92" i="38"/>
  <c r="AP92" i="38"/>
  <c r="AQ92" i="38"/>
  <c r="AR92" i="38"/>
  <c r="AS92" i="38"/>
  <c r="AT92" i="38"/>
  <c r="AU92" i="38"/>
  <c r="AV92" i="38"/>
  <c r="AW92" i="38"/>
  <c r="AX92" i="38"/>
  <c r="AY92" i="38"/>
  <c r="AZ92" i="38"/>
  <c r="AJ93" i="38"/>
  <c r="AK93" i="38"/>
  <c r="AL93" i="38"/>
  <c r="AM93" i="38"/>
  <c r="AN93" i="38"/>
  <c r="AO93" i="38"/>
  <c r="AP93" i="38"/>
  <c r="AQ93" i="38"/>
  <c r="AR93" i="38"/>
  <c r="AS93" i="38"/>
  <c r="AT93" i="38"/>
  <c r="AU93" i="38"/>
  <c r="AV93" i="38"/>
  <c r="AW93" i="38"/>
  <c r="AX93" i="38"/>
  <c r="AY93" i="38"/>
  <c r="AZ93" i="38"/>
  <c r="AJ94" i="38"/>
  <c r="AK94" i="38"/>
  <c r="AL94" i="38"/>
  <c r="AM94" i="38"/>
  <c r="AN94" i="38"/>
  <c r="AO94" i="38"/>
  <c r="AP94" i="38"/>
  <c r="AQ94" i="38"/>
  <c r="AR94" i="38"/>
  <c r="AS94" i="38"/>
  <c r="AT94" i="38"/>
  <c r="AU94" i="38"/>
  <c r="AV94" i="38"/>
  <c r="AW94" i="38"/>
  <c r="AX94" i="38"/>
  <c r="AY94" i="38"/>
  <c r="AZ94" i="38"/>
  <c r="AJ51" i="38"/>
  <c r="AK51" i="38"/>
  <c r="AL51" i="38"/>
  <c r="AM51" i="38"/>
  <c r="AN51" i="38"/>
  <c r="AO51" i="38"/>
  <c r="AP51" i="38"/>
  <c r="AQ51" i="38"/>
  <c r="AR51" i="38"/>
  <c r="AS51" i="38"/>
  <c r="AT51" i="38"/>
  <c r="AU51" i="38"/>
  <c r="AV51" i="38"/>
  <c r="AW51" i="38"/>
  <c r="AX51" i="38"/>
  <c r="AY51" i="38"/>
  <c r="AZ51" i="38"/>
  <c r="AJ52" i="38"/>
  <c r="AK52" i="38"/>
  <c r="AL52" i="38"/>
  <c r="AM52" i="38"/>
  <c r="AN52" i="38"/>
  <c r="AO52" i="38"/>
  <c r="AP52" i="38"/>
  <c r="AQ52" i="38"/>
  <c r="AR52" i="38"/>
  <c r="AS52" i="38"/>
  <c r="AT52" i="38"/>
  <c r="AU52" i="38"/>
  <c r="AV52" i="38"/>
  <c r="AW52" i="38"/>
  <c r="AX52" i="38"/>
  <c r="AY52" i="38"/>
  <c r="AZ52" i="38"/>
  <c r="AJ53" i="38"/>
  <c r="AK53" i="38"/>
  <c r="AL53" i="38"/>
  <c r="AM53" i="38"/>
  <c r="AN53" i="38"/>
  <c r="AO53" i="38"/>
  <c r="AP53" i="38"/>
  <c r="AQ53" i="38"/>
  <c r="AR53" i="38"/>
  <c r="AS53" i="38"/>
  <c r="AT53" i="38"/>
  <c r="AU53" i="38"/>
  <c r="AV53" i="38"/>
  <c r="AW53" i="38"/>
  <c r="AX53" i="38"/>
  <c r="AY53" i="38"/>
  <c r="AZ53" i="38"/>
  <c r="AJ54" i="38"/>
  <c r="AK54" i="38"/>
  <c r="AL54" i="38"/>
  <c r="AM54" i="38"/>
  <c r="AN54" i="38"/>
  <c r="AO54" i="38"/>
  <c r="AP54" i="38"/>
  <c r="AQ54" i="38"/>
  <c r="AR54" i="38"/>
  <c r="AS54" i="38"/>
  <c r="AT54" i="38"/>
  <c r="AU54" i="38"/>
  <c r="AV54" i="38"/>
  <c r="AW54" i="38"/>
  <c r="AX54" i="38"/>
  <c r="AY54" i="38"/>
  <c r="AZ54" i="38"/>
  <c r="AJ55" i="38"/>
  <c r="AK55" i="38"/>
  <c r="AL55" i="38"/>
  <c r="AM55" i="38"/>
  <c r="AN55" i="38"/>
  <c r="AO55" i="38"/>
  <c r="AP55" i="38"/>
  <c r="AQ55" i="38"/>
  <c r="AR55" i="38"/>
  <c r="AS55" i="38"/>
  <c r="AT55" i="38"/>
  <c r="AU55" i="38"/>
  <c r="AV55" i="38"/>
  <c r="AW55" i="38"/>
  <c r="AX55" i="38"/>
  <c r="AY55" i="38"/>
  <c r="AZ55" i="38"/>
  <c r="AJ56" i="38"/>
  <c r="AK56" i="38"/>
  <c r="AL56" i="38"/>
  <c r="AM56" i="38"/>
  <c r="AN56" i="38"/>
  <c r="AO56" i="38"/>
  <c r="AP56" i="38"/>
  <c r="AQ56" i="38"/>
  <c r="AR56" i="38"/>
  <c r="AS56" i="38"/>
  <c r="AT56" i="38"/>
  <c r="AU56" i="38"/>
  <c r="AV56" i="38"/>
  <c r="AW56" i="38"/>
  <c r="AX56" i="38"/>
  <c r="AY56" i="38"/>
  <c r="AZ56" i="38"/>
  <c r="AJ57" i="38"/>
  <c r="AK57" i="38"/>
  <c r="AL57" i="38"/>
  <c r="AM57" i="38"/>
  <c r="AN57" i="38"/>
  <c r="AO57" i="38"/>
  <c r="AP57" i="38"/>
  <c r="AQ57" i="38"/>
  <c r="AR57" i="38"/>
  <c r="AS57" i="38"/>
  <c r="AT57" i="38"/>
  <c r="AU57" i="38"/>
  <c r="AV57" i="38"/>
  <c r="AW57" i="38"/>
  <c r="AX57" i="38"/>
  <c r="AY57" i="38"/>
  <c r="AZ57" i="38"/>
  <c r="AJ58" i="38"/>
  <c r="AK58" i="38"/>
  <c r="AL58" i="38"/>
  <c r="AM58" i="38"/>
  <c r="AN58" i="38"/>
  <c r="AO58" i="38"/>
  <c r="AP58" i="38"/>
  <c r="AQ58" i="38"/>
  <c r="AR58" i="38"/>
  <c r="AS58" i="38"/>
  <c r="AT58" i="38"/>
  <c r="AU58" i="38"/>
  <c r="AV58" i="38"/>
  <c r="AW58" i="38"/>
  <c r="AX58" i="38"/>
  <c r="AY58" i="38"/>
  <c r="AZ58" i="38"/>
  <c r="AJ59" i="38"/>
  <c r="AK59" i="38"/>
  <c r="AL59" i="38"/>
  <c r="AM59" i="38"/>
  <c r="AN59" i="38"/>
  <c r="AO59" i="38"/>
  <c r="AP59" i="38"/>
  <c r="AQ59" i="38"/>
  <c r="AR59" i="38"/>
  <c r="AS59" i="38"/>
  <c r="AT59" i="38"/>
  <c r="AU59" i="38"/>
  <c r="AV59" i="38"/>
  <c r="AW59" i="38"/>
  <c r="AX59" i="38"/>
  <c r="AY59" i="38"/>
  <c r="AZ59" i="38"/>
  <c r="AJ60" i="38"/>
  <c r="AK60" i="38"/>
  <c r="AL60" i="38"/>
  <c r="AM60" i="38"/>
  <c r="AN60" i="38"/>
  <c r="AO60" i="38"/>
  <c r="AP60" i="38"/>
  <c r="AQ60" i="38"/>
  <c r="AR60" i="38"/>
  <c r="AS60" i="38"/>
  <c r="AT60" i="38"/>
  <c r="AU60" i="38"/>
  <c r="AV60" i="38"/>
  <c r="AW60" i="38"/>
  <c r="AX60" i="38"/>
  <c r="AY60" i="38"/>
  <c r="AZ60" i="38"/>
  <c r="AJ61" i="38"/>
  <c r="AK61" i="38"/>
  <c r="AL61" i="38"/>
  <c r="AM61" i="38"/>
  <c r="AN61" i="38"/>
  <c r="AO61" i="38"/>
  <c r="AP61" i="38"/>
  <c r="AQ61" i="38"/>
  <c r="AR61" i="38"/>
  <c r="AS61" i="38"/>
  <c r="AT61" i="38"/>
  <c r="AU61" i="38"/>
  <c r="AV61" i="38"/>
  <c r="AW61" i="38"/>
  <c r="AX61" i="38"/>
  <c r="AY61" i="38"/>
  <c r="AZ61" i="38"/>
  <c r="AJ62" i="38"/>
  <c r="AK62" i="38"/>
  <c r="AL62" i="38"/>
  <c r="AM62" i="38"/>
  <c r="AN62" i="38"/>
  <c r="AO62" i="38"/>
  <c r="AP62" i="38"/>
  <c r="AQ62" i="38"/>
  <c r="AR62" i="38"/>
  <c r="AS62" i="38"/>
  <c r="AT62" i="38"/>
  <c r="AU62" i="38"/>
  <c r="AV62" i="38"/>
  <c r="AW62" i="38"/>
  <c r="AX62" i="38"/>
  <c r="AY62" i="38"/>
  <c r="AZ62" i="38"/>
  <c r="AJ63" i="38"/>
  <c r="AK63" i="38"/>
  <c r="AL63" i="38"/>
  <c r="AM63" i="38"/>
  <c r="AN63" i="38"/>
  <c r="AO63" i="38"/>
  <c r="AP63" i="38"/>
  <c r="AQ63" i="38"/>
  <c r="AR63" i="38"/>
  <c r="AS63" i="38"/>
  <c r="AT63" i="38"/>
  <c r="AU63" i="38"/>
  <c r="AV63" i="38"/>
  <c r="AW63" i="38"/>
  <c r="AX63" i="38"/>
  <c r="AY63" i="38"/>
  <c r="AZ63" i="38"/>
  <c r="AJ64" i="38"/>
  <c r="AK64" i="38"/>
  <c r="AL64" i="38"/>
  <c r="AM64" i="38"/>
  <c r="AN64" i="38"/>
  <c r="AO64" i="38"/>
  <c r="AP64" i="38"/>
  <c r="AQ64" i="38"/>
  <c r="AR64" i="38"/>
  <c r="AS64" i="38"/>
  <c r="AT64" i="38"/>
  <c r="AU64" i="38"/>
  <c r="AV64" i="38"/>
  <c r="AW64" i="38"/>
  <c r="AX64" i="38"/>
  <c r="AY64" i="38"/>
  <c r="AZ64" i="38"/>
  <c r="AJ21" i="38"/>
  <c r="AK21" i="38"/>
  <c r="AL21" i="38"/>
  <c r="AM21" i="38"/>
  <c r="AN21" i="38"/>
  <c r="AO21" i="38"/>
  <c r="AP21" i="38"/>
  <c r="AQ21" i="38"/>
  <c r="AR21" i="38"/>
  <c r="AS21" i="38"/>
  <c r="AT21" i="38"/>
  <c r="AU21" i="38"/>
  <c r="AV21" i="38"/>
  <c r="AW21" i="38"/>
  <c r="AX21" i="38"/>
  <c r="AJ22" i="38"/>
  <c r="AK22" i="38"/>
  <c r="AL22" i="38"/>
  <c r="AM22" i="38"/>
  <c r="AN22" i="38"/>
  <c r="AO22" i="38"/>
  <c r="AP22" i="38"/>
  <c r="AQ22" i="38"/>
  <c r="AR22" i="38"/>
  <c r="AS22" i="38"/>
  <c r="AT22" i="38"/>
  <c r="AU22" i="38"/>
  <c r="AV22" i="38"/>
  <c r="AW22" i="38"/>
  <c r="AX22" i="38"/>
  <c r="AJ23" i="38"/>
  <c r="AK23" i="38"/>
  <c r="AL23" i="38"/>
  <c r="AM23" i="38"/>
  <c r="AN23" i="38"/>
  <c r="AO23" i="38"/>
  <c r="AP23" i="38"/>
  <c r="AQ23" i="38"/>
  <c r="AR23" i="38"/>
  <c r="AS23" i="38"/>
  <c r="AT23" i="38"/>
  <c r="AU23" i="38"/>
  <c r="AV23" i="38"/>
  <c r="AW23" i="38"/>
  <c r="AX23" i="38"/>
  <c r="AJ24" i="38"/>
  <c r="AK24" i="38"/>
  <c r="AL24" i="38"/>
  <c r="AM24" i="38"/>
  <c r="AN24" i="38"/>
  <c r="AO24" i="38"/>
  <c r="AP24" i="38"/>
  <c r="AQ24" i="38"/>
  <c r="AR24" i="38"/>
  <c r="AS24" i="38"/>
  <c r="AT24" i="38"/>
  <c r="AU24" i="38"/>
  <c r="AV24" i="38"/>
  <c r="AW24" i="38"/>
  <c r="AX24" i="38"/>
  <c r="AJ25" i="38"/>
  <c r="AK25" i="38"/>
  <c r="AL25" i="38"/>
  <c r="AM25" i="38"/>
  <c r="AN25" i="38"/>
  <c r="AO25" i="38"/>
  <c r="AP25" i="38"/>
  <c r="AQ25" i="38"/>
  <c r="AR25" i="38"/>
  <c r="AS25" i="38"/>
  <c r="AT25" i="38"/>
  <c r="AU25" i="38"/>
  <c r="AV25" i="38"/>
  <c r="AW25" i="38"/>
  <c r="AX25" i="38"/>
  <c r="AJ26" i="38"/>
  <c r="AK26" i="38"/>
  <c r="AL26" i="38"/>
  <c r="AM26" i="38"/>
  <c r="AN26" i="38"/>
  <c r="AO26" i="38"/>
  <c r="AP26" i="38"/>
  <c r="AQ26" i="38"/>
  <c r="AR26" i="38"/>
  <c r="AS26" i="38"/>
  <c r="AT26" i="38"/>
  <c r="AU26" i="38"/>
  <c r="AV26" i="38"/>
  <c r="AW26" i="38"/>
  <c r="AX26" i="38"/>
  <c r="AJ27" i="38"/>
  <c r="AK27" i="38"/>
  <c r="AL27" i="38"/>
  <c r="AM27" i="38"/>
  <c r="AN27" i="38"/>
  <c r="AO27" i="38"/>
  <c r="AP27" i="38"/>
  <c r="AQ27" i="38"/>
  <c r="AR27" i="38"/>
  <c r="AS27" i="38"/>
  <c r="AT27" i="38"/>
  <c r="AU27" i="38"/>
  <c r="AV27" i="38"/>
  <c r="AW27" i="38"/>
  <c r="AX27" i="38"/>
  <c r="AJ28" i="38"/>
  <c r="AK28" i="38"/>
  <c r="AL28" i="38"/>
  <c r="AM28" i="38"/>
  <c r="AN28" i="38"/>
  <c r="AO28" i="38"/>
  <c r="AP28" i="38"/>
  <c r="AQ28" i="38"/>
  <c r="AR28" i="38"/>
  <c r="AS28" i="38"/>
  <c r="AT28" i="38"/>
  <c r="AU28" i="38"/>
  <c r="AV28" i="38"/>
  <c r="AW28" i="38"/>
  <c r="AX28" i="38"/>
  <c r="AJ29" i="38"/>
  <c r="AK29" i="38"/>
  <c r="AL29" i="38"/>
  <c r="AM29" i="38"/>
  <c r="AN29" i="38"/>
  <c r="AO29" i="38"/>
  <c r="AP29" i="38"/>
  <c r="AQ29" i="38"/>
  <c r="AR29" i="38"/>
  <c r="AS29" i="38"/>
  <c r="AT29" i="38"/>
  <c r="AU29" i="38"/>
  <c r="AV29" i="38"/>
  <c r="AW29" i="38"/>
  <c r="AX29" i="38"/>
  <c r="AJ30" i="38"/>
  <c r="AK30" i="38"/>
  <c r="AL30" i="38"/>
  <c r="AM30" i="38"/>
  <c r="AN30" i="38"/>
  <c r="AO30" i="38"/>
  <c r="AP30" i="38"/>
  <c r="AQ30" i="38"/>
  <c r="AR30" i="38"/>
  <c r="AS30" i="38"/>
  <c r="AT30" i="38"/>
  <c r="AU30" i="38"/>
  <c r="AV30" i="38"/>
  <c r="AW30" i="38"/>
  <c r="AX30" i="38"/>
  <c r="AJ31" i="38"/>
  <c r="AK31" i="38"/>
  <c r="AL31" i="38"/>
  <c r="AM31" i="38"/>
  <c r="AN31" i="38"/>
  <c r="AO31" i="38"/>
  <c r="AP31" i="38"/>
  <c r="AQ31" i="38"/>
  <c r="AR31" i="38"/>
  <c r="AS31" i="38"/>
  <c r="AT31" i="38"/>
  <c r="AU31" i="38"/>
  <c r="AV31" i="38"/>
  <c r="AW31" i="38"/>
  <c r="AX31" i="38"/>
  <c r="AJ32" i="38"/>
  <c r="AK32" i="38"/>
  <c r="AL32" i="38"/>
  <c r="AM32" i="38"/>
  <c r="AN32" i="38"/>
  <c r="AO32" i="38"/>
  <c r="AP32" i="38"/>
  <c r="AQ32" i="38"/>
  <c r="AR32" i="38"/>
  <c r="AS32" i="38"/>
  <c r="AT32" i="38"/>
  <c r="AU32" i="38"/>
  <c r="AV32" i="38"/>
  <c r="AW32" i="38"/>
  <c r="AX32" i="38"/>
  <c r="AJ33" i="38"/>
  <c r="AK33" i="38"/>
  <c r="AL33" i="38"/>
  <c r="AM33" i="38"/>
  <c r="AN33" i="38"/>
  <c r="AO33" i="38"/>
  <c r="AP33" i="38"/>
  <c r="AQ33" i="38"/>
  <c r="AR33" i="38"/>
  <c r="AS33" i="38"/>
  <c r="AT33" i="38"/>
  <c r="AU33" i="38"/>
  <c r="AV33" i="38"/>
  <c r="AW33" i="38"/>
  <c r="AX33" i="38"/>
  <c r="AJ34" i="38"/>
  <c r="AK34" i="38"/>
  <c r="AL34" i="38"/>
  <c r="AM34" i="38"/>
  <c r="AN34" i="38"/>
  <c r="AO34" i="38"/>
  <c r="AP34" i="38"/>
  <c r="AQ34" i="38"/>
  <c r="AR34" i="38"/>
  <c r="AS34" i="38"/>
  <c r="AT34" i="38"/>
  <c r="AU34" i="38"/>
  <c r="AV34" i="38"/>
  <c r="AW34" i="38"/>
  <c r="AX34" i="38"/>
  <c r="AI33" i="38"/>
  <c r="AR66" i="21"/>
  <c r="AS66" i="21"/>
  <c r="AT66" i="21"/>
  <c r="AU66" i="21"/>
  <c r="AR67" i="21"/>
  <c r="AS67" i="21"/>
  <c r="AT67" i="21"/>
  <c r="AU67" i="21"/>
  <c r="AR68" i="21"/>
  <c r="AS68" i="21"/>
  <c r="AT68" i="21"/>
  <c r="AU68" i="21"/>
  <c r="AR69" i="21"/>
  <c r="AS69" i="21"/>
  <c r="AT69" i="21"/>
  <c r="AU69" i="21"/>
  <c r="AR70" i="21"/>
  <c r="AS70" i="21"/>
  <c r="AT70" i="21"/>
  <c r="AU70" i="21"/>
  <c r="AR71" i="21"/>
  <c r="AS71" i="21"/>
  <c r="AT71" i="21"/>
  <c r="AU71" i="21"/>
  <c r="AR72" i="21"/>
  <c r="AS72" i="21"/>
  <c r="AT72" i="21"/>
  <c r="AU72" i="21"/>
  <c r="AR73" i="21"/>
  <c r="AS73" i="21"/>
  <c r="AT73" i="21"/>
  <c r="AU73" i="21"/>
  <c r="AR74" i="21"/>
  <c r="AS74" i="21"/>
  <c r="AT74" i="21"/>
  <c r="AU74" i="21"/>
  <c r="AR75" i="21"/>
  <c r="AS75" i="21"/>
  <c r="AT75" i="21"/>
  <c r="AU75" i="21"/>
  <c r="AR76" i="21"/>
  <c r="AS76" i="21"/>
  <c r="AT76" i="21"/>
  <c r="AU76" i="21"/>
  <c r="AR77" i="21"/>
  <c r="AS77" i="21"/>
  <c r="AT77" i="21"/>
  <c r="AU77" i="21"/>
  <c r="AR78" i="21"/>
  <c r="AS78" i="21"/>
  <c r="AT78" i="21"/>
  <c r="AU78" i="21"/>
  <c r="AR79" i="21"/>
  <c r="AS79" i="21"/>
  <c r="AT79" i="21"/>
  <c r="AU79" i="21"/>
  <c r="AQ79" i="21"/>
  <c r="AQ78" i="21"/>
  <c r="AQ77" i="21"/>
  <c r="AQ76" i="21"/>
  <c r="AQ75" i="21"/>
  <c r="AQ74" i="21"/>
  <c r="AQ73" i="21"/>
  <c r="AQ72" i="21"/>
  <c r="AQ71" i="21"/>
  <c r="AQ70" i="21"/>
  <c r="AQ69" i="21"/>
  <c r="AQ68" i="21"/>
  <c r="AQ67" i="21"/>
  <c r="AQ66" i="21"/>
  <c r="AO79" i="21"/>
  <c r="AM79" i="21"/>
  <c r="AL79" i="21"/>
  <c r="AK79" i="21"/>
  <c r="AO78" i="21"/>
  <c r="AM78" i="21"/>
  <c r="AL78" i="21"/>
  <c r="AK78" i="21"/>
  <c r="AO77" i="21"/>
  <c r="AM77" i="21"/>
  <c r="AL77" i="21"/>
  <c r="AK77" i="21"/>
  <c r="AO76" i="21"/>
  <c r="AM76" i="21"/>
  <c r="AL76" i="21"/>
  <c r="AK76" i="21"/>
  <c r="AO75" i="21"/>
  <c r="AM75" i="21"/>
  <c r="AL75" i="21"/>
  <c r="AK75" i="21"/>
  <c r="AO74" i="21"/>
  <c r="AM74" i="21"/>
  <c r="AL74" i="21"/>
  <c r="AK74" i="21"/>
  <c r="AO73" i="21"/>
  <c r="AM73" i="21"/>
  <c r="AL73" i="21"/>
  <c r="AK73" i="21"/>
  <c r="AO72" i="21"/>
  <c r="AM72" i="21"/>
  <c r="AL72" i="21"/>
  <c r="AK72" i="21"/>
  <c r="AO71" i="21"/>
  <c r="AM71" i="21"/>
  <c r="AL71" i="21"/>
  <c r="AK71" i="21"/>
  <c r="AO70" i="21"/>
  <c r="AM70" i="21"/>
  <c r="AL70" i="21"/>
  <c r="AK70" i="21"/>
  <c r="AO69" i="21"/>
  <c r="AM69" i="21"/>
  <c r="AL69" i="21"/>
  <c r="AK69" i="21"/>
  <c r="AO68" i="21"/>
  <c r="AM68" i="21"/>
  <c r="AL68" i="21"/>
  <c r="AK68" i="21"/>
  <c r="AO67" i="21"/>
  <c r="AM67" i="21"/>
  <c r="AL67" i="21"/>
  <c r="AK67" i="21"/>
  <c r="AO66" i="21"/>
  <c r="AM66" i="21"/>
  <c r="AL66" i="21"/>
  <c r="AK66" i="21"/>
  <c r="F66" i="21"/>
  <c r="G66" i="21"/>
  <c r="H66" i="21"/>
  <c r="I66" i="21"/>
  <c r="J66" i="21"/>
  <c r="K66" i="21"/>
  <c r="L66" i="21"/>
  <c r="N66" i="21"/>
  <c r="O66" i="21"/>
  <c r="P66" i="21"/>
  <c r="Q66" i="21"/>
  <c r="R66" i="21"/>
  <c r="S66" i="21"/>
  <c r="T66" i="21"/>
  <c r="U66" i="21"/>
  <c r="V66" i="21"/>
  <c r="W66" i="21"/>
  <c r="X66" i="21"/>
  <c r="Y66" i="21"/>
  <c r="Z66" i="21"/>
  <c r="AA66" i="21"/>
  <c r="AB66" i="21"/>
  <c r="AC66" i="21"/>
  <c r="AD66" i="21"/>
  <c r="AE66" i="21"/>
  <c r="AF66" i="21"/>
  <c r="AG66" i="21"/>
  <c r="AH66" i="21"/>
  <c r="AI66" i="21"/>
  <c r="F67" i="21"/>
  <c r="G67" i="21"/>
  <c r="H67" i="21"/>
  <c r="I67" i="21"/>
  <c r="J67" i="21"/>
  <c r="K67" i="21"/>
  <c r="L67" i="21"/>
  <c r="N67" i="21"/>
  <c r="O67" i="21"/>
  <c r="P67" i="21"/>
  <c r="Q67" i="21"/>
  <c r="R67" i="21"/>
  <c r="S67" i="21"/>
  <c r="T67" i="21"/>
  <c r="U67" i="21"/>
  <c r="V67" i="21"/>
  <c r="W67" i="21"/>
  <c r="X67" i="21"/>
  <c r="Y67" i="21"/>
  <c r="Z67" i="21"/>
  <c r="AA67" i="21"/>
  <c r="AB67" i="21"/>
  <c r="AC67" i="21"/>
  <c r="AD67" i="21"/>
  <c r="AE67" i="21"/>
  <c r="AF67" i="21"/>
  <c r="AG67" i="21"/>
  <c r="AH67" i="21"/>
  <c r="AI67" i="21"/>
  <c r="F68" i="21"/>
  <c r="G68" i="21"/>
  <c r="H68" i="21"/>
  <c r="I68" i="21"/>
  <c r="J68" i="21"/>
  <c r="K68" i="21"/>
  <c r="L68" i="21"/>
  <c r="N68" i="21"/>
  <c r="O68" i="21"/>
  <c r="P68" i="21"/>
  <c r="Q68" i="21"/>
  <c r="R68" i="21"/>
  <c r="S68" i="21"/>
  <c r="T68" i="21"/>
  <c r="U68" i="21"/>
  <c r="V68" i="21"/>
  <c r="W68" i="21"/>
  <c r="X68" i="21"/>
  <c r="Y68" i="21"/>
  <c r="Z68" i="21"/>
  <c r="AA68" i="21"/>
  <c r="AB68" i="21"/>
  <c r="AC68" i="21"/>
  <c r="AD68" i="21"/>
  <c r="AE68" i="21"/>
  <c r="AF68" i="21"/>
  <c r="AG68" i="21"/>
  <c r="AH68" i="21"/>
  <c r="AI68" i="21"/>
  <c r="F69" i="21"/>
  <c r="G69" i="21"/>
  <c r="H69" i="21"/>
  <c r="I69" i="21"/>
  <c r="J69" i="21"/>
  <c r="K69" i="21"/>
  <c r="L69" i="21"/>
  <c r="N69" i="21"/>
  <c r="O69" i="21"/>
  <c r="P69" i="21"/>
  <c r="Q69" i="21"/>
  <c r="R69" i="21"/>
  <c r="S69" i="21"/>
  <c r="T69" i="21"/>
  <c r="U69" i="21"/>
  <c r="V69" i="21"/>
  <c r="W69" i="21"/>
  <c r="X69" i="21"/>
  <c r="Y69" i="21"/>
  <c r="Z69" i="21"/>
  <c r="AA69" i="21"/>
  <c r="AB69" i="21"/>
  <c r="AC69" i="21"/>
  <c r="AD69" i="21"/>
  <c r="AE69" i="21"/>
  <c r="AF69" i="21"/>
  <c r="AG69" i="21"/>
  <c r="AH69" i="21"/>
  <c r="AI69" i="21"/>
  <c r="F70" i="21"/>
  <c r="G70" i="21"/>
  <c r="H70" i="21"/>
  <c r="I70" i="21"/>
  <c r="J70" i="21"/>
  <c r="K70" i="21"/>
  <c r="L70" i="21"/>
  <c r="N70" i="21"/>
  <c r="O70" i="21"/>
  <c r="P70" i="21"/>
  <c r="Q70" i="21"/>
  <c r="R70" i="21"/>
  <c r="S70" i="21"/>
  <c r="T70" i="21"/>
  <c r="U70" i="21"/>
  <c r="V70" i="21"/>
  <c r="W70" i="21"/>
  <c r="X70" i="21"/>
  <c r="Y70" i="21"/>
  <c r="Z70" i="21"/>
  <c r="AA70" i="21"/>
  <c r="AB70" i="21"/>
  <c r="AC70" i="21"/>
  <c r="AD70" i="21"/>
  <c r="AE70" i="21"/>
  <c r="AF70" i="21"/>
  <c r="AG70" i="21"/>
  <c r="AH70" i="21"/>
  <c r="AI70" i="21"/>
  <c r="F71" i="21"/>
  <c r="G71" i="21"/>
  <c r="H71" i="21"/>
  <c r="I71" i="21"/>
  <c r="J71" i="21"/>
  <c r="K71" i="21"/>
  <c r="L71" i="21"/>
  <c r="N71" i="21"/>
  <c r="O71" i="21"/>
  <c r="P71" i="21"/>
  <c r="Q71" i="21"/>
  <c r="R71" i="21"/>
  <c r="S71" i="21"/>
  <c r="T71" i="21"/>
  <c r="U71" i="21"/>
  <c r="V71" i="21"/>
  <c r="W71" i="21"/>
  <c r="X71" i="21"/>
  <c r="Y71" i="21"/>
  <c r="Z71" i="21"/>
  <c r="AA71" i="21"/>
  <c r="AB71" i="21"/>
  <c r="AC71" i="21"/>
  <c r="AD71" i="21"/>
  <c r="AE71" i="21"/>
  <c r="AF71" i="21"/>
  <c r="AG71" i="21"/>
  <c r="AH71" i="21"/>
  <c r="AI71" i="21"/>
  <c r="F72" i="21"/>
  <c r="G72" i="21"/>
  <c r="H72" i="21"/>
  <c r="I72" i="21"/>
  <c r="J72" i="21"/>
  <c r="K72" i="21"/>
  <c r="L72" i="21"/>
  <c r="N72" i="21"/>
  <c r="O72" i="21"/>
  <c r="P72" i="21"/>
  <c r="Q72" i="21"/>
  <c r="R72" i="21"/>
  <c r="S72" i="21"/>
  <c r="T72" i="21"/>
  <c r="U72" i="21"/>
  <c r="V72" i="21"/>
  <c r="W72" i="21"/>
  <c r="X72" i="21"/>
  <c r="Y72" i="21"/>
  <c r="Z72" i="21"/>
  <c r="AA72" i="21"/>
  <c r="AB72" i="21"/>
  <c r="AC72" i="21"/>
  <c r="AD72" i="21"/>
  <c r="AE72" i="21"/>
  <c r="AF72" i="21"/>
  <c r="AG72" i="21"/>
  <c r="AH72" i="21"/>
  <c r="AI72" i="21"/>
  <c r="F73" i="21"/>
  <c r="G73" i="21"/>
  <c r="H73" i="21"/>
  <c r="I73" i="21"/>
  <c r="J73" i="21"/>
  <c r="K73" i="21"/>
  <c r="L73" i="21"/>
  <c r="N73" i="21"/>
  <c r="O73" i="21"/>
  <c r="P73" i="21"/>
  <c r="Q73" i="21"/>
  <c r="R73" i="21"/>
  <c r="S73" i="21"/>
  <c r="T73" i="21"/>
  <c r="U73" i="21"/>
  <c r="V73" i="21"/>
  <c r="W73" i="21"/>
  <c r="X73" i="21"/>
  <c r="Y73" i="21"/>
  <c r="Z73" i="21"/>
  <c r="AA73" i="21"/>
  <c r="AB73" i="21"/>
  <c r="AC73" i="21"/>
  <c r="AD73" i="21"/>
  <c r="AE73" i="21"/>
  <c r="AF73" i="21"/>
  <c r="AG73" i="21"/>
  <c r="AH73" i="21"/>
  <c r="AI73" i="21"/>
  <c r="F74" i="21"/>
  <c r="G74" i="21"/>
  <c r="H74" i="21"/>
  <c r="I74" i="21"/>
  <c r="J74" i="21"/>
  <c r="K74" i="21"/>
  <c r="L74" i="21"/>
  <c r="N74" i="21"/>
  <c r="O74" i="21"/>
  <c r="P74" i="21"/>
  <c r="Q74" i="21"/>
  <c r="R74" i="21"/>
  <c r="S74" i="21"/>
  <c r="T74" i="21"/>
  <c r="U74" i="21"/>
  <c r="V74" i="21"/>
  <c r="W74" i="21"/>
  <c r="X74" i="21"/>
  <c r="Y74" i="21"/>
  <c r="Z74" i="21"/>
  <c r="AA74" i="21"/>
  <c r="AB74" i="21"/>
  <c r="AC74" i="21"/>
  <c r="AD74" i="21"/>
  <c r="AE74" i="21"/>
  <c r="AF74" i="21"/>
  <c r="AG74" i="21"/>
  <c r="AH74" i="21"/>
  <c r="AI74" i="21"/>
  <c r="F75" i="21"/>
  <c r="G75" i="21"/>
  <c r="I75" i="21"/>
  <c r="J75" i="21"/>
  <c r="K75" i="21"/>
  <c r="L75" i="21"/>
  <c r="N75" i="21"/>
  <c r="O75" i="21"/>
  <c r="P75" i="21"/>
  <c r="Q75" i="21"/>
  <c r="R75" i="21"/>
  <c r="S75" i="21"/>
  <c r="T75" i="21"/>
  <c r="U75" i="21"/>
  <c r="V75" i="21"/>
  <c r="W75" i="21"/>
  <c r="X75" i="21"/>
  <c r="Y75" i="21"/>
  <c r="Z75" i="21"/>
  <c r="AA75" i="21"/>
  <c r="AB75" i="21"/>
  <c r="AC75" i="21"/>
  <c r="AD75" i="21"/>
  <c r="AE75" i="21"/>
  <c r="AF75" i="21"/>
  <c r="AG75" i="21"/>
  <c r="AH75" i="21"/>
  <c r="AI75" i="21"/>
  <c r="F76" i="21"/>
  <c r="G76" i="21"/>
  <c r="H76" i="21"/>
  <c r="I76" i="21"/>
  <c r="J76" i="21"/>
  <c r="K76" i="21"/>
  <c r="L76" i="21"/>
  <c r="N76" i="21"/>
  <c r="O76" i="21"/>
  <c r="P76" i="21"/>
  <c r="Q76" i="21"/>
  <c r="R76" i="21"/>
  <c r="S76" i="21"/>
  <c r="T76" i="21"/>
  <c r="U76" i="21"/>
  <c r="V76" i="21"/>
  <c r="W76" i="21"/>
  <c r="X76" i="21"/>
  <c r="Y76" i="21"/>
  <c r="Z76" i="21"/>
  <c r="AA76" i="21"/>
  <c r="AB76" i="21"/>
  <c r="AC76" i="21"/>
  <c r="AD76" i="21"/>
  <c r="AE76" i="21"/>
  <c r="AF76" i="21"/>
  <c r="AG76" i="21"/>
  <c r="AH76" i="21"/>
  <c r="AI76" i="21"/>
  <c r="F77" i="21"/>
  <c r="G77" i="21"/>
  <c r="H77" i="21"/>
  <c r="I77" i="21"/>
  <c r="J77" i="21"/>
  <c r="K77" i="21"/>
  <c r="L77" i="21"/>
  <c r="N77" i="21"/>
  <c r="O77" i="21"/>
  <c r="P77" i="21"/>
  <c r="Q77" i="21"/>
  <c r="R77" i="21"/>
  <c r="S77" i="21"/>
  <c r="T77" i="21"/>
  <c r="U77" i="21"/>
  <c r="V77" i="21"/>
  <c r="W77" i="21"/>
  <c r="X77" i="21"/>
  <c r="Y77" i="21"/>
  <c r="Z77" i="21"/>
  <c r="AA77" i="21"/>
  <c r="AB77" i="21"/>
  <c r="AC77" i="21"/>
  <c r="AD77" i="21"/>
  <c r="AE77" i="21"/>
  <c r="AF77" i="21"/>
  <c r="AG77" i="21"/>
  <c r="AH77" i="21"/>
  <c r="AI77" i="21"/>
  <c r="F78" i="21"/>
  <c r="G78" i="21"/>
  <c r="H78" i="21"/>
  <c r="I78" i="21"/>
  <c r="J78" i="21"/>
  <c r="K78" i="21"/>
  <c r="L78" i="21"/>
  <c r="N78" i="21"/>
  <c r="O78" i="21"/>
  <c r="P78" i="21"/>
  <c r="Q78" i="21"/>
  <c r="R78" i="21"/>
  <c r="S78" i="21"/>
  <c r="T78" i="21"/>
  <c r="U78" i="21"/>
  <c r="V78" i="21"/>
  <c r="W78" i="21"/>
  <c r="X78" i="21"/>
  <c r="Y78" i="21"/>
  <c r="Z78" i="21"/>
  <c r="AA78" i="21"/>
  <c r="AB78" i="21"/>
  <c r="AC78" i="21"/>
  <c r="AD78" i="21"/>
  <c r="AE78" i="21"/>
  <c r="AF78" i="21"/>
  <c r="AG78" i="21"/>
  <c r="AH78" i="21"/>
  <c r="AI78" i="21"/>
  <c r="F79" i="21"/>
  <c r="G79" i="21"/>
  <c r="H79" i="21"/>
  <c r="I79" i="21"/>
  <c r="J79" i="21"/>
  <c r="K79" i="21"/>
  <c r="L79" i="21"/>
  <c r="N79" i="21"/>
  <c r="O79" i="21"/>
  <c r="P79" i="21"/>
  <c r="Q79" i="21"/>
  <c r="R79" i="21"/>
  <c r="S79" i="21"/>
  <c r="T79" i="21"/>
  <c r="U79" i="21"/>
  <c r="V79" i="21"/>
  <c r="W79" i="21"/>
  <c r="X79" i="21"/>
  <c r="Y79" i="21"/>
  <c r="Z79" i="21"/>
  <c r="AA79" i="21"/>
  <c r="AB79" i="21"/>
  <c r="AC79" i="21"/>
  <c r="AD79" i="21"/>
  <c r="AE79" i="21"/>
  <c r="AF79" i="21"/>
  <c r="AG79" i="21"/>
  <c r="AH79" i="21"/>
  <c r="AI79" i="21"/>
  <c r="CD216" i="38" l="1"/>
  <c r="CH187" i="38"/>
  <c r="CI186" i="38"/>
  <c r="CG184" i="38"/>
  <c r="CH183" i="38"/>
  <c r="CI182" i="38"/>
  <c r="CG180" i="38"/>
  <c r="CH179" i="38"/>
  <c r="CI178" i="38"/>
  <c r="CG176" i="38"/>
  <c r="CH175" i="38"/>
  <c r="CI174" i="38"/>
  <c r="CG172" i="38"/>
  <c r="CH157" i="38"/>
  <c r="CI156" i="38"/>
  <c r="CG154" i="38"/>
  <c r="CH153" i="38"/>
  <c r="CI152" i="38"/>
  <c r="CG150" i="38"/>
  <c r="CH149" i="38"/>
  <c r="CI148" i="38"/>
  <c r="CG146" i="38"/>
  <c r="CH145" i="38"/>
  <c r="CI144" i="38"/>
  <c r="CG142" i="38"/>
  <c r="CG127" i="38"/>
  <c r="CG126" i="38"/>
  <c r="CG125" i="38"/>
  <c r="CG124" i="38"/>
  <c r="CG123" i="38"/>
  <c r="CG122" i="38"/>
  <c r="CG121" i="38"/>
  <c r="CG120" i="38"/>
  <c r="CG119" i="38"/>
  <c r="CG118" i="38"/>
  <c r="CG117" i="38"/>
  <c r="CG116" i="38"/>
  <c r="CG115" i="38"/>
  <c r="CG114" i="38"/>
  <c r="CG113" i="38"/>
  <c r="CG112" i="38"/>
  <c r="CH96" i="38"/>
  <c r="CI95" i="38"/>
  <c r="CG93" i="38"/>
  <c r="CH92" i="38"/>
  <c r="CI91" i="38"/>
  <c r="CG89" i="38"/>
  <c r="CH88" i="38"/>
  <c r="CI87" i="38"/>
  <c r="CG85" i="38"/>
  <c r="CH84" i="38"/>
  <c r="CI83" i="38"/>
  <c r="CG81" i="38"/>
  <c r="CN66" i="38"/>
  <c r="CM65" i="38"/>
  <c r="CO63" i="38"/>
  <c r="CN62" i="38"/>
  <c r="CM61" i="38"/>
  <c r="CO59" i="38"/>
  <c r="CN58" i="38"/>
  <c r="CM57" i="38"/>
  <c r="CO55" i="38"/>
  <c r="CN54" i="38"/>
  <c r="CM53" i="38"/>
  <c r="CO51" i="38"/>
  <c r="CM36" i="38"/>
  <c r="CM34" i="38"/>
  <c r="CM32" i="38"/>
  <c r="CM30" i="38"/>
  <c r="CM28" i="38"/>
  <c r="CM26" i="38"/>
  <c r="CM24" i="38"/>
  <c r="CM22" i="38"/>
  <c r="BG36" i="38"/>
  <c r="BC96" i="38"/>
  <c r="AY127" i="38"/>
  <c r="BA187" i="38"/>
  <c r="C107" i="21"/>
  <c r="M105" i="21"/>
  <c r="E105" i="21"/>
  <c r="C103" i="21"/>
  <c r="M101" i="21"/>
  <c r="E101" i="21"/>
  <c r="C99" i="21"/>
  <c r="CG186" i="38"/>
  <c r="CH185" i="38"/>
  <c r="CI184" i="38"/>
  <c r="CG182" i="38"/>
  <c r="CH181" i="38"/>
  <c r="CI180" i="38"/>
  <c r="CG178" i="38"/>
  <c r="CH177" i="38"/>
  <c r="CI176" i="38"/>
  <c r="CG174" i="38"/>
  <c r="CH173" i="38"/>
  <c r="CI172" i="38"/>
  <c r="CG156" i="38"/>
  <c r="CH155" i="38"/>
  <c r="CI154" i="38"/>
  <c r="CG152" i="38"/>
  <c r="CH151" i="38"/>
  <c r="CI150" i="38"/>
  <c r="CG148" i="38"/>
  <c r="CH147" i="38"/>
  <c r="CI146" i="38"/>
  <c r="CG144" i="38"/>
  <c r="CH143" i="38"/>
  <c r="CI142" i="38"/>
  <c r="CE127" i="38"/>
  <c r="CE126" i="38"/>
  <c r="CE125" i="38"/>
  <c r="CE124" i="38"/>
  <c r="CE123" i="38"/>
  <c r="CE122" i="38"/>
  <c r="CE121" i="38"/>
  <c r="CE120" i="38"/>
  <c r="CE119" i="38"/>
  <c r="CE118" i="38"/>
  <c r="CE117" i="38"/>
  <c r="CE116" i="38"/>
  <c r="CE115" i="38"/>
  <c r="CE114" i="38"/>
  <c r="CE113" i="38"/>
  <c r="CE112" i="38"/>
  <c r="CG95" i="38"/>
  <c r="CH94" i="38"/>
  <c r="CI93" i="38"/>
  <c r="CG91" i="38"/>
  <c r="CH90" i="38"/>
  <c r="CI89" i="38"/>
  <c r="CG87" i="38"/>
  <c r="CH86" i="38"/>
  <c r="CI85" i="38"/>
  <c r="CG83" i="38"/>
  <c r="CH82" i="38"/>
  <c r="CI81" i="38"/>
  <c r="CO65" i="38"/>
  <c r="CN64" i="38"/>
  <c r="CM63" i="38"/>
  <c r="CO61" i="38"/>
  <c r="CN60" i="38"/>
  <c r="CM59" i="38"/>
  <c r="CO57" i="38"/>
  <c r="CN56" i="38"/>
  <c r="CM55" i="38"/>
  <c r="CO53" i="38"/>
  <c r="CN52" i="38"/>
  <c r="CM51" i="38"/>
  <c r="CM35" i="38"/>
  <c r="CM33" i="38"/>
  <c r="CM31" i="38"/>
  <c r="CM29" i="38"/>
  <c r="CM27" i="38"/>
  <c r="CM25" i="38"/>
  <c r="CM23" i="38"/>
  <c r="CM21" i="38"/>
  <c r="BH66" i="38"/>
  <c r="BA96" i="38"/>
  <c r="BA127" i="38"/>
  <c r="BB157" i="38"/>
  <c r="BC187" i="38"/>
  <c r="M107" i="21"/>
  <c r="E107" i="21"/>
  <c r="C105" i="21"/>
  <c r="M103" i="21"/>
  <c r="E103" i="21"/>
  <c r="C101" i="21"/>
  <c r="M99" i="21"/>
  <c r="E99" i="21"/>
  <c r="CI185" i="38"/>
  <c r="CH184" i="38"/>
  <c r="CG183" i="38"/>
  <c r="CI177" i="38"/>
  <c r="CH176" i="38"/>
  <c r="CG175" i="38"/>
  <c r="CI155" i="38"/>
  <c r="CH154" i="38"/>
  <c r="CG153" i="38"/>
  <c r="CI147" i="38"/>
  <c r="CH146" i="38"/>
  <c r="CG145" i="38"/>
  <c r="CF126" i="38"/>
  <c r="CF124" i="38"/>
  <c r="CF122" i="38"/>
  <c r="CF120" i="38"/>
  <c r="CF118" i="38"/>
  <c r="CF116" i="38"/>
  <c r="CF114" i="38"/>
  <c r="CF112" i="38"/>
  <c r="CI94" i="38"/>
  <c r="CH93" i="38"/>
  <c r="CG92" i="38"/>
  <c r="CI86" i="38"/>
  <c r="CH85" i="38"/>
  <c r="CG84" i="38"/>
  <c r="CO64" i="38"/>
  <c r="CM62" i="38"/>
  <c r="CN59" i="38"/>
  <c r="CO56" i="38"/>
  <c r="CM54" i="38"/>
  <c r="CN51" i="38"/>
  <c r="CN33" i="38"/>
  <c r="CN29" i="38"/>
  <c r="CN25" i="38"/>
  <c r="CN21" i="38"/>
  <c r="BB96" i="38"/>
  <c r="AZ127" i="38"/>
  <c r="AX216" i="38"/>
  <c r="C108" i="21"/>
  <c r="M104" i="21"/>
  <c r="E104" i="21"/>
  <c r="C100" i="21"/>
  <c r="C97" i="21"/>
  <c r="M95" i="21"/>
  <c r="E95" i="21"/>
  <c r="C93" i="21"/>
  <c r="M81" i="21"/>
  <c r="E81" i="21"/>
  <c r="M94" i="21"/>
  <c r="E94" i="21"/>
  <c r="CI181" i="38"/>
  <c r="CG179" i="38"/>
  <c r="CI173" i="38"/>
  <c r="CH172" i="38"/>
  <c r="CH150" i="38"/>
  <c r="CI143" i="38"/>
  <c r="CF127" i="38"/>
  <c r="CF123" i="38"/>
  <c r="CF119" i="38"/>
  <c r="CF113" i="38"/>
  <c r="CH89" i="38"/>
  <c r="CI82" i="38"/>
  <c r="CM66" i="38"/>
  <c r="CN63" i="38"/>
  <c r="CO60" i="38"/>
  <c r="CO52" i="38"/>
  <c r="CN27" i="38"/>
  <c r="BI66" i="38"/>
  <c r="C104" i="21"/>
  <c r="M100" i="21"/>
  <c r="E100" i="21"/>
  <c r="C95" i="21"/>
  <c r="M93" i="21"/>
  <c r="E93" i="21"/>
  <c r="CI183" i="38"/>
  <c r="CG181" i="38"/>
  <c r="CI175" i="38"/>
  <c r="CD215" i="38"/>
  <c r="CD214" i="38"/>
  <c r="CD213" i="38"/>
  <c r="CD212" i="38"/>
  <c r="CD211" i="38"/>
  <c r="CD210" i="38"/>
  <c r="CD209" i="38"/>
  <c r="CD208" i="38"/>
  <c r="CD207" i="38"/>
  <c r="CD206" i="38"/>
  <c r="CD205" i="38"/>
  <c r="CD204" i="38"/>
  <c r="CD203" i="38"/>
  <c r="CD202" i="38"/>
  <c r="CD201" i="38"/>
  <c r="CI187" i="38"/>
  <c r="CH186" i="38"/>
  <c r="CG185" i="38"/>
  <c r="CI179" i="38"/>
  <c r="CH178" i="38"/>
  <c r="CG177" i="38"/>
  <c r="CI157" i="38"/>
  <c r="CH156" i="38"/>
  <c r="CG155" i="38"/>
  <c r="CI149" i="38"/>
  <c r="CH148" i="38"/>
  <c r="CG147" i="38"/>
  <c r="CH127" i="38"/>
  <c r="CH125" i="38"/>
  <c r="CH123" i="38"/>
  <c r="CH121" i="38"/>
  <c r="CH119" i="38"/>
  <c r="CH117" i="38"/>
  <c r="CH115" i="38"/>
  <c r="CH113" i="38"/>
  <c r="CI96" i="38"/>
  <c r="CH95" i="38"/>
  <c r="CG94" i="38"/>
  <c r="CI88" i="38"/>
  <c r="CH87" i="38"/>
  <c r="CG86" i="38"/>
  <c r="CO66" i="38"/>
  <c r="CM64" i="38"/>
  <c r="CN61" i="38"/>
  <c r="CO58" i="38"/>
  <c r="CM56" i="38"/>
  <c r="CN53" i="38"/>
  <c r="CN36" i="38"/>
  <c r="CN32" i="38"/>
  <c r="CN28" i="38"/>
  <c r="CN24" i="38"/>
  <c r="BH36" i="38"/>
  <c r="BC157" i="38"/>
  <c r="BB187" i="38"/>
  <c r="M106" i="21"/>
  <c r="E106" i="21"/>
  <c r="C102" i="21"/>
  <c r="M98" i="21"/>
  <c r="E98" i="21"/>
  <c r="C96" i="21"/>
  <c r="CG187" i="38"/>
  <c r="CH180" i="38"/>
  <c r="CG157" i="38"/>
  <c r="CI151" i="38"/>
  <c r="CG149" i="38"/>
  <c r="CH142" i="38"/>
  <c r="CF125" i="38"/>
  <c r="CF121" i="38"/>
  <c r="CF117" i="38"/>
  <c r="CF115" i="38"/>
  <c r="CG96" i="38"/>
  <c r="CI90" i="38"/>
  <c r="CG88" i="38"/>
  <c r="CH81" i="38"/>
  <c r="CM58" i="38"/>
  <c r="CN55" i="38"/>
  <c r="CN35" i="38"/>
  <c r="CN31" i="38"/>
  <c r="CN23" i="38"/>
  <c r="BA157" i="38"/>
  <c r="M108" i="21"/>
  <c r="E108" i="21"/>
  <c r="M97" i="21"/>
  <c r="E97" i="21"/>
  <c r="CH182" i="38"/>
  <c r="CH174" i="38"/>
  <c r="CI153" i="38"/>
  <c r="CH122" i="38"/>
  <c r="CH114" i="38"/>
  <c r="CG90" i="38"/>
  <c r="CH83" i="38"/>
  <c r="CN65" i="38"/>
  <c r="CO54" i="38"/>
  <c r="CN26" i="38"/>
  <c r="M102" i="21"/>
  <c r="E102" i="21"/>
  <c r="CN30" i="38"/>
  <c r="E96" i="21"/>
  <c r="CG143" i="38"/>
  <c r="CH120" i="38"/>
  <c r="CH112" i="38"/>
  <c r="CH91" i="38"/>
  <c r="CI84" i="38"/>
  <c r="CO62" i="38"/>
  <c r="CM52" i="38"/>
  <c r="CN22" i="38"/>
  <c r="BB127" i="38"/>
  <c r="C94" i="21"/>
  <c r="CI145" i="38"/>
  <c r="CH116" i="38"/>
  <c r="CG82" i="38"/>
  <c r="CN57" i="38"/>
  <c r="C106" i="21"/>
  <c r="M96" i="21"/>
  <c r="CG151" i="38"/>
  <c r="CH144" i="38"/>
  <c r="CH126" i="38"/>
  <c r="CH118" i="38"/>
  <c r="CI92" i="38"/>
  <c r="CM60" i="38"/>
  <c r="CN34" i="38"/>
  <c r="BG66" i="38"/>
  <c r="C98" i="21"/>
  <c r="CG173" i="38"/>
  <c r="CH152" i="38"/>
  <c r="CH124" i="38"/>
  <c r="AX115" i="38"/>
  <c r="AX204" i="38"/>
  <c r="BG54" i="38"/>
  <c r="BI54" i="38"/>
  <c r="BG24" i="38"/>
  <c r="BH54" i="38"/>
  <c r="BH24" i="38"/>
  <c r="AX202" i="38"/>
  <c r="BG52" i="38"/>
  <c r="BH52" i="38"/>
  <c r="BG22" i="38"/>
  <c r="BH22" i="38"/>
  <c r="BI52" i="38"/>
  <c r="AX213" i="38"/>
  <c r="BH63" i="38"/>
  <c r="BG63" i="38"/>
  <c r="BH33" i="38"/>
  <c r="BG33" i="38"/>
  <c r="BI63" i="38"/>
  <c r="AX211" i="38"/>
  <c r="BH31" i="38"/>
  <c r="BG61" i="38"/>
  <c r="BG31" i="38"/>
  <c r="BH61" i="38"/>
  <c r="BI61" i="38"/>
  <c r="AK120" i="38"/>
  <c r="AX209" i="38"/>
  <c r="BG29" i="38"/>
  <c r="BH59" i="38"/>
  <c r="BH29" i="38"/>
  <c r="BI59" i="38"/>
  <c r="BG59" i="38"/>
  <c r="AU116" i="38"/>
  <c r="AX205" i="38"/>
  <c r="BG55" i="38"/>
  <c r="BG25" i="38"/>
  <c r="BI55" i="38"/>
  <c r="BH25" i="38"/>
  <c r="BH55" i="38"/>
  <c r="AX203" i="38"/>
  <c r="BH53" i="38"/>
  <c r="BI53" i="38"/>
  <c r="BH23" i="38"/>
  <c r="BG23" i="38"/>
  <c r="BG53" i="38"/>
  <c r="BH51" i="38"/>
  <c r="AX201" i="38"/>
  <c r="BI51" i="38"/>
  <c r="BG51" i="38"/>
  <c r="BH21" i="38"/>
  <c r="BG21" i="38"/>
  <c r="AO117" i="38"/>
  <c r="AX206" i="38"/>
  <c r="BI56" i="38"/>
  <c r="BG26" i="38"/>
  <c r="BH56" i="38"/>
  <c r="BG56" i="38"/>
  <c r="BH26" i="38"/>
  <c r="AT118" i="38"/>
  <c r="AX207" i="38"/>
  <c r="BI57" i="38"/>
  <c r="BH27" i="38"/>
  <c r="BG27" i="38"/>
  <c r="BH57" i="38"/>
  <c r="BG57" i="38"/>
  <c r="AX212" i="38"/>
  <c r="BG32" i="38"/>
  <c r="BH32" i="38"/>
  <c r="BI62" i="38"/>
  <c r="BG62" i="38"/>
  <c r="BH62" i="38"/>
  <c r="AX210" i="38"/>
  <c r="BI60" i="38"/>
  <c r="BG60" i="38"/>
  <c r="BG30" i="38"/>
  <c r="BH30" i="38"/>
  <c r="BH60" i="38"/>
  <c r="AX208" i="38"/>
  <c r="BG58" i="38"/>
  <c r="BH28" i="38"/>
  <c r="BI58" i="38"/>
  <c r="BH58" i="38"/>
  <c r="BG28" i="38"/>
  <c r="C81" i="21"/>
  <c r="BC156" i="38"/>
  <c r="BB126" i="38"/>
  <c r="BB95" i="38"/>
  <c r="AX215" i="38"/>
  <c r="BA156" i="38"/>
  <c r="AZ126" i="38"/>
  <c r="BB156" i="38"/>
  <c r="BA186" i="38"/>
  <c r="AY126" i="38"/>
  <c r="BC95" i="38"/>
  <c r="BB186" i="38"/>
  <c r="BC186" i="38"/>
  <c r="BA126" i="38"/>
  <c r="BA95" i="38"/>
  <c r="BG35" i="38"/>
  <c r="BI65" i="38"/>
  <c r="BH35" i="38"/>
  <c r="BG65" i="38"/>
  <c r="BH65" i="38"/>
  <c r="M80" i="21"/>
  <c r="C80" i="21"/>
  <c r="E80" i="21"/>
  <c r="AX214" i="38"/>
  <c r="BH34" i="38"/>
  <c r="BI64" i="38"/>
  <c r="BH64" i="38"/>
  <c r="BG64" i="38"/>
  <c r="BG34" i="38"/>
  <c r="AU117" i="38"/>
  <c r="AM117" i="38"/>
  <c r="AS118" i="38"/>
  <c r="AW115" i="38"/>
  <c r="AP117" i="38"/>
  <c r="AL117" i="38"/>
  <c r="AR118" i="38"/>
  <c r="AQ117" i="38"/>
  <c r="AU118" i="38"/>
  <c r="AN117" i="38"/>
  <c r="AV115" i="38"/>
  <c r="BB116" i="38"/>
  <c r="AZ116" i="38"/>
  <c r="AY116" i="38"/>
  <c r="BA116" i="38"/>
  <c r="C70" i="21"/>
  <c r="AI83" i="38"/>
  <c r="BA114" i="38"/>
  <c r="AY114" i="38"/>
  <c r="BB114" i="38"/>
  <c r="AZ114" i="38"/>
  <c r="C68" i="21"/>
  <c r="BA123" i="38"/>
  <c r="AY123" i="38"/>
  <c r="BB123" i="38"/>
  <c r="AZ123" i="38"/>
  <c r="C77" i="21"/>
  <c r="AI179" i="38"/>
  <c r="BB119" i="38"/>
  <c r="AZ119" i="38"/>
  <c r="AY119" i="38"/>
  <c r="BA119" i="38"/>
  <c r="C73" i="21"/>
  <c r="AI63" i="38"/>
  <c r="BA124" i="38"/>
  <c r="AZ124" i="38"/>
  <c r="BB124" i="38"/>
  <c r="AY124" i="38"/>
  <c r="C78" i="21"/>
  <c r="AI182" i="38"/>
  <c r="BB122" i="38"/>
  <c r="AZ122" i="38"/>
  <c r="AY122" i="38"/>
  <c r="BA122" i="38"/>
  <c r="C76" i="21"/>
  <c r="BB120" i="38"/>
  <c r="AY120" i="38"/>
  <c r="BA120" i="38"/>
  <c r="AZ120" i="38"/>
  <c r="C74" i="21"/>
  <c r="AI118" i="38"/>
  <c r="BB118" i="38"/>
  <c r="AY118" i="38"/>
  <c r="AZ118" i="38"/>
  <c r="BA118" i="38"/>
  <c r="C72" i="21"/>
  <c r="AI51" i="38"/>
  <c r="BB112" i="38"/>
  <c r="AY112" i="38"/>
  <c r="AZ112" i="38"/>
  <c r="BA112" i="38"/>
  <c r="C66" i="21"/>
  <c r="AI185" i="38"/>
  <c r="BB125" i="38"/>
  <c r="AZ125" i="38"/>
  <c r="AY125" i="38"/>
  <c r="BA125" i="38"/>
  <c r="C79" i="21"/>
  <c r="AI210" i="38"/>
  <c r="AY121" i="38"/>
  <c r="BA121" i="38"/>
  <c r="BB121" i="38"/>
  <c r="AZ121" i="38"/>
  <c r="C75" i="21"/>
  <c r="BA117" i="38"/>
  <c r="AZ117" i="38"/>
  <c r="AY117" i="38"/>
  <c r="BB117" i="38"/>
  <c r="C71" i="21"/>
  <c r="AI175" i="38"/>
  <c r="AY115" i="38"/>
  <c r="BB115" i="38"/>
  <c r="AZ115" i="38"/>
  <c r="BA115" i="38"/>
  <c r="C69" i="21"/>
  <c r="AY113" i="38"/>
  <c r="BA113" i="38"/>
  <c r="AZ113" i="38"/>
  <c r="BB113" i="38"/>
  <c r="C67" i="21"/>
  <c r="AI181" i="38"/>
  <c r="AI93" i="38"/>
  <c r="AI117" i="38"/>
  <c r="AI113" i="38"/>
  <c r="AI58" i="38"/>
  <c r="AI154" i="38"/>
  <c r="AI29" i="38"/>
  <c r="AI59" i="38"/>
  <c r="AI82" i="38"/>
  <c r="AI177" i="38"/>
  <c r="AI26" i="38"/>
  <c r="AI124" i="38"/>
  <c r="AI184" i="38"/>
  <c r="AI213" i="38"/>
  <c r="AI60" i="38"/>
  <c r="AI208" i="38"/>
  <c r="AI28" i="38"/>
  <c r="AI88" i="38"/>
  <c r="AI119" i="38"/>
  <c r="AI206" i="38"/>
  <c r="AI22" i="38"/>
  <c r="AI52" i="38"/>
  <c r="AI173" i="38"/>
  <c r="AI151" i="38"/>
  <c r="AI125" i="38"/>
  <c r="AI202" i="38"/>
  <c r="AI30" i="38"/>
  <c r="AI23" i="38"/>
  <c r="AI81" i="38"/>
  <c r="AI174" i="38"/>
  <c r="AI21" i="38"/>
  <c r="AI114" i="38"/>
  <c r="AI172" i="38"/>
  <c r="AI201" i="38"/>
  <c r="AI155" i="38"/>
  <c r="AI94" i="38"/>
  <c r="AI121" i="38"/>
  <c r="AI90" i="38"/>
  <c r="AI115" i="38"/>
  <c r="AI122" i="38"/>
  <c r="AI56" i="38"/>
  <c r="AI87" i="38"/>
  <c r="AI153" i="38"/>
  <c r="AI203" i="38"/>
  <c r="AI53" i="38"/>
  <c r="AI86" i="38"/>
  <c r="AI152" i="38"/>
  <c r="AI207" i="38"/>
  <c r="AI214" i="38"/>
  <c r="AI27" i="38"/>
  <c r="AI57" i="38"/>
  <c r="AI85" i="38"/>
  <c r="AI178" i="38"/>
  <c r="AI205" i="38"/>
  <c r="AI34" i="38"/>
  <c r="AI64" i="38"/>
  <c r="AI92" i="38"/>
  <c r="AI84" i="38"/>
  <c r="AI212" i="38"/>
  <c r="AI204" i="38"/>
  <c r="AI25" i="38"/>
  <c r="AI55" i="38"/>
  <c r="AI91" i="38"/>
  <c r="AI120" i="38"/>
  <c r="AI176" i="38"/>
  <c r="AI211" i="38"/>
  <c r="AI116" i="38"/>
  <c r="AI123" i="38"/>
  <c r="AI32" i="38"/>
  <c r="AI24" i="38"/>
  <c r="AI62" i="38"/>
  <c r="AI54" i="38"/>
  <c r="AI183" i="38"/>
  <c r="AI31" i="38"/>
  <c r="AI61" i="38"/>
  <c r="AI89" i="38"/>
  <c r="M74" i="21" l="1"/>
  <c r="M78" i="21"/>
  <c r="M70" i="21"/>
  <c r="M77" i="21"/>
  <c r="M69" i="21"/>
  <c r="M76" i="21"/>
  <c r="M68" i="21"/>
  <c r="M75" i="21"/>
  <c r="M67" i="21"/>
  <c r="M66" i="21"/>
  <c r="M73" i="21"/>
  <c r="M72" i="21"/>
  <c r="M79" i="21"/>
  <c r="M71" i="21"/>
  <c r="CA48" i="38" l="1"/>
  <c r="BX48" i="38"/>
  <c r="BU48" i="38"/>
  <c r="BR48" i="38"/>
  <c r="BO48" i="38"/>
  <c r="CE18" i="38"/>
  <c r="CC18" i="38"/>
  <c r="CA18" i="38"/>
  <c r="BY18" i="38"/>
  <c r="BW18" i="38"/>
  <c r="BU18" i="38"/>
  <c r="BS18" i="38"/>
  <c r="BQ18" i="38"/>
  <c r="BO18" i="38"/>
  <c r="BP199" i="38"/>
  <c r="BQ199" i="38"/>
  <c r="BR199" i="38"/>
  <c r="BS199" i="38"/>
  <c r="BT199" i="38"/>
  <c r="BU199" i="38"/>
  <c r="BV199" i="38"/>
  <c r="BW199" i="38"/>
  <c r="BO199" i="38"/>
  <c r="AU48" i="38"/>
  <c r="AR48" i="38"/>
  <c r="AO48" i="38"/>
  <c r="AL48" i="38"/>
  <c r="AI48" i="38"/>
  <c r="AY18" i="38"/>
  <c r="AW18" i="38"/>
  <c r="AU18" i="38"/>
  <c r="AS18" i="38"/>
  <c r="AQ18" i="38"/>
  <c r="AO18" i="38"/>
  <c r="AM18" i="38"/>
  <c r="AK18" i="38"/>
  <c r="AI18" i="38"/>
  <c r="CD169" i="38"/>
  <c r="CA169" i="38"/>
  <c r="BX169" i="38"/>
  <c r="BU169" i="38"/>
  <c r="BR169" i="38"/>
  <c r="BO169" i="38"/>
  <c r="CD139" i="38"/>
  <c r="CA139" i="38"/>
  <c r="BX139" i="38"/>
  <c r="BU139" i="38"/>
  <c r="BR139" i="38"/>
  <c r="BO139" i="38"/>
  <c r="CA108" i="38"/>
  <c r="BW108" i="38"/>
  <c r="CD78" i="38"/>
  <c r="CA78" i="38"/>
  <c r="BX78" i="38"/>
  <c r="BU78" i="38"/>
  <c r="BR78" i="38"/>
  <c r="BO78" i="38"/>
  <c r="D104" i="73" l="1"/>
  <c r="D134" i="73"/>
  <c r="D164" i="73"/>
  <c r="D74" i="73"/>
  <c r="D162" i="73"/>
  <c r="D133" i="73"/>
  <c r="D163" i="73"/>
  <c r="D102" i="73"/>
  <c r="D132" i="73"/>
  <c r="D73" i="73"/>
  <c r="D101" i="73"/>
  <c r="D131" i="73"/>
  <c r="D161" i="73"/>
  <c r="D103" i="73"/>
  <c r="D72" i="73"/>
  <c r="D71" i="73"/>
  <c r="D193" i="84" l="1"/>
  <c r="D156" i="84"/>
  <c r="D79" i="84"/>
  <c r="D119" i="84"/>
  <c r="D219" i="38"/>
  <c r="E219" i="38"/>
  <c r="F219" i="38"/>
  <c r="G219" i="38"/>
  <c r="H219" i="38"/>
  <c r="I219" i="38"/>
  <c r="J219" i="38"/>
  <c r="K219" i="38"/>
  <c r="L219" i="38"/>
  <c r="C219" i="38"/>
  <c r="D190" i="38"/>
  <c r="E190" i="38"/>
  <c r="F190" i="38"/>
  <c r="G190" i="38"/>
  <c r="H190" i="38"/>
  <c r="I190" i="38"/>
  <c r="J190" i="38"/>
  <c r="K190" i="38"/>
  <c r="L190" i="38"/>
  <c r="M190" i="38"/>
  <c r="N190" i="38"/>
  <c r="O190" i="38"/>
  <c r="P190" i="38"/>
  <c r="Q190" i="38"/>
  <c r="R190" i="38"/>
  <c r="S190" i="38"/>
  <c r="T190" i="38"/>
  <c r="C190" i="38"/>
  <c r="D160" i="38"/>
  <c r="E160" i="38"/>
  <c r="F160" i="38"/>
  <c r="G160" i="38"/>
  <c r="H160" i="38"/>
  <c r="I160" i="38"/>
  <c r="J160" i="38"/>
  <c r="K160" i="38"/>
  <c r="L160" i="38"/>
  <c r="M160" i="38"/>
  <c r="N160" i="38"/>
  <c r="O160" i="38"/>
  <c r="P160" i="38"/>
  <c r="Q160" i="38"/>
  <c r="R160" i="38"/>
  <c r="S160" i="38"/>
  <c r="T160" i="38"/>
  <c r="C160" i="38"/>
  <c r="C130" i="38"/>
  <c r="D99" i="38"/>
  <c r="E99" i="38"/>
  <c r="F99" i="38"/>
  <c r="G99" i="38"/>
  <c r="H99" i="38"/>
  <c r="I99" i="38"/>
  <c r="J99" i="38"/>
  <c r="K99" i="38"/>
  <c r="L99" i="38"/>
  <c r="M99" i="38"/>
  <c r="N99" i="38"/>
  <c r="O99" i="38"/>
  <c r="P99" i="38"/>
  <c r="Q99" i="38"/>
  <c r="R99" i="38"/>
  <c r="S99" i="38"/>
  <c r="T99" i="38"/>
  <c r="C99" i="38"/>
  <c r="D69" i="38"/>
  <c r="E69" i="38"/>
  <c r="F69" i="38"/>
  <c r="G69" i="38"/>
  <c r="H69" i="38"/>
  <c r="I69" i="38"/>
  <c r="J69" i="38"/>
  <c r="K69" i="38"/>
  <c r="L69" i="38"/>
  <c r="M69" i="38"/>
  <c r="N69" i="38"/>
  <c r="O69" i="38"/>
  <c r="P69" i="38"/>
  <c r="Q69" i="38"/>
  <c r="R69" i="38"/>
  <c r="S69" i="38"/>
  <c r="T69" i="38"/>
  <c r="C69" i="38"/>
  <c r="D39" i="38"/>
  <c r="E39" i="38"/>
  <c r="F39" i="38"/>
  <c r="G39" i="38"/>
  <c r="H39" i="38"/>
  <c r="I39" i="38"/>
  <c r="J39" i="38"/>
  <c r="K39" i="38"/>
  <c r="L39" i="38"/>
  <c r="M39" i="38"/>
  <c r="N39" i="38"/>
  <c r="O39" i="38"/>
  <c r="P39" i="38"/>
  <c r="Q39" i="38"/>
  <c r="R39" i="38"/>
  <c r="R158" i="73"/>
  <c r="Q158" i="73"/>
  <c r="P158" i="73"/>
  <c r="R157" i="73"/>
  <c r="Q157" i="73"/>
  <c r="P157" i="73"/>
  <c r="R155" i="73"/>
  <c r="Q155" i="73"/>
  <c r="P155" i="73"/>
  <c r="R153" i="73"/>
  <c r="Q153" i="73"/>
  <c r="P153" i="73"/>
  <c r="R152" i="73"/>
  <c r="Q152" i="73"/>
  <c r="P152" i="73"/>
  <c r="R151" i="73"/>
  <c r="Q151" i="73"/>
  <c r="P151" i="73"/>
  <c r="R149" i="73"/>
  <c r="Q149" i="73"/>
  <c r="P149" i="73"/>
  <c r="R148" i="73"/>
  <c r="Q148" i="73"/>
  <c r="P148" i="73"/>
  <c r="R147" i="73"/>
  <c r="Q147" i="73"/>
  <c r="P147" i="73"/>
  <c r="R145" i="73"/>
  <c r="Q145" i="73"/>
  <c r="P145" i="73"/>
  <c r="R144" i="73"/>
  <c r="Q144" i="73"/>
  <c r="P144" i="73"/>
  <c r="R143" i="73"/>
  <c r="Q143" i="73"/>
  <c r="P143" i="73"/>
  <c r="R141" i="73"/>
  <c r="Q141" i="73"/>
  <c r="D141" i="73"/>
  <c r="P141" i="73" s="1"/>
  <c r="R128" i="73"/>
  <c r="Q128" i="73"/>
  <c r="P128" i="73"/>
  <c r="R127" i="73"/>
  <c r="Q127" i="73"/>
  <c r="P127" i="73"/>
  <c r="R125" i="73"/>
  <c r="Q125" i="73"/>
  <c r="P125" i="73"/>
  <c r="R123" i="73"/>
  <c r="Q123" i="73"/>
  <c r="P123" i="73"/>
  <c r="R122" i="73"/>
  <c r="Q122" i="73"/>
  <c r="P122" i="73"/>
  <c r="R121" i="73"/>
  <c r="Q121" i="73"/>
  <c r="P121" i="73"/>
  <c r="R119" i="73"/>
  <c r="Q119" i="73"/>
  <c r="P119" i="73"/>
  <c r="R118" i="73"/>
  <c r="Q118" i="73"/>
  <c r="P118" i="73"/>
  <c r="R117" i="73"/>
  <c r="Q117" i="73"/>
  <c r="P117" i="73"/>
  <c r="R115" i="73"/>
  <c r="Q115" i="73"/>
  <c r="P115" i="73"/>
  <c r="R114" i="73"/>
  <c r="Q114" i="73"/>
  <c r="P114" i="73"/>
  <c r="R113" i="73"/>
  <c r="Q113" i="73"/>
  <c r="P113" i="73"/>
  <c r="R111" i="73"/>
  <c r="Q111" i="73"/>
  <c r="D111" i="73"/>
  <c r="P111" i="73" s="1"/>
  <c r="R98" i="73"/>
  <c r="Q98" i="73"/>
  <c r="P98" i="73"/>
  <c r="R97" i="73"/>
  <c r="Q97" i="73"/>
  <c r="P97" i="73"/>
  <c r="R95" i="73"/>
  <c r="Q95" i="73"/>
  <c r="P95" i="73"/>
  <c r="R93" i="73"/>
  <c r="Q93" i="73"/>
  <c r="P93" i="73"/>
  <c r="R92" i="73"/>
  <c r="Q92" i="73"/>
  <c r="P92" i="73"/>
  <c r="R91" i="73"/>
  <c r="Q91" i="73"/>
  <c r="P91" i="73"/>
  <c r="R89" i="73"/>
  <c r="Q89" i="73"/>
  <c r="P89" i="73"/>
  <c r="R88" i="73"/>
  <c r="Q88" i="73"/>
  <c r="P88" i="73"/>
  <c r="R87" i="73"/>
  <c r="Q87" i="73"/>
  <c r="P87" i="73"/>
  <c r="R85" i="73"/>
  <c r="Q85" i="73"/>
  <c r="P85" i="73"/>
  <c r="R84" i="73"/>
  <c r="Q84" i="73"/>
  <c r="P84" i="73"/>
  <c r="R83" i="73"/>
  <c r="Q83" i="73"/>
  <c r="P83" i="73"/>
  <c r="R81" i="73"/>
  <c r="Q81" i="73"/>
  <c r="D81" i="73"/>
  <c r="P81" i="73" s="1"/>
  <c r="R68" i="73"/>
  <c r="Q68" i="73"/>
  <c r="P68" i="73"/>
  <c r="R67" i="73"/>
  <c r="Q67" i="73"/>
  <c r="P67" i="73"/>
  <c r="R65" i="73"/>
  <c r="Q65" i="73"/>
  <c r="P65" i="73"/>
  <c r="R63" i="73"/>
  <c r="Q63" i="73"/>
  <c r="P63" i="73"/>
  <c r="R62" i="73"/>
  <c r="Q62" i="73"/>
  <c r="P62" i="73"/>
  <c r="R61" i="73"/>
  <c r="Q61" i="73"/>
  <c r="P61" i="73"/>
  <c r="R59" i="73"/>
  <c r="Q59" i="73"/>
  <c r="P59" i="73"/>
  <c r="R58" i="73"/>
  <c r="Q58" i="73"/>
  <c r="P58" i="73"/>
  <c r="R57" i="73"/>
  <c r="Q57" i="73"/>
  <c r="P57" i="73"/>
  <c r="R55" i="73"/>
  <c r="Q55" i="73"/>
  <c r="P55" i="73"/>
  <c r="R54" i="73"/>
  <c r="Q54" i="73"/>
  <c r="P54" i="73"/>
  <c r="R53" i="73"/>
  <c r="Q53" i="73"/>
  <c r="P53" i="73"/>
  <c r="R51" i="73"/>
  <c r="Q51" i="73"/>
  <c r="D51" i="73"/>
  <c r="P51" i="73" s="1"/>
  <c r="J14" i="73"/>
  <c r="R14" i="73" s="1"/>
  <c r="G14" i="73"/>
  <c r="Q14" i="73" s="1"/>
  <c r="D14" i="73"/>
  <c r="P14" i="73" s="1"/>
  <c r="U187" i="38"/>
  <c r="V187" i="38"/>
  <c r="W187" i="38"/>
  <c r="U155" i="38"/>
  <c r="V155" i="38"/>
  <c r="W155" i="38"/>
  <c r="U157" i="38"/>
  <c r="V157" i="38"/>
  <c r="W157" i="38"/>
  <c r="U96" i="38"/>
  <c r="V96" i="38"/>
  <c r="W96" i="38"/>
  <c r="AJ199" i="38"/>
  <c r="AK199" i="38"/>
  <c r="AL199" i="38"/>
  <c r="AM199" i="38"/>
  <c r="AN199" i="38"/>
  <c r="AO199" i="38"/>
  <c r="AP199" i="38"/>
  <c r="AQ199" i="38"/>
  <c r="AI199" i="38"/>
  <c r="AX169" i="38"/>
  <c r="AU169" i="38"/>
  <c r="AR169" i="38"/>
  <c r="AO169" i="38"/>
  <c r="AL169" i="38"/>
  <c r="AI169" i="38"/>
  <c r="AX139" i="38"/>
  <c r="AU139" i="38"/>
  <c r="AR139" i="38"/>
  <c r="AO139" i="38"/>
  <c r="AL139" i="38"/>
  <c r="AU108" i="38"/>
  <c r="AQ108" i="38"/>
  <c r="AM108" i="38"/>
  <c r="AI108" i="38"/>
  <c r="AX78" i="38"/>
  <c r="AU78" i="38"/>
  <c r="AR78" i="38"/>
  <c r="AO78" i="38"/>
  <c r="AL78" i="38"/>
  <c r="AI78" i="38"/>
  <c r="AH17" i="70"/>
  <c r="AG17" i="70"/>
  <c r="AF17" i="70"/>
  <c r="AE17" i="70"/>
  <c r="AD17" i="70"/>
  <c r="AF16" i="70"/>
  <c r="AE16" i="70"/>
  <c r="AD16" i="70"/>
  <c r="AF15" i="70"/>
  <c r="AE15" i="70"/>
  <c r="AD15" i="70"/>
  <c r="AE14" i="70"/>
  <c r="AD14" i="70"/>
  <c r="AE13" i="70"/>
  <c r="AD13" i="70"/>
  <c r="AD12" i="70"/>
  <c r="AD11" i="70"/>
  <c r="CE24" i="69"/>
  <c r="CD24" i="69"/>
  <c r="CC24" i="69"/>
  <c r="CB24" i="69"/>
  <c r="CA24" i="69"/>
  <c r="BZ24" i="69"/>
  <c r="BY24" i="69"/>
  <c r="BX24" i="69"/>
  <c r="BW24" i="69"/>
  <c r="BV24" i="69"/>
  <c r="BU24" i="69"/>
  <c r="BT24" i="69"/>
  <c r="BS24" i="69"/>
  <c r="BR24" i="69"/>
  <c r="BQ24" i="69"/>
  <c r="BP24" i="69"/>
  <c r="BO24" i="69"/>
  <c r="BN24" i="69"/>
  <c r="BM24" i="69"/>
  <c r="BL24" i="69"/>
  <c r="BK24" i="69"/>
  <c r="BJ24" i="69"/>
  <c r="CE23" i="69"/>
  <c r="CD23" i="69"/>
  <c r="CC23" i="69"/>
  <c r="CB23" i="69"/>
  <c r="CA23" i="69"/>
  <c r="BZ23" i="69"/>
  <c r="BY23" i="69"/>
  <c r="BX23" i="69"/>
  <c r="BW23" i="69"/>
  <c r="BV23" i="69"/>
  <c r="BU23" i="69"/>
  <c r="BT23" i="69"/>
  <c r="BS23" i="69"/>
  <c r="BR23" i="69"/>
  <c r="BQ23" i="69"/>
  <c r="BP23" i="69"/>
  <c r="BO23" i="69"/>
  <c r="BN23" i="69"/>
  <c r="BM23" i="69"/>
  <c r="BL23" i="69"/>
  <c r="BK23" i="69"/>
  <c r="BJ23" i="69"/>
  <c r="CE22" i="69"/>
  <c r="CD22" i="69"/>
  <c r="CC22" i="69"/>
  <c r="CB22" i="69"/>
  <c r="CA22" i="69"/>
  <c r="BZ22" i="69"/>
  <c r="BY22" i="69"/>
  <c r="BX22" i="69"/>
  <c r="BW22" i="69"/>
  <c r="BV22" i="69"/>
  <c r="BU22" i="69"/>
  <c r="BT22" i="69"/>
  <c r="BS22" i="69"/>
  <c r="BR22" i="69"/>
  <c r="BQ22" i="69"/>
  <c r="BP22" i="69"/>
  <c r="BO22" i="69"/>
  <c r="BN22" i="69"/>
  <c r="BM22" i="69"/>
  <c r="BL22" i="69"/>
  <c r="BK22" i="69"/>
  <c r="BJ22" i="69"/>
  <c r="CE21" i="69"/>
  <c r="CD21" i="69"/>
  <c r="CC21" i="69"/>
  <c r="CB21" i="69"/>
  <c r="CA21" i="69"/>
  <c r="BZ21" i="69"/>
  <c r="BY21" i="69"/>
  <c r="BX21" i="69"/>
  <c r="BW21" i="69"/>
  <c r="BV21" i="69"/>
  <c r="BU21" i="69"/>
  <c r="BT21" i="69"/>
  <c r="BS21" i="69"/>
  <c r="BR21" i="69"/>
  <c r="BQ21" i="69"/>
  <c r="BP21" i="69"/>
  <c r="BO21" i="69"/>
  <c r="BN21" i="69"/>
  <c r="BM21" i="69"/>
  <c r="BL21" i="69"/>
  <c r="BK21" i="69"/>
  <c r="BJ21" i="69"/>
  <c r="CE20" i="69"/>
  <c r="CD20" i="69"/>
  <c r="CC20" i="69"/>
  <c r="CB20" i="69"/>
  <c r="CA20" i="69"/>
  <c r="BZ20" i="69"/>
  <c r="BY20" i="69"/>
  <c r="BX20" i="69"/>
  <c r="BW20" i="69"/>
  <c r="BV20" i="69"/>
  <c r="BU20" i="69"/>
  <c r="BT20" i="69"/>
  <c r="BS20" i="69"/>
  <c r="BR20" i="69"/>
  <c r="BQ20" i="69"/>
  <c r="BP20" i="69"/>
  <c r="BO20" i="69"/>
  <c r="BN20" i="69"/>
  <c r="BM20" i="69"/>
  <c r="BL20" i="69"/>
  <c r="BK20" i="69"/>
  <c r="BJ20" i="69"/>
  <c r="CE19" i="69"/>
  <c r="CD19" i="69"/>
  <c r="CC19" i="69"/>
  <c r="CB19" i="69"/>
  <c r="CA19" i="69"/>
  <c r="BZ19" i="69"/>
  <c r="BY19" i="69"/>
  <c r="BX19" i="69"/>
  <c r="BW19" i="69"/>
  <c r="BV19" i="69"/>
  <c r="BU19" i="69"/>
  <c r="BT19" i="69"/>
  <c r="BS19" i="69"/>
  <c r="BR19" i="69"/>
  <c r="BQ19" i="69"/>
  <c r="BP19" i="69"/>
  <c r="BO19" i="69"/>
  <c r="BN19" i="69"/>
  <c r="BM19" i="69"/>
  <c r="BL19" i="69"/>
  <c r="BK19" i="69"/>
  <c r="BJ19" i="69"/>
  <c r="CE18" i="69"/>
  <c r="CD18" i="69"/>
  <c r="CC18" i="69"/>
  <c r="CB18" i="69"/>
  <c r="CA18" i="69"/>
  <c r="BZ18" i="69"/>
  <c r="BY18" i="69"/>
  <c r="BX18" i="69"/>
  <c r="BW18" i="69"/>
  <c r="BV18" i="69"/>
  <c r="BU18" i="69"/>
  <c r="BT18" i="69"/>
  <c r="BS18" i="69"/>
  <c r="BR18" i="69"/>
  <c r="BQ18" i="69"/>
  <c r="BP18" i="69"/>
  <c r="BO18" i="69"/>
  <c r="BN18" i="69"/>
  <c r="BM18" i="69"/>
  <c r="BL18" i="69"/>
  <c r="BK18" i="69"/>
  <c r="BJ18" i="69"/>
  <c r="CE17" i="69"/>
  <c r="CD17" i="69"/>
  <c r="CC17" i="69"/>
  <c r="CB17" i="69"/>
  <c r="CA17" i="69"/>
  <c r="BZ17" i="69"/>
  <c r="BY17" i="69"/>
  <c r="BX17" i="69"/>
  <c r="BW17" i="69"/>
  <c r="BV17" i="69"/>
  <c r="BU17" i="69"/>
  <c r="BT17" i="69"/>
  <c r="BS17" i="69"/>
  <c r="BR17" i="69"/>
  <c r="BQ17" i="69"/>
  <c r="BP17" i="69"/>
  <c r="BO17" i="69"/>
  <c r="BN17" i="69"/>
  <c r="BM17" i="69"/>
  <c r="BL17" i="69"/>
  <c r="BK17" i="69"/>
  <c r="BJ17" i="69"/>
  <c r="CE16" i="69"/>
  <c r="CD16" i="69"/>
  <c r="CC16" i="69"/>
  <c r="CB16" i="69"/>
  <c r="CA16" i="69"/>
  <c r="BZ16" i="69"/>
  <c r="BY16" i="69"/>
  <c r="BX16" i="69"/>
  <c r="BW16" i="69"/>
  <c r="BV16" i="69"/>
  <c r="BU16" i="69"/>
  <c r="BT16" i="69"/>
  <c r="BS16" i="69"/>
  <c r="BR16" i="69"/>
  <c r="BQ16" i="69"/>
  <c r="BP16" i="69"/>
  <c r="BO16" i="69"/>
  <c r="BN16" i="69"/>
  <c r="BM16" i="69"/>
  <c r="BL16" i="69"/>
  <c r="BK16" i="69"/>
  <c r="BJ16" i="69"/>
  <c r="CE15" i="69"/>
  <c r="CD15" i="69"/>
  <c r="CC15" i="69"/>
  <c r="CB15" i="69"/>
  <c r="CA15" i="69"/>
  <c r="BZ15" i="69"/>
  <c r="BY15" i="69"/>
  <c r="BX15" i="69"/>
  <c r="BW15" i="69"/>
  <c r="BV15" i="69"/>
  <c r="BU15" i="69"/>
  <c r="BT15" i="69"/>
  <c r="BS15" i="69"/>
  <c r="BR15" i="69"/>
  <c r="BQ15" i="69"/>
  <c r="BP15" i="69"/>
  <c r="BO15" i="69"/>
  <c r="BN15" i="69"/>
  <c r="BM15" i="69"/>
  <c r="BL15" i="69"/>
  <c r="BK15" i="69"/>
  <c r="BJ15" i="69"/>
  <c r="CE14" i="69"/>
  <c r="CD14" i="69"/>
  <c r="CC14" i="69"/>
  <c r="CB14" i="69"/>
  <c r="CA14" i="69"/>
  <c r="BZ14" i="69"/>
  <c r="BY14" i="69"/>
  <c r="BX14" i="69"/>
  <c r="BW14" i="69"/>
  <c r="BV14" i="69"/>
  <c r="BU14" i="69"/>
  <c r="BT14" i="69"/>
  <c r="BS14" i="69"/>
  <c r="BR14" i="69"/>
  <c r="BQ14" i="69"/>
  <c r="BP14" i="69"/>
  <c r="BO14" i="69"/>
  <c r="BN14" i="69"/>
  <c r="BM14" i="69"/>
  <c r="BL14" i="69"/>
  <c r="BK14" i="69"/>
  <c r="BJ14" i="69"/>
  <c r="CE13" i="69"/>
  <c r="CD13" i="69"/>
  <c r="CC13" i="69"/>
  <c r="CB13" i="69"/>
  <c r="CA13" i="69"/>
  <c r="BZ13" i="69"/>
  <c r="BY13" i="69"/>
  <c r="BX13" i="69"/>
  <c r="BW13" i="69"/>
  <c r="BV13" i="69"/>
  <c r="BU13" i="69"/>
  <c r="BT13" i="69"/>
  <c r="BS13" i="69"/>
  <c r="BR13" i="69"/>
  <c r="BQ13" i="69"/>
  <c r="BP13" i="69"/>
  <c r="BO13" i="69"/>
  <c r="BN13" i="69"/>
  <c r="BM13" i="69"/>
  <c r="BL13" i="69"/>
  <c r="BK13" i="69"/>
  <c r="BJ13" i="69"/>
  <c r="CE12" i="69"/>
  <c r="CD12" i="69"/>
  <c r="CC12" i="69"/>
  <c r="CB12" i="69"/>
  <c r="CA12" i="69"/>
  <c r="BZ12" i="69"/>
  <c r="BY12" i="69"/>
  <c r="BX12" i="69"/>
  <c r="BW12" i="69"/>
  <c r="BV12" i="69"/>
  <c r="BU12" i="69"/>
  <c r="BT12" i="69"/>
  <c r="BS12" i="69"/>
  <c r="BR12" i="69"/>
  <c r="BQ12" i="69"/>
  <c r="BP12" i="69"/>
  <c r="BO12" i="69"/>
  <c r="BN12" i="69"/>
  <c r="BM12" i="69"/>
  <c r="BL12" i="69"/>
  <c r="BK12" i="69"/>
  <c r="BJ12" i="69"/>
  <c r="AS23" i="69"/>
  <c r="AR23" i="69"/>
  <c r="AQ23" i="69"/>
  <c r="AP23" i="69"/>
  <c r="AO23" i="69"/>
  <c r="AN23" i="69"/>
  <c r="AM23" i="69"/>
  <c r="AL23" i="69"/>
  <c r="AS22" i="69"/>
  <c r="AR22" i="69"/>
  <c r="AQ22" i="69"/>
  <c r="AP22" i="69"/>
  <c r="AO22" i="69"/>
  <c r="AN22" i="69"/>
  <c r="AM22" i="69"/>
  <c r="AL22" i="69"/>
  <c r="AS21" i="69"/>
  <c r="AR21" i="69"/>
  <c r="AQ21" i="69"/>
  <c r="AP21" i="69"/>
  <c r="AO21" i="69"/>
  <c r="AN21" i="69"/>
  <c r="AM21" i="69"/>
  <c r="AL21" i="69"/>
  <c r="AS20" i="69"/>
  <c r="AR20" i="69"/>
  <c r="AQ20" i="69"/>
  <c r="AP20" i="69"/>
  <c r="AO20" i="69"/>
  <c r="AN20" i="69"/>
  <c r="AM20" i="69"/>
  <c r="AL20" i="69"/>
  <c r="AS19" i="69"/>
  <c r="AR19" i="69"/>
  <c r="AQ19" i="69"/>
  <c r="AP19" i="69"/>
  <c r="AO19" i="69"/>
  <c r="AN19" i="69"/>
  <c r="AM19" i="69"/>
  <c r="AL19" i="69"/>
  <c r="AS18" i="69"/>
  <c r="AR18" i="69"/>
  <c r="AQ18" i="69"/>
  <c r="AP18" i="69"/>
  <c r="AO18" i="69"/>
  <c r="AN18" i="69"/>
  <c r="AM18" i="69"/>
  <c r="AL18" i="69"/>
  <c r="AS17" i="69"/>
  <c r="AR17" i="69"/>
  <c r="AQ17" i="69"/>
  <c r="AP17" i="69"/>
  <c r="AO17" i="69"/>
  <c r="AN17" i="69"/>
  <c r="AM17" i="69"/>
  <c r="AL17" i="69"/>
  <c r="AS16" i="69"/>
  <c r="AR16" i="69"/>
  <c r="AQ16" i="69"/>
  <c r="AP16" i="69"/>
  <c r="AO16" i="69"/>
  <c r="AN16" i="69"/>
  <c r="AM16" i="69"/>
  <c r="AL16" i="69"/>
  <c r="AS15" i="69"/>
  <c r="AR15" i="69"/>
  <c r="AQ15" i="69"/>
  <c r="AP15" i="69"/>
  <c r="AO15" i="69"/>
  <c r="AN15" i="69"/>
  <c r="AM15" i="69"/>
  <c r="AL15" i="69"/>
  <c r="AS14" i="69"/>
  <c r="AR14" i="69"/>
  <c r="AQ14" i="69"/>
  <c r="AP14" i="69"/>
  <c r="AO14" i="69"/>
  <c r="AN14" i="69"/>
  <c r="AM14" i="69"/>
  <c r="AL14" i="69"/>
  <c r="AS13" i="69"/>
  <c r="AR13" i="69"/>
  <c r="AQ13" i="69"/>
  <c r="AP13" i="69"/>
  <c r="AO13" i="69"/>
  <c r="AN13" i="69"/>
  <c r="AM13" i="69"/>
  <c r="AL13" i="69"/>
  <c r="AS12" i="69"/>
  <c r="AR12" i="69"/>
  <c r="AQ12" i="69"/>
  <c r="AP12" i="69"/>
  <c r="AO12" i="69"/>
  <c r="AN12" i="69"/>
  <c r="AM12" i="69"/>
  <c r="AL12" i="69"/>
  <c r="C13" i="69"/>
  <c r="C14" i="69"/>
  <c r="C15" i="69"/>
  <c r="C16" i="69"/>
  <c r="C17" i="69"/>
  <c r="C18" i="69"/>
  <c r="C19" i="69"/>
  <c r="C20" i="69"/>
  <c r="C21" i="69"/>
  <c r="C22" i="69"/>
  <c r="C23" i="69"/>
  <c r="C12" i="69"/>
  <c r="AJ33" i="21"/>
  <c r="AM27" i="67"/>
  <c r="AL27" i="67"/>
  <c r="AK27" i="67"/>
  <c r="AM26" i="67"/>
  <c r="AL26" i="67"/>
  <c r="AK26" i="67"/>
  <c r="AM25" i="67"/>
  <c r="AL25" i="67"/>
  <c r="AK25" i="67"/>
  <c r="AM24" i="67"/>
  <c r="AL24" i="67"/>
  <c r="AK24" i="67"/>
  <c r="AM23" i="67"/>
  <c r="AL23" i="67"/>
  <c r="AK23" i="67"/>
  <c r="AM22" i="67"/>
  <c r="AL22" i="67"/>
  <c r="AK22" i="67"/>
  <c r="AM21" i="67"/>
  <c r="AL21" i="67"/>
  <c r="AK21" i="67"/>
  <c r="AM20" i="67"/>
  <c r="AL20" i="67"/>
  <c r="AK20" i="67"/>
  <c r="AM19" i="67"/>
  <c r="AL19" i="67"/>
  <c r="AK19" i="67"/>
  <c r="AM18" i="67"/>
  <c r="AL18" i="67"/>
  <c r="AK18" i="67"/>
  <c r="AM17" i="67"/>
  <c r="AL17" i="67"/>
  <c r="AK17" i="67"/>
  <c r="AM16" i="67"/>
  <c r="AL16" i="67"/>
  <c r="AK16" i="67"/>
  <c r="AM15" i="67"/>
  <c r="AL15" i="67"/>
  <c r="AK15" i="67"/>
  <c r="AI27" i="67"/>
  <c r="AH27" i="67"/>
  <c r="AG27" i="67"/>
  <c r="AF27" i="67"/>
  <c r="AE27" i="67"/>
  <c r="AD27" i="67"/>
  <c r="AC27" i="67"/>
  <c r="AB27" i="67"/>
  <c r="AA27" i="67"/>
  <c r="Z27" i="67"/>
  <c r="Y27" i="67"/>
  <c r="X27" i="67"/>
  <c r="W27" i="67"/>
  <c r="V27" i="67"/>
  <c r="U27" i="67"/>
  <c r="T27" i="67"/>
  <c r="S27" i="67"/>
  <c r="R27" i="67"/>
  <c r="Q27" i="67"/>
  <c r="P27" i="67"/>
  <c r="N27" i="67"/>
  <c r="AI26" i="67"/>
  <c r="AH26" i="67"/>
  <c r="AG26" i="67"/>
  <c r="AF26" i="67"/>
  <c r="AE26" i="67"/>
  <c r="AD26" i="67"/>
  <c r="AC26" i="67"/>
  <c r="AB26" i="67"/>
  <c r="AA26" i="67"/>
  <c r="Z26" i="67"/>
  <c r="Y26" i="67"/>
  <c r="X26" i="67"/>
  <c r="W26" i="67"/>
  <c r="V26" i="67"/>
  <c r="U26" i="67"/>
  <c r="T26" i="67"/>
  <c r="S26" i="67"/>
  <c r="R26" i="67"/>
  <c r="Q26" i="67"/>
  <c r="P26" i="67"/>
  <c r="O26" i="67"/>
  <c r="N26" i="67"/>
  <c r="AI25" i="67"/>
  <c r="AH25" i="67"/>
  <c r="AG25" i="67"/>
  <c r="AF25" i="67"/>
  <c r="AE25" i="67"/>
  <c r="AD25" i="67"/>
  <c r="AC25" i="67"/>
  <c r="AB25" i="67"/>
  <c r="AA25" i="67"/>
  <c r="Z25" i="67"/>
  <c r="Y25" i="67"/>
  <c r="X25" i="67"/>
  <c r="W25" i="67"/>
  <c r="V25" i="67"/>
  <c r="U25" i="67"/>
  <c r="T25" i="67"/>
  <c r="S25" i="67"/>
  <c r="R25" i="67"/>
  <c r="Q25" i="67"/>
  <c r="P25" i="67"/>
  <c r="O25" i="67"/>
  <c r="N25" i="67"/>
  <c r="AI24" i="67"/>
  <c r="AH24" i="67"/>
  <c r="AG24" i="67"/>
  <c r="AF24" i="67"/>
  <c r="AE24" i="67"/>
  <c r="AD24" i="67"/>
  <c r="AC24" i="67"/>
  <c r="AB24" i="67"/>
  <c r="AA24" i="67"/>
  <c r="Z24" i="67"/>
  <c r="Y24" i="67"/>
  <c r="X24" i="67"/>
  <c r="W24" i="67"/>
  <c r="V24" i="67"/>
  <c r="U24" i="67"/>
  <c r="T24" i="67"/>
  <c r="S24" i="67"/>
  <c r="R24" i="67"/>
  <c r="Q24" i="67"/>
  <c r="P24" i="67"/>
  <c r="O24" i="67"/>
  <c r="N24" i="67"/>
  <c r="AI23" i="67"/>
  <c r="AH23" i="67"/>
  <c r="AG23" i="67"/>
  <c r="AF23" i="67"/>
  <c r="AE23" i="67"/>
  <c r="AD23" i="67"/>
  <c r="AC23" i="67"/>
  <c r="AB23" i="67"/>
  <c r="AA23" i="67"/>
  <c r="Z23" i="67"/>
  <c r="Y23" i="67"/>
  <c r="X23" i="67"/>
  <c r="W23" i="67"/>
  <c r="V23" i="67"/>
  <c r="U23" i="67"/>
  <c r="T23" i="67"/>
  <c r="S23" i="67"/>
  <c r="R23" i="67"/>
  <c r="Q23" i="67"/>
  <c r="P23" i="67"/>
  <c r="O23" i="67"/>
  <c r="N23" i="67"/>
  <c r="AI22" i="67"/>
  <c r="AH22" i="67"/>
  <c r="AG22" i="67"/>
  <c r="AF22" i="67"/>
  <c r="AE22" i="67"/>
  <c r="AD22" i="67"/>
  <c r="AC22" i="67"/>
  <c r="AB22" i="67"/>
  <c r="AA22" i="67"/>
  <c r="Z22" i="67"/>
  <c r="Y22" i="67"/>
  <c r="X22" i="67"/>
  <c r="W22" i="67"/>
  <c r="V22" i="67"/>
  <c r="U22" i="67"/>
  <c r="T22" i="67"/>
  <c r="S22" i="67"/>
  <c r="R22" i="67"/>
  <c r="Q22" i="67"/>
  <c r="P22" i="67"/>
  <c r="O22" i="67"/>
  <c r="N22" i="67"/>
  <c r="AI21" i="67"/>
  <c r="AH21" i="67"/>
  <c r="AG21" i="67"/>
  <c r="AF21" i="67"/>
  <c r="AE21" i="67"/>
  <c r="AD21" i="67"/>
  <c r="AC21" i="67"/>
  <c r="AB21" i="67"/>
  <c r="AA21" i="67"/>
  <c r="Z21" i="67"/>
  <c r="Y21" i="67"/>
  <c r="X21" i="67"/>
  <c r="W21" i="67"/>
  <c r="V21" i="67"/>
  <c r="U21" i="67"/>
  <c r="T21" i="67"/>
  <c r="S21" i="67"/>
  <c r="R21" i="67"/>
  <c r="Q21" i="67"/>
  <c r="P21" i="67"/>
  <c r="O21" i="67"/>
  <c r="N21" i="67"/>
  <c r="AI20" i="67"/>
  <c r="AH20" i="67"/>
  <c r="AG20" i="67"/>
  <c r="AF20" i="67"/>
  <c r="AE20" i="67"/>
  <c r="AD20" i="67"/>
  <c r="AC20" i="67"/>
  <c r="AB20" i="67"/>
  <c r="AA20" i="67"/>
  <c r="Z20" i="67"/>
  <c r="Y20" i="67"/>
  <c r="X20" i="67"/>
  <c r="W20" i="67"/>
  <c r="V20" i="67"/>
  <c r="U20" i="67"/>
  <c r="T20" i="67"/>
  <c r="S20" i="67"/>
  <c r="R20" i="67"/>
  <c r="Q20" i="67"/>
  <c r="P20" i="67"/>
  <c r="O20" i="67"/>
  <c r="N20" i="67"/>
  <c r="AI19" i="67"/>
  <c r="AH19" i="67"/>
  <c r="AG19" i="67"/>
  <c r="AF19" i="67"/>
  <c r="AE19" i="67"/>
  <c r="AD19" i="67"/>
  <c r="AC19" i="67"/>
  <c r="AB19" i="67"/>
  <c r="AA19" i="67"/>
  <c r="Z19" i="67"/>
  <c r="Y19" i="67"/>
  <c r="X19" i="67"/>
  <c r="W19" i="67"/>
  <c r="V19" i="67"/>
  <c r="U19" i="67"/>
  <c r="T19" i="67"/>
  <c r="S19" i="67"/>
  <c r="R19" i="67"/>
  <c r="Q19" i="67"/>
  <c r="P19" i="67"/>
  <c r="O19" i="67"/>
  <c r="N19" i="67"/>
  <c r="AI18" i="67"/>
  <c r="AH18" i="67"/>
  <c r="AG18" i="67"/>
  <c r="AF18" i="67"/>
  <c r="AE18" i="67"/>
  <c r="AD18" i="67"/>
  <c r="AC18" i="67"/>
  <c r="AB18" i="67"/>
  <c r="AA18" i="67"/>
  <c r="Z18" i="67"/>
  <c r="Y18" i="67"/>
  <c r="X18" i="67"/>
  <c r="W18" i="67"/>
  <c r="V18" i="67"/>
  <c r="U18" i="67"/>
  <c r="T18" i="67"/>
  <c r="S18" i="67"/>
  <c r="R18" i="67"/>
  <c r="Q18" i="67"/>
  <c r="P18" i="67"/>
  <c r="O18" i="67"/>
  <c r="N18" i="67"/>
  <c r="AI17" i="67"/>
  <c r="AH17" i="67"/>
  <c r="AG17" i="67"/>
  <c r="AF17" i="67"/>
  <c r="AE17" i="67"/>
  <c r="AD17" i="67"/>
  <c r="AC17" i="67"/>
  <c r="AB17" i="67"/>
  <c r="AA17" i="67"/>
  <c r="Z17" i="67"/>
  <c r="Y17" i="67"/>
  <c r="X17" i="67"/>
  <c r="W17" i="67"/>
  <c r="V17" i="67"/>
  <c r="U17" i="67"/>
  <c r="T17" i="67"/>
  <c r="S17" i="67"/>
  <c r="R17" i="67"/>
  <c r="Q17" i="67"/>
  <c r="P17" i="67"/>
  <c r="O17" i="67"/>
  <c r="N17" i="67"/>
  <c r="AI16" i="67"/>
  <c r="AH16" i="67"/>
  <c r="AG16" i="67"/>
  <c r="AF16" i="67"/>
  <c r="AE16" i="67"/>
  <c r="AD16" i="67"/>
  <c r="AC16" i="67"/>
  <c r="AB16" i="67"/>
  <c r="AA16" i="67"/>
  <c r="Z16" i="67"/>
  <c r="Y16" i="67"/>
  <c r="X16" i="67"/>
  <c r="W16" i="67"/>
  <c r="V16" i="67"/>
  <c r="U16" i="67"/>
  <c r="T16" i="67"/>
  <c r="S16" i="67"/>
  <c r="R16" i="67"/>
  <c r="Q16" i="67"/>
  <c r="P16" i="67"/>
  <c r="O16" i="67"/>
  <c r="N16" i="67"/>
  <c r="AI15" i="67"/>
  <c r="AH15" i="67"/>
  <c r="AG15" i="67"/>
  <c r="AF15" i="67"/>
  <c r="AE15" i="67"/>
  <c r="AD15" i="67"/>
  <c r="AC15" i="67"/>
  <c r="AB15" i="67"/>
  <c r="AA15" i="67"/>
  <c r="Z15" i="67"/>
  <c r="Y15" i="67"/>
  <c r="X15" i="67"/>
  <c r="W15" i="67"/>
  <c r="V15" i="67"/>
  <c r="U15" i="67"/>
  <c r="T15" i="67"/>
  <c r="S15" i="67"/>
  <c r="R15" i="67"/>
  <c r="Q15" i="67"/>
  <c r="P15" i="67"/>
  <c r="O15" i="67"/>
  <c r="N15" i="67"/>
  <c r="L27" i="67"/>
  <c r="K27" i="67"/>
  <c r="J27" i="67"/>
  <c r="I27" i="67"/>
  <c r="H27" i="67"/>
  <c r="G27" i="67"/>
  <c r="F27" i="67"/>
  <c r="L26" i="67"/>
  <c r="K26" i="67"/>
  <c r="J26" i="67"/>
  <c r="I26" i="67"/>
  <c r="H26" i="67"/>
  <c r="G26" i="67"/>
  <c r="F26" i="67"/>
  <c r="L25" i="67"/>
  <c r="K25" i="67"/>
  <c r="J25" i="67"/>
  <c r="I25" i="67"/>
  <c r="H25" i="67"/>
  <c r="G25" i="67"/>
  <c r="F25" i="67"/>
  <c r="L24" i="67"/>
  <c r="K24" i="67"/>
  <c r="J24" i="67"/>
  <c r="I24" i="67"/>
  <c r="H24" i="67"/>
  <c r="G24" i="67"/>
  <c r="F24" i="67"/>
  <c r="L23" i="67"/>
  <c r="K23" i="67"/>
  <c r="J23" i="67"/>
  <c r="I23" i="67"/>
  <c r="H23" i="67"/>
  <c r="G23" i="67"/>
  <c r="F23" i="67"/>
  <c r="L22" i="67"/>
  <c r="K22" i="67"/>
  <c r="J22" i="67"/>
  <c r="I22" i="67"/>
  <c r="H22" i="67"/>
  <c r="G22" i="67"/>
  <c r="F22" i="67"/>
  <c r="L21" i="67"/>
  <c r="K21" i="67"/>
  <c r="J21" i="67"/>
  <c r="I21" i="67"/>
  <c r="H21" i="67"/>
  <c r="G21" i="67"/>
  <c r="F21" i="67"/>
  <c r="L20" i="67"/>
  <c r="K20" i="67"/>
  <c r="J20" i="67"/>
  <c r="I20" i="67"/>
  <c r="H20" i="67"/>
  <c r="G20" i="67"/>
  <c r="F20" i="67"/>
  <c r="L19" i="67"/>
  <c r="K19" i="67"/>
  <c r="J19" i="67"/>
  <c r="I19" i="67"/>
  <c r="H19" i="67"/>
  <c r="G19" i="67"/>
  <c r="F19" i="67"/>
  <c r="L18" i="67"/>
  <c r="K18" i="67"/>
  <c r="J18" i="67"/>
  <c r="I18" i="67"/>
  <c r="H18" i="67"/>
  <c r="G18" i="67"/>
  <c r="F18" i="67"/>
  <c r="L17" i="67"/>
  <c r="K17" i="67"/>
  <c r="J17" i="67"/>
  <c r="I17" i="67"/>
  <c r="H17" i="67"/>
  <c r="G17" i="67"/>
  <c r="F17" i="67"/>
  <c r="L16" i="67"/>
  <c r="K16" i="67"/>
  <c r="J16" i="67"/>
  <c r="I16" i="67"/>
  <c r="H16" i="67"/>
  <c r="G16" i="67"/>
  <c r="F16" i="67"/>
  <c r="L15" i="67"/>
  <c r="K15" i="67"/>
  <c r="J15" i="67"/>
  <c r="I15" i="67"/>
  <c r="H15" i="67"/>
  <c r="G15" i="67"/>
  <c r="F15" i="67"/>
  <c r="D16" i="67"/>
  <c r="D17" i="67"/>
  <c r="D18" i="67"/>
  <c r="D19" i="67"/>
  <c r="D20" i="67"/>
  <c r="D21" i="67"/>
  <c r="D22" i="67"/>
  <c r="D23" i="67"/>
  <c r="D24" i="67"/>
  <c r="D25" i="67"/>
  <c r="D26" i="67"/>
  <c r="D27" i="67"/>
  <c r="D15" i="67"/>
  <c r="M19" i="67"/>
  <c r="M24" i="67"/>
  <c r="M27" i="67"/>
  <c r="E71" i="21"/>
  <c r="W188" i="38"/>
  <c r="V188" i="38"/>
  <c r="U188" i="38"/>
  <c r="W185" i="38"/>
  <c r="V185" i="38"/>
  <c r="U185" i="38"/>
  <c r="W184" i="38"/>
  <c r="V184" i="38"/>
  <c r="U184" i="38"/>
  <c r="W183" i="38"/>
  <c r="V183" i="38"/>
  <c r="U183" i="38"/>
  <c r="W182" i="38"/>
  <c r="V182" i="38"/>
  <c r="U182" i="38"/>
  <c r="W181" i="38"/>
  <c r="V181" i="38"/>
  <c r="U181" i="38"/>
  <c r="W180" i="38"/>
  <c r="V180" i="38"/>
  <c r="U180" i="38"/>
  <c r="W179" i="38"/>
  <c r="V179" i="38"/>
  <c r="U179" i="38"/>
  <c r="W178" i="38"/>
  <c r="V178" i="38"/>
  <c r="U178" i="38"/>
  <c r="W177" i="38"/>
  <c r="V177" i="38"/>
  <c r="U177" i="38"/>
  <c r="W176" i="38"/>
  <c r="V176" i="38"/>
  <c r="U176" i="38"/>
  <c r="W175" i="38"/>
  <c r="V175" i="38"/>
  <c r="U175" i="38"/>
  <c r="W174" i="38"/>
  <c r="V174" i="38"/>
  <c r="U174" i="38"/>
  <c r="W173" i="38"/>
  <c r="V173" i="38"/>
  <c r="U173" i="38"/>
  <c r="W172" i="38"/>
  <c r="V172" i="38"/>
  <c r="U172" i="38"/>
  <c r="W158" i="38"/>
  <c r="V158" i="38"/>
  <c r="U158" i="38"/>
  <c r="W154" i="38"/>
  <c r="V154" i="38"/>
  <c r="U154" i="38"/>
  <c r="W153" i="38"/>
  <c r="V153" i="38"/>
  <c r="U153" i="38"/>
  <c r="W152" i="38"/>
  <c r="V152" i="38"/>
  <c r="U152" i="38"/>
  <c r="W151" i="38"/>
  <c r="V151" i="38"/>
  <c r="U151" i="38"/>
  <c r="W150" i="38"/>
  <c r="V150" i="38"/>
  <c r="U150" i="38"/>
  <c r="W149" i="38"/>
  <c r="V149" i="38"/>
  <c r="U149" i="38"/>
  <c r="W148" i="38"/>
  <c r="V148" i="38"/>
  <c r="U148" i="38"/>
  <c r="W147" i="38"/>
  <c r="V147" i="38"/>
  <c r="U147" i="38"/>
  <c r="W146" i="38"/>
  <c r="V146" i="38"/>
  <c r="U146" i="38"/>
  <c r="W145" i="38"/>
  <c r="V145" i="38"/>
  <c r="U145" i="38"/>
  <c r="W144" i="38"/>
  <c r="V144" i="38"/>
  <c r="U144" i="38"/>
  <c r="W143" i="38"/>
  <c r="V143" i="38"/>
  <c r="U143" i="38"/>
  <c r="W142" i="38"/>
  <c r="V142" i="38"/>
  <c r="U142" i="38"/>
  <c r="W97" i="38"/>
  <c r="V97" i="38"/>
  <c r="U97" i="38"/>
  <c r="W94" i="38"/>
  <c r="V94" i="38"/>
  <c r="U94" i="38"/>
  <c r="W93" i="38"/>
  <c r="V93" i="38"/>
  <c r="U93" i="38"/>
  <c r="W92" i="38"/>
  <c r="V92" i="38"/>
  <c r="U92" i="38"/>
  <c r="W91" i="38"/>
  <c r="V91" i="38"/>
  <c r="U91" i="38"/>
  <c r="W90" i="38"/>
  <c r="V90" i="38"/>
  <c r="U90" i="38"/>
  <c r="W89" i="38"/>
  <c r="V89" i="38"/>
  <c r="U89" i="38"/>
  <c r="W88" i="38"/>
  <c r="V88" i="38"/>
  <c r="U88" i="38"/>
  <c r="W87" i="38"/>
  <c r="V87" i="38"/>
  <c r="U87" i="38"/>
  <c r="W86" i="38"/>
  <c r="V86" i="38"/>
  <c r="U86" i="38"/>
  <c r="W85" i="38"/>
  <c r="V85" i="38"/>
  <c r="U85" i="38"/>
  <c r="W84" i="38"/>
  <c r="V84" i="38"/>
  <c r="U84" i="38"/>
  <c r="W83" i="38"/>
  <c r="V83" i="38"/>
  <c r="U83" i="38"/>
  <c r="W82" i="38"/>
  <c r="V82" i="38"/>
  <c r="U82" i="38"/>
  <c r="W81" i="38"/>
  <c r="V81" i="38"/>
  <c r="U81" i="38"/>
  <c r="AG20" i="70"/>
  <c r="M23" i="67"/>
  <c r="F35" i="67" l="1"/>
  <c r="F36" i="67"/>
  <c r="I36" i="67"/>
  <c r="I35" i="67"/>
  <c r="J36" i="67"/>
  <c r="J35" i="67"/>
  <c r="G35" i="67"/>
  <c r="G36" i="67"/>
  <c r="K36" i="67"/>
  <c r="K35" i="67"/>
  <c r="H35" i="67"/>
  <c r="H36" i="67"/>
  <c r="L35" i="67"/>
  <c r="L36" i="67"/>
  <c r="AE10" i="85"/>
  <c r="W10" i="85"/>
  <c r="O10" i="85"/>
  <c r="AE9" i="85"/>
  <c r="W9" i="85"/>
  <c r="O9" i="85"/>
  <c r="AE11" i="85"/>
  <c r="W12" i="85"/>
  <c r="O12" i="85"/>
  <c r="AE12" i="85"/>
  <c r="W11" i="85"/>
  <c r="O11" i="85"/>
  <c r="AC12" i="85"/>
  <c r="U12" i="85"/>
  <c r="AC11" i="85"/>
  <c r="AF11" i="85" s="1"/>
  <c r="AC9" i="85"/>
  <c r="AF9" i="85" s="1"/>
  <c r="U11" i="85"/>
  <c r="U9" i="85"/>
  <c r="M12" i="85"/>
  <c r="M9" i="85"/>
  <c r="AC10" i="85"/>
  <c r="AF10" i="85" s="1"/>
  <c r="U10" i="85"/>
  <c r="X10" i="85" s="1"/>
  <c r="M11" i="85"/>
  <c r="P11" i="85" s="1"/>
  <c r="M10" i="85"/>
  <c r="AM28" i="69"/>
  <c r="AM29" i="69"/>
  <c r="BO28" i="69"/>
  <c r="BO29" i="69"/>
  <c r="BW28" i="69"/>
  <c r="BW29" i="69"/>
  <c r="CE28" i="69"/>
  <c r="CE29" i="69"/>
  <c r="AN29" i="69"/>
  <c r="AN28" i="69"/>
  <c r="AR29" i="69"/>
  <c r="AR28" i="69"/>
  <c r="BP28" i="69"/>
  <c r="BP29" i="69"/>
  <c r="CB28" i="69"/>
  <c r="CB29" i="69"/>
  <c r="AO29" i="69"/>
  <c r="AO28" i="69"/>
  <c r="AS28" i="69"/>
  <c r="AS29" i="69"/>
  <c r="BM29" i="69"/>
  <c r="BM28" i="69"/>
  <c r="BQ28" i="69"/>
  <c r="BQ29" i="69"/>
  <c r="BU29" i="69"/>
  <c r="BU28" i="69"/>
  <c r="BY28" i="69"/>
  <c r="BY29" i="69"/>
  <c r="CC29" i="69"/>
  <c r="CC28" i="69"/>
  <c r="AQ28" i="69"/>
  <c r="AQ29" i="69"/>
  <c r="BK28" i="69"/>
  <c r="BK29" i="69"/>
  <c r="BS28" i="69"/>
  <c r="BS29" i="69"/>
  <c r="CA28" i="69"/>
  <c r="CA29" i="69"/>
  <c r="BL29" i="69"/>
  <c r="BL28" i="69"/>
  <c r="BT28" i="69"/>
  <c r="BT29" i="69"/>
  <c r="BX28" i="69"/>
  <c r="BX29" i="69"/>
  <c r="AL29" i="69"/>
  <c r="AL28" i="69"/>
  <c r="AP28" i="69"/>
  <c r="AP29" i="69"/>
  <c r="BJ29" i="69"/>
  <c r="BJ28" i="69"/>
  <c r="BN28" i="69"/>
  <c r="BN29" i="69"/>
  <c r="BR28" i="69"/>
  <c r="BR29" i="69"/>
  <c r="BV28" i="69"/>
  <c r="BV29" i="69"/>
  <c r="BZ28" i="69"/>
  <c r="BZ29" i="69"/>
  <c r="CD28" i="69"/>
  <c r="CD29" i="69"/>
  <c r="C29" i="69"/>
  <c r="C28" i="69"/>
  <c r="BA142" i="38"/>
  <c r="BC144" i="38"/>
  <c r="BA146" i="38"/>
  <c r="BC148" i="38"/>
  <c r="BA150" i="38"/>
  <c r="BC152" i="38"/>
  <c r="BC172" i="38"/>
  <c r="BB175" i="38"/>
  <c r="BC176" i="38"/>
  <c r="BB179" i="38"/>
  <c r="BC180" i="38"/>
  <c r="BB183" i="38"/>
  <c r="BC184" i="38"/>
  <c r="BA155" i="38"/>
  <c r="BA51" i="38"/>
  <c r="BC81" i="38"/>
  <c r="BC143" i="38"/>
  <c r="BA145" i="38"/>
  <c r="BC147" i="38"/>
  <c r="BA149" i="38"/>
  <c r="BC151" i="38"/>
  <c r="BB154" i="38"/>
  <c r="BB174" i="38"/>
  <c r="BA177" i="38"/>
  <c r="BB178" i="38"/>
  <c r="BA181" i="38"/>
  <c r="BB182" i="38"/>
  <c r="BA185" i="38"/>
  <c r="BB51" i="38"/>
  <c r="BC142" i="38"/>
  <c r="BA144" i="38"/>
  <c r="BB145" i="38"/>
  <c r="BC146" i="38"/>
  <c r="BA148" i="38"/>
  <c r="BB149" i="38"/>
  <c r="BC150" i="38"/>
  <c r="BA152" i="38"/>
  <c r="BB153" i="38"/>
  <c r="BC154" i="38"/>
  <c r="BA172" i="38"/>
  <c r="BB173" i="38"/>
  <c r="BC174" i="38"/>
  <c r="BA176" i="38"/>
  <c r="BB177" i="38"/>
  <c r="BC178" i="38"/>
  <c r="BA180" i="38"/>
  <c r="BB181" i="38"/>
  <c r="BC182" i="38"/>
  <c r="BA184" i="38"/>
  <c r="BB185" i="38"/>
  <c r="BC155" i="38"/>
  <c r="BB81" i="38"/>
  <c r="BB143" i="38"/>
  <c r="BB147" i="38"/>
  <c r="BB151" i="38"/>
  <c r="BA154" i="38"/>
  <c r="BA174" i="38"/>
  <c r="BA178" i="38"/>
  <c r="BA182" i="38"/>
  <c r="BB142" i="38"/>
  <c r="BB146" i="38"/>
  <c r="BB150" i="38"/>
  <c r="BA153" i="38"/>
  <c r="BA173" i="38"/>
  <c r="BC175" i="38"/>
  <c r="BC179" i="38"/>
  <c r="BC183" i="38"/>
  <c r="BC51" i="38"/>
  <c r="BA81" i="38"/>
  <c r="BA143" i="38"/>
  <c r="BB144" i="38"/>
  <c r="BC145" i="38"/>
  <c r="BA147" i="38"/>
  <c r="BB148" i="38"/>
  <c r="BC149" i="38"/>
  <c r="BA151" i="38"/>
  <c r="BB152" i="38"/>
  <c r="BC153" i="38"/>
  <c r="BB172" i="38"/>
  <c r="BC173" i="38"/>
  <c r="BA175" i="38"/>
  <c r="BB176" i="38"/>
  <c r="BC177" i="38"/>
  <c r="BA179" i="38"/>
  <c r="BB180" i="38"/>
  <c r="BC181" i="38"/>
  <c r="BA183" i="38"/>
  <c r="BB184" i="38"/>
  <c r="BC185" i="38"/>
  <c r="BB155" i="38"/>
  <c r="AY26" i="38"/>
  <c r="AY32" i="38"/>
  <c r="BA61" i="38"/>
  <c r="BC55" i="38"/>
  <c r="BB82" i="38"/>
  <c r="BB86" i="38"/>
  <c r="BB90" i="38"/>
  <c r="BB94" i="38"/>
  <c r="BA64" i="38"/>
  <c r="AZ24" i="38"/>
  <c r="AZ28" i="38"/>
  <c r="AZ34" i="38"/>
  <c r="BA62" i="38"/>
  <c r="BB59" i="38"/>
  <c r="BC56" i="38"/>
  <c r="BC52" i="38"/>
  <c r="BA84" i="38"/>
  <c r="BA88" i="38"/>
  <c r="BC90" i="38"/>
  <c r="BB93" i="38"/>
  <c r="AY29" i="38"/>
  <c r="BB60" i="38"/>
  <c r="BC57" i="38"/>
  <c r="BB56" i="38"/>
  <c r="BA55" i="38"/>
  <c r="BC53" i="38"/>
  <c r="BB52" i="38"/>
  <c r="BA83" i="38"/>
  <c r="BB84" i="38"/>
  <c r="BC85" i="38"/>
  <c r="BA87" i="38"/>
  <c r="BB88" i="38"/>
  <c r="BC89" i="38"/>
  <c r="BA91" i="38"/>
  <c r="BB92" i="38"/>
  <c r="BC93" i="38"/>
  <c r="BC64" i="38"/>
  <c r="AY22" i="38"/>
  <c r="AY24" i="38"/>
  <c r="AY28" i="38"/>
  <c r="AY30" i="38"/>
  <c r="AY34" i="38"/>
  <c r="BC63" i="38"/>
  <c r="BB62" i="38"/>
  <c r="BC59" i="38"/>
  <c r="BB58" i="38"/>
  <c r="BA57" i="38"/>
  <c r="BB54" i="38"/>
  <c r="BA53" i="38"/>
  <c r="BA85" i="38"/>
  <c r="BC87" i="38"/>
  <c r="BA89" i="38"/>
  <c r="BC91" i="38"/>
  <c r="BA93" i="38"/>
  <c r="AZ22" i="38"/>
  <c r="AZ26" i="38"/>
  <c r="AZ30" i="38"/>
  <c r="AZ32" i="38"/>
  <c r="BB63" i="38"/>
  <c r="BC60" i="38"/>
  <c r="BA58" i="38"/>
  <c r="BB55" i="38"/>
  <c r="BA54" i="38"/>
  <c r="BC82" i="38"/>
  <c r="BB85" i="38"/>
  <c r="BC86" i="38"/>
  <c r="BB89" i="38"/>
  <c r="BA92" i="38"/>
  <c r="BC94" i="38"/>
  <c r="AY21" i="38"/>
  <c r="AY23" i="38"/>
  <c r="AY25" i="38"/>
  <c r="AY27" i="38"/>
  <c r="AY31" i="38"/>
  <c r="AY33" i="38"/>
  <c r="BA63" i="38"/>
  <c r="BC61" i="38"/>
  <c r="BA59" i="38"/>
  <c r="AZ21" i="38"/>
  <c r="AZ23" i="38"/>
  <c r="AZ25" i="38"/>
  <c r="AZ27" i="38"/>
  <c r="AZ29" i="38"/>
  <c r="AZ31" i="38"/>
  <c r="AZ33" i="38"/>
  <c r="BC62" i="38"/>
  <c r="BB61" i="38"/>
  <c r="BA60" i="38"/>
  <c r="BC58" i="38"/>
  <c r="BB57" i="38"/>
  <c r="BA56" i="38"/>
  <c r="BC54" i="38"/>
  <c r="BB53" i="38"/>
  <c r="BA52" i="38"/>
  <c r="BA82" i="38"/>
  <c r="BB83" i="38"/>
  <c r="BC84" i="38"/>
  <c r="BA86" i="38"/>
  <c r="BB87" i="38"/>
  <c r="BC88" i="38"/>
  <c r="BA90" i="38"/>
  <c r="BB91" i="38"/>
  <c r="BC92" i="38"/>
  <c r="BA94" i="38"/>
  <c r="BB64" i="38"/>
  <c r="BC83" i="38"/>
  <c r="D43" i="73"/>
  <c r="E72" i="21"/>
  <c r="C21" i="67"/>
  <c r="E15" i="67"/>
  <c r="E66" i="21"/>
  <c r="D35" i="67"/>
  <c r="E78" i="21"/>
  <c r="E19" i="67"/>
  <c r="E70" i="21"/>
  <c r="E76" i="21"/>
  <c r="E24" i="67"/>
  <c r="E75" i="21"/>
  <c r="E67" i="21"/>
  <c r="E77" i="21"/>
  <c r="E69" i="21"/>
  <c r="E68" i="21"/>
  <c r="E23" i="67"/>
  <c r="E74" i="21"/>
  <c r="E79" i="21"/>
  <c r="D36" i="67"/>
  <c r="AC33" i="21"/>
  <c r="E73" i="21"/>
  <c r="D42" i="73"/>
  <c r="M21" i="67"/>
  <c r="M20" i="67"/>
  <c r="M16" i="67"/>
  <c r="M22" i="67"/>
  <c r="E21" i="67"/>
  <c r="E25" i="67"/>
  <c r="M25" i="67"/>
  <c r="D41" i="73"/>
  <c r="Q22" i="73"/>
  <c r="P31" i="73"/>
  <c r="P30" i="73"/>
  <c r="Q31" i="73"/>
  <c r="P25" i="73"/>
  <c r="Q21" i="73"/>
  <c r="P22" i="73"/>
  <c r="Q20" i="73"/>
  <c r="P17" i="73"/>
  <c r="D40" i="73"/>
  <c r="E17" i="67"/>
  <c r="M26" i="67"/>
  <c r="E16" i="67"/>
  <c r="M18" i="67"/>
  <c r="R25" i="73"/>
  <c r="R30" i="73"/>
  <c r="R18" i="73"/>
  <c r="R31" i="73"/>
  <c r="E22" i="67"/>
  <c r="M15" i="67"/>
  <c r="E27" i="67"/>
  <c r="E20" i="67"/>
  <c r="R21" i="73"/>
  <c r="E26" i="67"/>
  <c r="E18" i="67"/>
  <c r="M17" i="67"/>
  <c r="Q27" i="73"/>
  <c r="R22" i="73"/>
  <c r="P20" i="73"/>
  <c r="P24" i="73"/>
  <c r="D39" i="73"/>
  <c r="P29" i="73"/>
  <c r="P27" i="73"/>
  <c r="P16" i="73"/>
  <c r="R16" i="73"/>
  <c r="R27" i="73"/>
  <c r="P21" i="73"/>
  <c r="Q29" i="73"/>
  <c r="R24" i="73"/>
  <c r="D38" i="73"/>
  <c r="R20" i="73"/>
  <c r="Q25" i="73"/>
  <c r="R29" i="73"/>
  <c r="Q18" i="73"/>
  <c r="Q24" i="73"/>
  <c r="Q30" i="73"/>
  <c r="Q17" i="73"/>
  <c r="R17" i="73"/>
  <c r="Q16" i="73"/>
  <c r="P18" i="73"/>
  <c r="AF12" i="85" l="1"/>
  <c r="P12" i="85"/>
  <c r="X12" i="85"/>
  <c r="X9" i="85"/>
  <c r="X11" i="85"/>
  <c r="P10" i="85"/>
  <c r="P9" i="85"/>
  <c r="D39" i="84"/>
  <c r="AO28" i="31"/>
  <c r="AN28" i="31"/>
  <c r="AQ28" i="31"/>
  <c r="AS28" i="31"/>
  <c r="AR28" i="31"/>
  <c r="AP28" i="31"/>
  <c r="AM28" i="31"/>
  <c r="BU28" i="31"/>
  <c r="BN28" i="31"/>
  <c r="CA28" i="31"/>
  <c r="BX28" i="31"/>
  <c r="BP28" i="31"/>
  <c r="BR28" i="31"/>
  <c r="CE28" i="31"/>
  <c r="BW28" i="31"/>
  <c r="BO28" i="31"/>
  <c r="CC28" i="31"/>
  <c r="CB28" i="31"/>
  <c r="BT28" i="31"/>
  <c r="BL28" i="31"/>
  <c r="BY28" i="31"/>
  <c r="BM28" i="31"/>
  <c r="BV28" i="31"/>
  <c r="BS28" i="31"/>
  <c r="BK28" i="31"/>
  <c r="BJ28" i="31"/>
  <c r="C28" i="31"/>
  <c r="BQ28" i="31"/>
  <c r="CD28" i="31"/>
  <c r="I33" i="21"/>
  <c r="AF33" i="21"/>
  <c r="AM33" i="21"/>
  <c r="AI33" i="21"/>
  <c r="T33" i="21"/>
  <c r="E35" i="67"/>
  <c r="E36" i="67"/>
  <c r="C24" i="67"/>
  <c r="C19" i="67"/>
  <c r="AA33" i="21"/>
  <c r="J33" i="21"/>
  <c r="Q33" i="21"/>
  <c r="R33" i="21"/>
  <c r="G33" i="21"/>
  <c r="O33" i="21"/>
  <c r="V33" i="21"/>
  <c r="AL33" i="21"/>
  <c r="F33" i="21"/>
  <c r="W33" i="21"/>
  <c r="AG33" i="21"/>
  <c r="AH33" i="21"/>
  <c r="Z33" i="21"/>
  <c r="X33" i="21"/>
  <c r="AB33" i="21"/>
  <c r="AK33" i="21"/>
  <c r="Y33" i="21"/>
  <c r="AD33" i="21"/>
  <c r="AE33" i="21"/>
  <c r="N33" i="21"/>
  <c r="K33" i="21"/>
  <c r="L33" i="21"/>
  <c r="U33" i="21"/>
  <c r="P33" i="21"/>
  <c r="S33" i="21"/>
  <c r="C25" i="67"/>
  <c r="H33" i="21"/>
  <c r="D33" i="21"/>
  <c r="C18" i="67"/>
  <c r="AL28" i="31"/>
  <c r="C16" i="67"/>
  <c r="C22" i="67"/>
  <c r="C20" i="67"/>
  <c r="C15" i="67"/>
  <c r="BZ28" i="31"/>
  <c r="C23" i="67"/>
  <c r="C17" i="67"/>
  <c r="C27" i="67"/>
  <c r="C26" i="67"/>
  <c r="M33" i="21" l="1"/>
  <c r="E33" i="21"/>
  <c r="C33" i="21" l="1"/>
</calcChain>
</file>

<file path=xl/sharedStrings.xml><?xml version="1.0" encoding="utf-8"?>
<sst xmlns="http://schemas.openxmlformats.org/spreadsheetml/2006/main" count="4748" uniqueCount="1241">
  <si>
    <t>List of templates</t>
  </si>
  <si>
    <t>Col 1</t>
  </si>
  <si>
    <t>Col 2</t>
  </si>
  <si>
    <t>Col 3</t>
  </si>
  <si>
    <t>Col 5</t>
  </si>
  <si>
    <t>Col 6</t>
  </si>
  <si>
    <t>Col 7</t>
  </si>
  <si>
    <t>Col 8</t>
  </si>
  <si>
    <t>Col 9</t>
  </si>
  <si>
    <t>Col 10</t>
  </si>
  <si>
    <t>Col 11</t>
  </si>
  <si>
    <t>Col 12</t>
  </si>
  <si>
    <t>Col 13</t>
  </si>
  <si>
    <t>Col 14</t>
  </si>
  <si>
    <t>Col 15</t>
  </si>
  <si>
    <t>Col 16</t>
  </si>
  <si>
    <t>Col 17</t>
  </si>
  <si>
    <t>Col 18</t>
  </si>
  <si>
    <t>Col 19</t>
  </si>
  <si>
    <t>Col 20</t>
  </si>
  <si>
    <t>Col 21</t>
  </si>
  <si>
    <t>Col 22</t>
  </si>
  <si>
    <t>Col 23</t>
  </si>
  <si>
    <t>Col 24</t>
  </si>
  <si>
    <t>Col 25</t>
  </si>
  <si>
    <t>Col 26</t>
  </si>
  <si>
    <t>Col 27</t>
  </si>
  <si>
    <t>Col 28</t>
  </si>
  <si>
    <t>Col 29</t>
  </si>
  <si>
    <t>Col 30</t>
  </si>
  <si>
    <t>Col 31</t>
  </si>
  <si>
    <t>Col 32</t>
  </si>
  <si>
    <t>Col 33</t>
  </si>
  <si>
    <t>Col 34</t>
  </si>
  <si>
    <t>Col 35</t>
  </si>
  <si>
    <t>Col 36</t>
  </si>
  <si>
    <t>Central Bank</t>
  </si>
  <si>
    <t>Finance Companies</t>
  </si>
  <si>
    <t>Structured Finance Vehicles</t>
  </si>
  <si>
    <t>Trust Companies</t>
  </si>
  <si>
    <t>Confidential when completed</t>
  </si>
  <si>
    <t xml:space="preserve">Jurisdiction: </t>
  </si>
  <si>
    <t>1 macro-mapping</t>
  </si>
  <si>
    <t>Brief description of the entity type</t>
  </si>
  <si>
    <t>EF4: Facilitation of credit creation</t>
  </si>
  <si>
    <t>Entity Type 1</t>
  </si>
  <si>
    <t>Economic Function (EF) Classification Sheet</t>
  </si>
  <si>
    <t>Economic Function (EF) Risk Metrics Sheet</t>
  </si>
  <si>
    <t>Liabilities and Equity</t>
  </si>
  <si>
    <t>Off-balance sheet items</t>
  </si>
  <si>
    <t>Total</t>
  </si>
  <si>
    <t>Total financial assets under management (AUM)</t>
  </si>
  <si>
    <t>(2) Total assets, if financial assets are not available.</t>
  </si>
  <si>
    <t>(5) Time indication in brackets refers to the remaining maturity of the asset.</t>
  </si>
  <si>
    <t>EF1</t>
  </si>
  <si>
    <t>EF2</t>
  </si>
  <si>
    <t>EF3</t>
  </si>
  <si>
    <t>EF4</t>
  </si>
  <si>
    <t>EF5</t>
  </si>
  <si>
    <t>Entity Type 2</t>
  </si>
  <si>
    <t>Leverage</t>
  </si>
  <si>
    <t>Liquidity Transformation</t>
  </si>
  <si>
    <t>Maturity Transformation</t>
  </si>
  <si>
    <t>Credit Risk Transfer</t>
  </si>
  <si>
    <t>Overall Assessment</t>
  </si>
  <si>
    <t>Policy Tools</t>
  </si>
  <si>
    <t xml:space="preserve">Email address: </t>
  </si>
  <si>
    <t>Primary contact</t>
  </si>
  <si>
    <t xml:space="preserve">Name: </t>
  </si>
  <si>
    <t>Additional contact (if any)</t>
  </si>
  <si>
    <t xml:space="preserve">Name of entity type: </t>
  </si>
  <si>
    <t>Entity Type 3</t>
  </si>
  <si>
    <t xml:space="preserve">Institution: </t>
  </si>
  <si>
    <t xml:space="preserve">E-mail Address: </t>
  </si>
  <si>
    <t xml:space="preserve">Contact Number: </t>
  </si>
  <si>
    <t>Please refer to the accompanying reporting instructions and guidelines.</t>
  </si>
  <si>
    <t>Hedge Funds</t>
  </si>
  <si>
    <t>Credit Intermediation 1 (CI1)</t>
  </si>
  <si>
    <t>Credit Intermediation 3 (CI3)</t>
  </si>
  <si>
    <t>Credit Intermediation 2 (CI2)</t>
  </si>
  <si>
    <t>Maturity Transformation 1 (MT1)</t>
  </si>
  <si>
    <t>Maturity Transformation 2 (MT2)</t>
  </si>
  <si>
    <t>Maturity Transformation 3 (MT3)</t>
  </si>
  <si>
    <t>Credit Risk Transfer (CRT)</t>
  </si>
  <si>
    <t>Leverage 1 (L1)</t>
  </si>
  <si>
    <t>Leverage 2 (L2)</t>
  </si>
  <si>
    <t>Liquidity Transformation (LT)</t>
  </si>
  <si>
    <t>Leverage (L)</t>
  </si>
  <si>
    <t>Maturity Transformation (MT)</t>
  </si>
  <si>
    <t>Credit Intermediation (CI)</t>
  </si>
  <si>
    <t>Calculated Risk Metrics</t>
  </si>
  <si>
    <t>Pension Funds</t>
  </si>
  <si>
    <t>Financial Corporations</t>
  </si>
  <si>
    <t>Broker-Dealers</t>
  </si>
  <si>
    <t>Col 4</t>
  </si>
  <si>
    <t>Please use the table below to report any additional information, if needed.</t>
  </si>
  <si>
    <t>Col 37</t>
  </si>
  <si>
    <r>
      <rPr>
        <b/>
        <sz val="10"/>
        <color indexed="8"/>
        <rFont val="Arial"/>
        <family val="2"/>
      </rPr>
      <t>Note</t>
    </r>
    <r>
      <rPr>
        <sz val="10"/>
        <color indexed="8"/>
        <rFont val="Arial"/>
        <family val="2"/>
      </rPr>
      <t xml:space="preserve">
(detailed definition etc.)</t>
    </r>
  </si>
  <si>
    <t>Notes</t>
  </si>
  <si>
    <t>S12</t>
  </si>
  <si>
    <t>S121</t>
  </si>
  <si>
    <r>
      <rPr>
        <b/>
        <sz val="10"/>
        <color indexed="8"/>
        <rFont val="Arial"/>
        <family val="2"/>
      </rPr>
      <t>Source</t>
    </r>
    <r>
      <rPr>
        <sz val="10"/>
        <color indexed="8"/>
        <rFont val="Arial"/>
        <family val="2"/>
      </rPr>
      <t xml:space="preserve">
(description, confidentiality, URL)
(Note 1)</t>
    </r>
  </si>
  <si>
    <t>DTCs</t>
  </si>
  <si>
    <t>Insurance Corporations</t>
  </si>
  <si>
    <t>macro-mapping reference</t>
  </si>
  <si>
    <t>OFIs</t>
  </si>
  <si>
    <t>Fixed Income Funds</t>
  </si>
  <si>
    <t>*: Proxies and estimates are acceptable if hard data are not available.</t>
  </si>
  <si>
    <t>Brief description of the reasons for the classification into the EF</t>
  </si>
  <si>
    <r>
      <t>How is the entity type linked to the macro-mapping template</t>
    </r>
    <r>
      <rPr>
        <sz val="10"/>
        <color indexed="8"/>
        <rFont val="Arial"/>
        <family val="2"/>
      </rPr>
      <t xml:space="preserve"> (e.g. column reference in "1 macro-mapping" sheet)?</t>
    </r>
  </si>
  <si>
    <t>Onshore funds
(domiciled domestically)</t>
  </si>
  <si>
    <t>Entity Type 4</t>
  </si>
  <si>
    <t>Entity Type 5</t>
  </si>
  <si>
    <t>Entity Type 6</t>
  </si>
  <si>
    <t>Entity Type 7</t>
  </si>
  <si>
    <t>Entity Type 8</t>
  </si>
  <si>
    <t>EF2:  Loan provision that is dependent on short-term funding or on secured funding of assets</t>
  </si>
  <si>
    <t>EF3:  Intermediation of market activities that is dependent on short-term funding or on secured funding of client assets</t>
  </si>
  <si>
    <t>Offshore funds
(domiciled abroad), managed/marketed domestically</t>
  </si>
  <si>
    <r>
      <rPr>
        <i/>
        <sz val="10"/>
        <color indexed="8"/>
        <rFont val="Arial"/>
        <family val="2"/>
      </rPr>
      <t>of which</t>
    </r>
    <r>
      <rPr>
        <sz val="10"/>
        <color indexed="8"/>
        <rFont val="Arial"/>
        <family val="2"/>
      </rPr>
      <t xml:space="preserve">: </t>
    </r>
    <r>
      <rPr>
        <u/>
        <sz val="10"/>
        <color indexed="8"/>
        <rFont val="Arial"/>
        <family val="2"/>
      </rPr>
      <t>defined benefits</t>
    </r>
  </si>
  <si>
    <r>
      <rPr>
        <i/>
        <sz val="10"/>
        <color indexed="8"/>
        <rFont val="Arial"/>
        <family val="2"/>
      </rPr>
      <t>of which</t>
    </r>
    <r>
      <rPr>
        <sz val="10"/>
        <color indexed="8"/>
        <rFont val="Arial"/>
        <family val="2"/>
      </rPr>
      <t xml:space="preserve">: </t>
    </r>
    <r>
      <rPr>
        <u/>
        <sz val="10"/>
        <color indexed="8"/>
        <rFont val="Arial"/>
        <family val="2"/>
      </rPr>
      <t>defined contributions</t>
    </r>
  </si>
  <si>
    <t>Col 38</t>
  </si>
  <si>
    <t>Col 39</t>
  </si>
  <si>
    <t xml:space="preserve">Domestic currency : </t>
  </si>
  <si>
    <t>as of end-year</t>
  </si>
  <si>
    <t>Supplementary Template: Credit and Lending Assets</t>
  </si>
  <si>
    <t>MMFs</t>
  </si>
  <si>
    <t>Credit Assets
(Note 2)</t>
  </si>
  <si>
    <r>
      <t>of which</t>
    </r>
    <r>
      <rPr>
        <sz val="10"/>
        <color indexed="8"/>
        <rFont val="Arial"/>
        <family val="2"/>
      </rPr>
      <t>: loans
(Note 3)</t>
    </r>
  </si>
  <si>
    <t>Other Investment Funds</t>
  </si>
  <si>
    <t>Wholesale Funding
(Note 2)</t>
  </si>
  <si>
    <r>
      <t>of which</t>
    </r>
    <r>
      <rPr>
        <sz val="10"/>
        <color indexed="8"/>
        <rFont val="Arial"/>
        <family val="2"/>
      </rPr>
      <t>:
short-term
(Note 3)</t>
    </r>
  </si>
  <si>
    <t xml:space="preserve">(3) Short-term is defined as a residual maturity of less than 12 months. </t>
  </si>
  <si>
    <t>Supplementary Template: Wholesale Funding</t>
  </si>
  <si>
    <t>claims on</t>
  </si>
  <si>
    <t>liabilities to</t>
  </si>
  <si>
    <t xml:space="preserve">Pension Funds
</t>
  </si>
  <si>
    <t xml:space="preserve">OFIs
</t>
  </si>
  <si>
    <r>
      <t>Interconnectedness</t>
    </r>
    <r>
      <rPr>
        <sz val="13"/>
        <color indexed="9"/>
        <rFont val="Arial"/>
        <family val="2"/>
      </rPr>
      <t xml:space="preserve"> (time series)</t>
    </r>
  </si>
  <si>
    <r>
      <t>Interconnectedness</t>
    </r>
    <r>
      <rPr>
        <sz val="13"/>
        <color indexed="9"/>
        <rFont val="Arial"/>
        <family val="2"/>
      </rPr>
      <t xml:space="preserve"> (</t>
    </r>
    <r>
      <rPr>
        <i/>
        <sz val="13"/>
        <color indexed="9"/>
        <rFont val="Arial"/>
        <family val="2"/>
      </rPr>
      <t>whom-to-whom</t>
    </r>
    <r>
      <rPr>
        <sz val="13"/>
        <color indexed="9"/>
        <rFont val="Arial"/>
        <family val="2"/>
      </rPr>
      <t>)</t>
    </r>
  </si>
  <si>
    <t>Insurance Corporations'</t>
  </si>
  <si>
    <t>Pension Funds'</t>
  </si>
  <si>
    <t>OFIs'</t>
  </si>
  <si>
    <t xml:space="preserve">Insurance Companies
</t>
  </si>
  <si>
    <t>Entity Type 9</t>
  </si>
  <si>
    <t>Entity Type 10</t>
  </si>
  <si>
    <r>
      <t>Financial assets at end-year</t>
    </r>
    <r>
      <rPr>
        <sz val="10"/>
        <rFont val="Arial"/>
        <family val="2"/>
      </rPr>
      <t xml:space="preserve"> (Note 2)</t>
    </r>
  </si>
  <si>
    <r>
      <t>EF1:  Management of collective investment vehicles with features that make them susceptible to runs</t>
    </r>
    <r>
      <rPr>
        <sz val="12"/>
        <color indexed="56"/>
        <rFont val="Arial"/>
        <family val="2"/>
      </rPr>
      <t xml:space="preserve"> (Note 4)</t>
    </r>
  </si>
  <si>
    <r>
      <t>EF5: Securitisation-based credit intermediation and funding of financial entities</t>
    </r>
    <r>
      <rPr>
        <sz val="12"/>
        <color indexed="21"/>
        <rFont val="Arial"/>
        <family val="2"/>
      </rPr>
      <t xml:space="preserve"> (Note 5)</t>
    </r>
  </si>
  <si>
    <t>(4) Collective Investment Vehicles are usually not prudentially consolidated in banking groups. However, if there are any prudentially consolidated entity types in this economic function category, please report the number in a separate note.</t>
  </si>
  <si>
    <t>(3) Please indicate the sources used to fill in this template (e.g. supervisory data, market data, other).</t>
  </si>
  <si>
    <t>EF1:  Management of collective investment vehicles with features that make them susceptible to runs</t>
  </si>
  <si>
    <t>Assets</t>
  </si>
  <si>
    <t>Gross notional exposure (GNE)</t>
  </si>
  <si>
    <t>(1)</t>
  </si>
  <si>
    <t>(2)</t>
  </si>
  <si>
    <t>(3)</t>
  </si>
  <si>
    <t>(4)</t>
  </si>
  <si>
    <t>(5)</t>
  </si>
  <si>
    <t>(6)</t>
  </si>
  <si>
    <t>(7)</t>
  </si>
  <si>
    <t>(8)</t>
  </si>
  <si>
    <t>(9)</t>
  </si>
  <si>
    <t>(10)</t>
  </si>
  <si>
    <t>(11)</t>
  </si>
  <si>
    <t>(12)</t>
  </si>
  <si>
    <t>(13)</t>
  </si>
  <si>
    <t>(14)</t>
  </si>
  <si>
    <t>(15)</t>
  </si>
  <si>
    <t>(16)</t>
  </si>
  <si>
    <t>(17)</t>
  </si>
  <si>
    <t>(18)</t>
  </si>
  <si>
    <t>Liquidity Transformation 1 (LT1)</t>
  </si>
  <si>
    <t>Credit Risk Transfer 1 (CRT1)</t>
  </si>
  <si>
    <t>On- and Off-Balance Sheet Items</t>
  </si>
  <si>
    <t>(19)</t>
  </si>
  <si>
    <t>Formula</t>
  </si>
  <si>
    <t>= 3 / 1</t>
  </si>
  <si>
    <t>= 4 / 1</t>
  </si>
  <si>
    <t>= (3 + 18) / (1 + 17)</t>
  </si>
  <si>
    <t>= (5 - 10 - 14) / 1</t>
  </si>
  <si>
    <t>= (11 + 15) / 6</t>
  </si>
  <si>
    <t>= 18 / (1 + 17)</t>
  </si>
  <si>
    <t>= 2 / 1</t>
  </si>
  <si>
    <t>= (2 + 14) / (1 + 13)</t>
  </si>
  <si>
    <t>= (4 - 9 - 12) / 1</t>
  </si>
  <si>
    <t>= 10 / 5</t>
  </si>
  <si>
    <t>= 11 / 7</t>
  </si>
  <si>
    <t>= 14 / (1 + 13)</t>
  </si>
  <si>
    <t>= 1 / 13</t>
  </si>
  <si>
    <t>= (1 + 17) / 13</t>
  </si>
  <si>
    <t>= 1 / 12</t>
  </si>
  <si>
    <t>= (1 + 13) / 12</t>
  </si>
  <si>
    <r>
      <t xml:space="preserve">Qualitative Explanation
</t>
    </r>
    <r>
      <rPr>
        <sz val="10"/>
        <color indexed="8"/>
        <rFont val="Arial"/>
        <family val="2"/>
      </rPr>
      <t>(Note 1)</t>
    </r>
  </si>
  <si>
    <t>(1) Please indicate in case you make recourse to other definitions (e.g. of "credit assets", "long-term", "short-term", "liquid", or "off-balance sheet"). Jurisdictions can also use this field to provide qualitative information if the balance sheet items are not available.</t>
  </si>
  <si>
    <r>
      <t>Total balance sheet financial assets</t>
    </r>
    <r>
      <rPr>
        <sz val="10"/>
        <color indexed="8"/>
        <rFont val="Arial"/>
        <family val="2"/>
      </rPr>
      <t xml:space="preserve"> (Note 2)</t>
    </r>
  </si>
  <si>
    <r>
      <t xml:space="preserve">(3) Amount of </t>
    </r>
    <r>
      <rPr>
        <i/>
        <sz val="10"/>
        <color indexed="8"/>
        <rFont val="Arial"/>
        <family val="2"/>
      </rPr>
      <t>loans and receivables</t>
    </r>
    <r>
      <rPr>
        <sz val="10"/>
        <color indexed="8"/>
        <rFont val="Arial"/>
        <family val="2"/>
      </rPr>
      <t xml:space="preserve">, </t>
    </r>
    <r>
      <rPr>
        <i/>
        <sz val="10"/>
        <color indexed="8"/>
        <rFont val="Arial"/>
        <family val="2"/>
      </rPr>
      <t>investments in debt securities</t>
    </r>
    <r>
      <rPr>
        <sz val="10"/>
        <color indexed="8"/>
        <rFont val="Arial"/>
        <family val="2"/>
      </rPr>
      <t xml:space="preserve">, and other </t>
    </r>
    <r>
      <rPr>
        <i/>
        <sz val="10"/>
        <color indexed="8"/>
        <rFont val="Arial"/>
        <family val="2"/>
      </rPr>
      <t>credit-related assets,</t>
    </r>
    <r>
      <rPr>
        <sz val="10"/>
        <color indexed="8"/>
        <rFont val="Arial"/>
        <family val="2"/>
      </rPr>
      <t xml:space="preserve"> e.g. government debt and other debt instruments. Please exclude </t>
    </r>
    <r>
      <rPr>
        <i/>
        <sz val="10"/>
        <color indexed="8"/>
        <rFont val="Arial"/>
        <family val="2"/>
      </rPr>
      <t xml:space="preserve">intercompany receivables </t>
    </r>
    <r>
      <rPr>
        <sz val="10"/>
        <color indexed="8"/>
        <rFont val="Arial"/>
        <family val="2"/>
      </rPr>
      <t>(i.e. balances between companies within a group), if possible.</t>
    </r>
  </si>
  <si>
    <r>
      <t xml:space="preserve">(4) Amount of </t>
    </r>
    <r>
      <rPr>
        <i/>
        <sz val="10"/>
        <color indexed="8"/>
        <rFont val="Arial"/>
        <family val="2"/>
      </rPr>
      <t>loans and receivables</t>
    </r>
    <r>
      <rPr>
        <sz val="10"/>
        <color indexed="8"/>
        <rFont val="Arial"/>
        <family val="2"/>
      </rPr>
      <t>.</t>
    </r>
  </si>
  <si>
    <r>
      <t>Credit assets</t>
    </r>
    <r>
      <rPr>
        <sz val="10"/>
        <color indexed="8"/>
        <rFont val="Arial"/>
        <family val="2"/>
      </rPr>
      <t xml:space="preserve"> (Note 3)</t>
    </r>
  </si>
  <si>
    <r>
      <t>Long-term assets
(&gt; 12 months)</t>
    </r>
    <r>
      <rPr>
        <sz val="10"/>
        <color indexed="8"/>
        <rFont val="Arial"/>
        <family val="2"/>
      </rPr>
      <t xml:space="preserve"> (Note 5)</t>
    </r>
  </si>
  <si>
    <r>
      <t>Short-term assets
(≤ 12 months)</t>
    </r>
    <r>
      <rPr>
        <sz val="10"/>
        <color indexed="8"/>
        <rFont val="Arial"/>
        <family val="2"/>
      </rPr>
      <t xml:space="preserve"> (Note 5)</t>
    </r>
  </si>
  <si>
    <r>
      <t>Short-term assets
(≤ 3 months)</t>
    </r>
    <r>
      <rPr>
        <sz val="10"/>
        <color indexed="8"/>
        <rFont val="Arial"/>
        <family val="2"/>
      </rPr>
      <t xml:space="preserve">  (Note 5)</t>
    </r>
  </si>
  <si>
    <r>
      <rPr>
        <i/>
        <sz val="10"/>
        <color indexed="8"/>
        <rFont val="Arial"/>
        <family val="2"/>
      </rPr>
      <t>of which</t>
    </r>
    <r>
      <rPr>
        <sz val="10"/>
        <color indexed="8"/>
        <rFont val="Arial"/>
        <family val="2"/>
      </rPr>
      <t xml:space="preserve">: </t>
    </r>
    <r>
      <rPr>
        <b/>
        <sz val="10"/>
        <color indexed="8"/>
        <rFont val="Arial"/>
        <family val="2"/>
      </rPr>
      <t>loans</t>
    </r>
    <r>
      <rPr>
        <sz val="10"/>
        <color indexed="8"/>
        <rFont val="Arial"/>
        <family val="2"/>
      </rPr>
      <t xml:space="preserve"> (Note 4)</t>
    </r>
  </si>
  <si>
    <t>= credit assets / total financial assets</t>
  </si>
  <si>
    <t>= loans / total financial assets</t>
  </si>
  <si>
    <t>= credit assets / AUM</t>
  </si>
  <si>
    <t>= loans / AUM</t>
  </si>
  <si>
    <t>= credit off balance sheet exposures / (AUM + total off balance sheet exposures)</t>
  </si>
  <si>
    <t>= AUM / NAV</t>
  </si>
  <si>
    <t>= (AUM + total off balance sheet exposures) / NAV</t>
  </si>
  <si>
    <t>= (credit assets + credit off balance sheet exposures) / (AUM + total off balance sheet exposures)</t>
  </si>
  <si>
    <t>= (long term assets - long term liabilities - nonredeemable equity) / AUM</t>
  </si>
  <si>
    <t>Description</t>
  </si>
  <si>
    <t>= (credit assets + credit off balance sheet exposures) / (total financial assets + total off balance sheet exposures)</t>
  </si>
  <si>
    <t>= credit off balance sheet exposures / (total financial assets + total off balance sheet exposures)</t>
  </si>
  <si>
    <t>= total financial assets / equity</t>
  </si>
  <si>
    <t>= (total financial assets + total off balance sheet exposures) / equity</t>
  </si>
  <si>
    <t xml:space="preserve">    </t>
  </si>
  <si>
    <t>3 interconnectedness</t>
  </si>
  <si>
    <t>2 supplementary templates</t>
  </si>
  <si>
    <t>4 classification of non-bank entities into and outside of economic functions (a-b)</t>
  </si>
  <si>
    <r>
      <t xml:space="preserve">= (short term liabilities </t>
    </r>
    <r>
      <rPr>
        <sz val="11"/>
        <color indexed="63"/>
        <rFont val="Arial"/>
        <family val="2"/>
      </rPr>
      <t>[≤ 12 months]</t>
    </r>
    <r>
      <rPr>
        <sz val="11"/>
        <color theme="1"/>
        <rFont val="Arial"/>
        <family val="2"/>
      </rPr>
      <t xml:space="preserve"> + redeemable equity </t>
    </r>
    <r>
      <rPr>
        <sz val="11"/>
        <color indexed="63"/>
        <rFont val="Arial"/>
        <family val="2"/>
      </rPr>
      <t>[≤  12 months]</t>
    </r>
    <r>
      <rPr>
        <sz val="11"/>
        <color theme="1"/>
        <rFont val="Arial"/>
        <family val="2"/>
      </rPr>
      <t xml:space="preserve">) / short term assets </t>
    </r>
    <r>
      <rPr>
        <sz val="11"/>
        <color indexed="63"/>
        <rFont val="Arial"/>
        <family val="2"/>
      </rPr>
      <t>[≤ 12 months]</t>
    </r>
  </si>
  <si>
    <r>
      <rPr>
        <i/>
        <sz val="10"/>
        <color indexed="8"/>
        <rFont val="Arial"/>
        <family val="2"/>
      </rPr>
      <t xml:space="preserve">of which:
</t>
    </r>
    <r>
      <rPr>
        <sz val="10"/>
        <color indexed="8"/>
        <rFont val="Arial"/>
        <family val="2"/>
      </rPr>
      <t>banks</t>
    </r>
  </si>
  <si>
    <t xml:space="preserve">Unit multiplier (e.g. 1,000) : </t>
  </si>
  <si>
    <t>Additional questions</t>
  </si>
  <si>
    <t xml:space="preserve">Yes (URL link) / No : </t>
  </si>
  <si>
    <t>S122
- S12201</t>
  </si>
  <si>
    <t>S123
- S12301</t>
  </si>
  <si>
    <t>S126
- S12601</t>
  </si>
  <si>
    <t>S127
- S12701</t>
  </si>
  <si>
    <t>S124
- S12401</t>
  </si>
  <si>
    <t>S129
- S12901</t>
  </si>
  <si>
    <t>S128
- S12801</t>
  </si>
  <si>
    <t>Main Template for the Macro-Mapping - from Flow of Funds / National Financial Accounts Data *</t>
  </si>
  <si>
    <t>Please fill in the template in domestic currency and unit multiplier specified on the cover page.</t>
  </si>
  <si>
    <t>(2) Please fill in the template in domestic currency and unit multiplier specified on the cover page.</t>
  </si>
  <si>
    <t>S12201 to S12901</t>
  </si>
  <si>
    <t>Please fill in the template using the domestic currency and unit multiplier specified on the cover page.</t>
  </si>
  <si>
    <r>
      <rPr>
        <i/>
        <sz val="10"/>
        <color indexed="8"/>
        <rFont val="Arial"/>
        <family val="2"/>
      </rPr>
      <t xml:space="preserve">of which:
</t>
    </r>
    <r>
      <rPr>
        <sz val="10"/>
        <color indexed="8"/>
        <rFont val="Arial"/>
        <family val="2"/>
      </rPr>
      <t>other</t>
    </r>
  </si>
  <si>
    <t>Col 40</t>
  </si>
  <si>
    <r>
      <t>Stock of financial assets</t>
    </r>
    <r>
      <rPr>
        <sz val="10"/>
        <color indexed="10"/>
        <rFont val="Arial"/>
        <family val="2"/>
      </rPr>
      <t xml:space="preserve">
(Note 1)</t>
    </r>
    <r>
      <rPr>
        <b/>
        <sz val="10"/>
        <color indexed="10"/>
        <rFont val="Arial"/>
        <family val="2"/>
      </rPr>
      <t xml:space="preserve">
 </t>
    </r>
    <r>
      <rPr>
        <sz val="10"/>
        <color indexed="8"/>
        <rFont val="Arial"/>
        <family val="2"/>
      </rPr>
      <t xml:space="preserve"> 
as of end-year</t>
    </r>
  </si>
  <si>
    <t>Deposit-Taking Corporations (DTCs)
(Note 3)</t>
  </si>
  <si>
    <t>Public Financial Institutions
(Note 4)</t>
  </si>
  <si>
    <t>Insurance Corporations
(Note 5)</t>
  </si>
  <si>
    <t>Pension Funds
(Note 5)</t>
  </si>
  <si>
    <t>Other Financial Intermediaries (OFIs)
(Note 6)</t>
  </si>
  <si>
    <t>Money Market Funds (MMFs)
(Note 7)</t>
  </si>
  <si>
    <r>
      <rPr>
        <i/>
        <sz val="10"/>
        <color indexed="8"/>
        <rFont val="Arial"/>
        <family val="2"/>
      </rPr>
      <t>of which</t>
    </r>
    <r>
      <rPr>
        <sz val="10"/>
        <color indexed="8"/>
        <rFont val="Arial"/>
        <family val="2"/>
      </rPr>
      <t xml:space="preserve">: </t>
    </r>
    <r>
      <rPr>
        <u/>
        <sz val="10"/>
        <color indexed="8"/>
        <rFont val="Arial"/>
        <family val="2"/>
      </rPr>
      <t xml:space="preserve">constant NAV
</t>
    </r>
    <r>
      <rPr>
        <sz val="10"/>
        <color indexed="8"/>
        <rFont val="Arial"/>
        <family val="2"/>
      </rPr>
      <t>(Note 7)</t>
    </r>
  </si>
  <si>
    <r>
      <rPr>
        <i/>
        <sz val="10"/>
        <color indexed="8"/>
        <rFont val="Arial"/>
        <family val="2"/>
      </rPr>
      <t>of which</t>
    </r>
    <r>
      <rPr>
        <sz val="10"/>
        <color indexed="8"/>
        <rFont val="Arial"/>
        <family val="2"/>
      </rPr>
      <t xml:space="preserve">: </t>
    </r>
    <r>
      <rPr>
        <u/>
        <sz val="10"/>
        <color indexed="8"/>
        <rFont val="Arial"/>
        <family val="2"/>
      </rPr>
      <t xml:space="preserve">variable NAV
</t>
    </r>
    <r>
      <rPr>
        <sz val="10"/>
        <color indexed="8"/>
        <rFont val="Arial"/>
        <family val="2"/>
      </rPr>
      <t>(Note 7)</t>
    </r>
  </si>
  <si>
    <t>(5) If data for Insurance Companies and Pension Funds can not be separated, please fill the aggregated number in the Insurance Companies' cells and explain that in the Note cell.</t>
  </si>
  <si>
    <t>(3) Deposit-Taking Corporations include banks and other corporations that raise funds through deposits and other equivalent instruments.</t>
  </si>
  <si>
    <r>
      <rPr>
        <b/>
        <sz val="10"/>
        <color indexed="8"/>
        <rFont val="Arial"/>
        <family val="2"/>
      </rPr>
      <t>Source</t>
    </r>
    <r>
      <rPr>
        <sz val="10"/>
        <color indexed="8"/>
        <rFont val="Arial"/>
        <family val="2"/>
      </rPr>
      <t xml:space="preserve">
(description, confidentiality, URL)
(Note 2)</t>
    </r>
  </si>
  <si>
    <r>
      <rPr>
        <i/>
        <sz val="10"/>
        <color indexed="8"/>
        <rFont val="Arial"/>
        <family val="2"/>
      </rPr>
      <t>of which</t>
    </r>
    <r>
      <rPr>
        <sz val="10"/>
        <color indexed="8"/>
        <rFont val="Arial"/>
        <family val="2"/>
      </rPr>
      <t>: prudentially consolidated in banking groups</t>
    </r>
  </si>
  <si>
    <r>
      <t>MMFs</t>
    </r>
    <r>
      <rPr>
        <sz val="10"/>
        <color indexed="8"/>
        <rFont val="Arial"/>
        <family val="2"/>
      </rPr>
      <t xml:space="preserve">
(Note 1)</t>
    </r>
  </si>
  <si>
    <r>
      <t>Trust Companies</t>
    </r>
    <r>
      <rPr>
        <sz val="10"/>
        <color indexed="8"/>
        <rFont val="Arial"/>
        <family val="2"/>
      </rPr>
      <t xml:space="preserve">
(Note 1)</t>
    </r>
  </si>
  <si>
    <r>
      <t>Finance Companies</t>
    </r>
    <r>
      <rPr>
        <sz val="10"/>
        <color indexed="8"/>
        <rFont val="Arial"/>
        <family val="2"/>
      </rPr>
      <t xml:space="preserve">
(Note 1)</t>
    </r>
  </si>
  <si>
    <r>
      <t>Broker Dealers</t>
    </r>
    <r>
      <rPr>
        <sz val="10"/>
        <color indexed="8"/>
        <rFont val="Arial"/>
        <family val="2"/>
      </rPr>
      <t xml:space="preserve">
(Note 1)</t>
    </r>
  </si>
  <si>
    <t>Claims on / liabilities to Col 7</t>
  </si>
  <si>
    <t>Claims on / liabilities to Col 8</t>
  </si>
  <si>
    <t>Claims on / liabilities to Col 11</t>
  </si>
  <si>
    <t>Claims on / liabilities to Col 12</t>
  </si>
  <si>
    <t>Claims on / liabilities to Col 15</t>
  </si>
  <si>
    <t>Claims on / liabilities to Col 24</t>
  </si>
  <si>
    <t>Claims on / liabilities to Col 25</t>
  </si>
  <si>
    <t>Claims on / liabilities to Col 26</t>
  </si>
  <si>
    <t xml:space="preserve">General remarks :   </t>
  </si>
  <si>
    <t xml:space="preserve">Yes (brief description) / No : </t>
  </si>
  <si>
    <t>5 risk metrics for classified entitles</t>
  </si>
  <si>
    <t>Domestic currency and unit multiplier used for reporting all values in the templates</t>
  </si>
  <si>
    <t>1. Is there an established system of national financial accounts (e.g. 'Flow of Funds') in your jurisdiction? If yes, please provide the URL link.</t>
  </si>
  <si>
    <t>Leverage 3 (L3)</t>
  </si>
  <si>
    <t>= GNE / NAV</t>
  </si>
  <si>
    <r>
      <t>Liquid assets (broad definition)</t>
    </r>
    <r>
      <rPr>
        <sz val="10"/>
        <color indexed="8"/>
        <rFont val="Arial"/>
        <family val="2"/>
      </rPr>
      <t xml:space="preserve"> (Note 6)</t>
    </r>
  </si>
  <si>
    <r>
      <t xml:space="preserve">= (short term liabilities </t>
    </r>
    <r>
      <rPr>
        <sz val="11"/>
        <color indexed="63"/>
        <rFont val="Arial"/>
        <family val="2"/>
      </rPr>
      <t>[≤ 30 days]</t>
    </r>
    <r>
      <rPr>
        <sz val="11"/>
        <color theme="1"/>
        <rFont val="Arial"/>
        <family val="2"/>
      </rPr>
      <t xml:space="preserve"> + redeemable equity </t>
    </r>
    <r>
      <rPr>
        <sz val="11"/>
        <color indexed="63"/>
        <rFont val="Arial"/>
        <family val="2"/>
      </rPr>
      <t>[≤  30 days]</t>
    </r>
    <r>
      <rPr>
        <sz val="11"/>
        <color theme="1"/>
        <rFont val="Arial"/>
        <family val="2"/>
      </rPr>
      <t xml:space="preserve">) / short term assets </t>
    </r>
    <r>
      <rPr>
        <sz val="11"/>
        <color indexed="63"/>
        <rFont val="Arial"/>
        <family val="2"/>
      </rPr>
      <t>[≤ 3 months]</t>
    </r>
  </si>
  <si>
    <t>Liquidity Transformation 2 (LT2)</t>
  </si>
  <si>
    <t>Liquidity Transformation 3 (LT3)</t>
  </si>
  <si>
    <t>= (AUM - liquid assets [narrow] + short term liabilities [≤ 30 days] + redeemable equity [≤ 30 days]) / AUM</t>
  </si>
  <si>
    <t>= (AUM - liquid assets [broad] + short term liabilities [≤ 30 days] + redeemable equity [≤ 30 days]) / AUM</t>
  </si>
  <si>
    <r>
      <t>Liquid assets (narrow definition)</t>
    </r>
    <r>
      <rPr>
        <sz val="10"/>
        <color indexed="8"/>
        <rFont val="Arial"/>
        <family val="2"/>
      </rPr>
      <t xml:space="preserve"> (Note 7)</t>
    </r>
  </si>
  <si>
    <t>= (12 + 16) / 7</t>
  </si>
  <si>
    <t>= (1 - 9 + 12 + 16) / 1</t>
  </si>
  <si>
    <t>= (1 - 8 + 12 + 16) / 1</t>
  </si>
  <si>
    <t>= 2 / 13</t>
  </si>
  <si>
    <r>
      <t>Long-term liabilities
(&gt; 12 months)</t>
    </r>
    <r>
      <rPr>
        <sz val="10"/>
        <color indexed="8"/>
        <rFont val="Arial"/>
        <family val="2"/>
      </rPr>
      <t xml:space="preserve"> (Note 8)</t>
    </r>
  </si>
  <si>
    <r>
      <t>Short-term liabilities
(≤ 12 months)</t>
    </r>
    <r>
      <rPr>
        <sz val="10"/>
        <color indexed="8"/>
        <rFont val="Arial"/>
        <family val="2"/>
      </rPr>
      <t xml:space="preserve"> (Note 8)</t>
    </r>
  </si>
  <si>
    <r>
      <t>Short-term liabilities
(≤ 30 days)</t>
    </r>
    <r>
      <rPr>
        <sz val="10"/>
        <color indexed="8"/>
        <rFont val="Arial"/>
        <family val="2"/>
      </rPr>
      <t xml:space="preserve"> (Note 8)</t>
    </r>
  </si>
  <si>
    <r>
      <t>Net Asset Value (NAV)</t>
    </r>
    <r>
      <rPr>
        <sz val="10"/>
        <color indexed="8"/>
        <rFont val="Arial"/>
        <family val="2"/>
      </rPr>
      <t xml:space="preserve"> (Note 9)</t>
    </r>
  </si>
  <si>
    <r>
      <t>Shareholders' equity
(&gt; 12 months)</t>
    </r>
    <r>
      <rPr>
        <sz val="10"/>
        <color indexed="8"/>
        <rFont val="Arial"/>
        <family val="2"/>
      </rPr>
      <t xml:space="preserve"> (Note 8)</t>
    </r>
  </si>
  <si>
    <r>
      <t>Shareholders' equity
(≤ 12 months)</t>
    </r>
    <r>
      <rPr>
        <sz val="10"/>
        <color indexed="8"/>
        <rFont val="Arial"/>
        <family val="2"/>
      </rPr>
      <t xml:space="preserve"> (Note 8)</t>
    </r>
  </si>
  <si>
    <r>
      <t>Shareholders' equity
(≤ 30 days)</t>
    </r>
    <r>
      <rPr>
        <sz val="10"/>
        <color indexed="8"/>
        <rFont val="Arial"/>
        <family val="2"/>
      </rPr>
      <t xml:space="preserve"> (Note 8)</t>
    </r>
  </si>
  <si>
    <r>
      <t>Total or sample indicator</t>
    </r>
    <r>
      <rPr>
        <sz val="10"/>
        <color indexed="8"/>
        <rFont val="Arial"/>
        <family val="2"/>
      </rPr>
      <t xml:space="preserve"> (Note 12)</t>
    </r>
  </si>
  <si>
    <t>(11) Off-balance sheet credit risk exposures, e.g. due to contingent liabilities such as credit guarantees or lines of credit, and where applicable, credit default swaps (CDS).</t>
  </si>
  <si>
    <t>(10) The residual interest in the assets of the entity after deducting all its liabilities.</t>
  </si>
  <si>
    <t>(9) Net assets attributable to investors.</t>
  </si>
  <si>
    <t>(8) Time indication in brackets refers to the time within which liabilities or shares are redeemable.</t>
  </si>
  <si>
    <r>
      <t xml:space="preserve">(7) In a </t>
    </r>
    <r>
      <rPr>
        <u/>
        <sz val="10"/>
        <rFont val="Arial"/>
        <family val="2"/>
      </rPr>
      <t>narrow definition</t>
    </r>
    <r>
      <rPr>
        <sz val="10"/>
        <rFont val="Arial"/>
        <family val="2"/>
      </rPr>
      <t>, liquid assets only include cash and cash equivalents.</t>
    </r>
  </si>
  <si>
    <t>(6) Liquid assets are considered all assets that can be easily and immediately converted into cash at little or no loss of value during a time of stress, e.g. due to low credit and market risk, ease and certainty of valuation, low correlation with risky assets, listed on a developed and recognised exchange market, and because they are traded on an active and sizable market characterised by the presence of committed market makers, low volatility,</t>
  </si>
  <si>
    <t xml:space="preserve">      and historically flight to quality behaviour (see characteristics and definition of High Quality Liquid Assets (HQLAs) in Par 1, Section II.A in the BCBS' Basel III Liquidity Coverage Ratio for additional guidance, http://www.bis.org/publ/bcbs238.pdf).</t>
  </si>
  <si>
    <r>
      <t xml:space="preserve">      In a </t>
    </r>
    <r>
      <rPr>
        <u/>
        <sz val="10"/>
        <rFont val="Arial"/>
        <family val="2"/>
      </rPr>
      <t>broad definition</t>
    </r>
    <r>
      <rPr>
        <sz val="10"/>
        <rFont val="Arial"/>
        <family val="2"/>
      </rPr>
      <t>, liquid assets include HQLAs, such as cash and equivalents, short-term investments (e.g., investments in money market funds), and government securities with a 0% risk-weight under the Basel II Standardised Approach for credit risk, traded in large, deep and active repo or cash markets with a proven record as a reliable source of liquidity in the markets even during stressed market conditions.</t>
    </r>
  </si>
  <si>
    <r>
      <t>Equity</t>
    </r>
    <r>
      <rPr>
        <sz val="10"/>
        <color indexed="8"/>
        <rFont val="Arial"/>
        <family val="2"/>
      </rPr>
      <t xml:space="preserve"> (Note 10)</t>
    </r>
  </si>
  <si>
    <t>= (long term assets - long term liabilities - equity) / total financial assets</t>
  </si>
  <si>
    <r>
      <t xml:space="preserve">= short term liabilities </t>
    </r>
    <r>
      <rPr>
        <sz val="11"/>
        <color indexed="63"/>
        <rFont val="Arial"/>
        <family val="2"/>
      </rPr>
      <t>[≤ 12 months]</t>
    </r>
    <r>
      <rPr>
        <sz val="11"/>
        <color theme="1"/>
        <rFont val="Arial"/>
        <family val="2"/>
      </rPr>
      <t xml:space="preserve"> / short term assets </t>
    </r>
    <r>
      <rPr>
        <sz val="11"/>
        <color indexed="63"/>
        <rFont val="Arial"/>
        <family val="2"/>
      </rPr>
      <t>[≤ 12 months]</t>
    </r>
  </si>
  <si>
    <r>
      <t xml:space="preserve">= short term liabilities </t>
    </r>
    <r>
      <rPr>
        <sz val="11"/>
        <color indexed="63"/>
        <rFont val="Arial"/>
        <family val="2"/>
      </rPr>
      <t>[≤ 30 days]</t>
    </r>
    <r>
      <rPr>
        <sz val="11"/>
        <color theme="1"/>
        <rFont val="Arial"/>
        <family val="2"/>
      </rPr>
      <t xml:space="preserve"> / short term assets </t>
    </r>
    <r>
      <rPr>
        <sz val="11"/>
        <color indexed="63"/>
        <rFont val="Arial"/>
        <family val="2"/>
      </rPr>
      <t>[≤ 3 months]</t>
    </r>
  </si>
  <si>
    <t>= 11 / 6</t>
  </si>
  <si>
    <t>= (total financial assets - liquid assets [narrow] + short term liabilities [≤ 30 days]) / total financial assets</t>
  </si>
  <si>
    <t>= (total financial assets - liquid assets [broad] + short term liabilities [≤ 30 days]) / total financial assets</t>
  </si>
  <si>
    <t>= (1 - 8 + 11) / 1</t>
  </si>
  <si>
    <t>= (1 - 7 + 11) / 1</t>
  </si>
  <si>
    <r>
      <t xml:space="preserve">= short term liabilities </t>
    </r>
    <r>
      <rPr>
        <sz val="11"/>
        <color indexed="63"/>
        <rFont val="Arial"/>
        <family val="2"/>
      </rPr>
      <t>[≤ 30 days]</t>
    </r>
    <r>
      <rPr>
        <sz val="11"/>
        <color theme="1"/>
        <rFont val="Arial"/>
        <family val="2"/>
      </rPr>
      <t xml:space="preserve"> / liquid assets [broad]</t>
    </r>
  </si>
  <si>
    <t>= short term liabilities [≤ 12 months] / short term assets [≤ 12 months]</t>
  </si>
  <si>
    <t>= short term liabilities [≤ 30 days] / short term assets [≤ 3 months]</t>
  </si>
  <si>
    <t>= short term liabilities [≤ 30 days] / liquid assets [broad]</t>
  </si>
  <si>
    <t>Banks</t>
  </si>
  <si>
    <t>S125
- S12501</t>
  </si>
  <si>
    <t>Non-MMF Investment Funds</t>
  </si>
  <si>
    <t>see memo item on the right</t>
  </si>
  <si>
    <t>(8) If data for Hedge Funds can not be separated from Other Investment Funds, please fill the aggregated number in the Other Investment Funds cells and explain that in the Note cell.</t>
  </si>
  <si>
    <t>(9) If data for Other Investment Funds can not be separated between Equity Funds and Fixed Income Funds, please fill in the aggregate number in the Other Investment Funds cells and explain that in the Note cell.</t>
  </si>
  <si>
    <t>(11) Equity Real Estate Investment Trusts (REITs) and RE Funds only invest in and own physical properties and their revenues therefore come principally from their properties' rents. Mortgage REITs and RE Funds do not invest in physical real-estate but derive most of their income from investment and ownership of debt instruments, such as property mortgages or MBS that support real-estate investments.</t>
  </si>
  <si>
    <r>
      <t>Memo items: Flow of Funds / National Financial Accounts categories</t>
    </r>
    <r>
      <rPr>
        <sz val="10"/>
        <color indexed="10"/>
        <rFont val="Arial"/>
        <family val="2"/>
      </rPr>
      <t xml:space="preserve"> (Note 16)</t>
    </r>
  </si>
  <si>
    <t>Financial Auxiliaries
(Note 15)</t>
  </si>
  <si>
    <r>
      <rPr>
        <i/>
        <sz val="10"/>
        <color indexed="8"/>
        <rFont val="Arial"/>
        <family val="2"/>
      </rPr>
      <t>of which</t>
    </r>
    <r>
      <rPr>
        <sz val="10"/>
        <color indexed="8"/>
        <rFont val="Arial"/>
        <family val="2"/>
      </rPr>
      <t>:</t>
    </r>
    <r>
      <rPr>
        <i/>
        <sz val="10"/>
        <color indexed="8"/>
        <rFont val="Arial"/>
        <family val="2"/>
      </rPr>
      <t xml:space="preserve"> </t>
    </r>
    <r>
      <rPr>
        <u/>
        <sz val="10"/>
        <color indexed="8"/>
        <rFont val="Arial"/>
        <family val="2"/>
      </rPr>
      <t>mortgage</t>
    </r>
    <r>
      <rPr>
        <sz val="10"/>
        <color indexed="8"/>
        <rFont val="Arial"/>
        <family val="2"/>
      </rPr>
      <t xml:space="preserve"> </t>
    </r>
    <r>
      <rPr>
        <sz val="10"/>
        <color indexed="8"/>
        <rFont val="Arial"/>
        <family val="2"/>
      </rPr>
      <t>REITs and RE Funds
(Note 11)</t>
    </r>
  </si>
  <si>
    <r>
      <rPr>
        <i/>
        <sz val="10"/>
        <color indexed="8"/>
        <rFont val="Arial"/>
        <family val="2"/>
      </rPr>
      <t>of which</t>
    </r>
    <r>
      <rPr>
        <sz val="10"/>
        <color indexed="8"/>
        <rFont val="Arial"/>
        <family val="2"/>
      </rPr>
      <t xml:space="preserve">:
</t>
    </r>
    <r>
      <rPr>
        <u/>
        <sz val="10"/>
        <color indexed="8"/>
        <rFont val="Arial"/>
        <family val="2"/>
      </rPr>
      <t>e</t>
    </r>
    <r>
      <rPr>
        <u/>
        <sz val="10"/>
        <color indexed="8"/>
        <rFont val="Arial"/>
        <family val="2"/>
      </rPr>
      <t>quity</t>
    </r>
    <r>
      <rPr>
        <sz val="10"/>
        <color indexed="8"/>
        <rFont val="Arial"/>
        <family val="2"/>
      </rPr>
      <t xml:space="preserve"> REITs and RE Funds
(Note 11)</t>
    </r>
  </si>
  <si>
    <t>Real Estate Investment Trusts (REITs) and RE Funds
(Note 11)</t>
  </si>
  <si>
    <r>
      <rPr>
        <i/>
        <sz val="10"/>
        <color indexed="8"/>
        <rFont val="Arial"/>
        <family val="2"/>
      </rPr>
      <t>of which</t>
    </r>
    <r>
      <rPr>
        <sz val="10"/>
        <color indexed="8"/>
        <rFont val="Arial"/>
        <family val="2"/>
      </rPr>
      <t xml:space="preserve">:
</t>
    </r>
    <r>
      <rPr>
        <u/>
        <sz val="10"/>
        <color indexed="8"/>
        <rFont val="Arial"/>
        <family val="2"/>
      </rPr>
      <t>other</t>
    </r>
    <r>
      <rPr>
        <sz val="10"/>
        <color indexed="8"/>
        <rFont val="Arial"/>
        <family val="2"/>
      </rPr>
      <t xml:space="preserve"> funds
(Note 9,10)</t>
    </r>
  </si>
  <si>
    <r>
      <rPr>
        <i/>
        <sz val="10"/>
        <color indexed="8"/>
        <rFont val="Arial"/>
        <family val="2"/>
      </rPr>
      <t>of which</t>
    </r>
    <r>
      <rPr>
        <sz val="10"/>
        <color indexed="8"/>
        <rFont val="Arial"/>
        <family val="2"/>
      </rPr>
      <t xml:space="preserve">: </t>
    </r>
    <r>
      <rPr>
        <u/>
        <sz val="10"/>
        <color indexed="8"/>
        <rFont val="Arial"/>
        <family val="2"/>
      </rPr>
      <t>fixed income</t>
    </r>
    <r>
      <rPr>
        <sz val="10"/>
        <color indexed="8"/>
        <rFont val="Arial"/>
        <family val="2"/>
      </rPr>
      <t xml:space="preserve"> funds</t>
    </r>
    <r>
      <rPr>
        <sz val="10"/>
        <color indexed="8"/>
        <rFont val="Arial"/>
        <family val="2"/>
      </rPr>
      <t xml:space="preserve">
(Note 9,10)</t>
    </r>
  </si>
  <si>
    <r>
      <rPr>
        <i/>
        <sz val="10"/>
        <color indexed="8"/>
        <rFont val="Arial"/>
        <family val="2"/>
      </rPr>
      <t>of which</t>
    </r>
    <r>
      <rPr>
        <sz val="10"/>
        <color indexed="8"/>
        <rFont val="Arial"/>
        <family val="2"/>
      </rPr>
      <t xml:space="preserve">:
</t>
    </r>
    <r>
      <rPr>
        <u/>
        <sz val="10"/>
        <color indexed="8"/>
        <rFont val="Arial"/>
        <family val="2"/>
      </rPr>
      <t>equity</t>
    </r>
    <r>
      <rPr>
        <sz val="10"/>
        <color indexed="8"/>
        <rFont val="Arial"/>
        <family val="2"/>
      </rPr>
      <t xml:space="preserve"> funds</t>
    </r>
    <r>
      <rPr>
        <sz val="10"/>
        <color indexed="8"/>
        <rFont val="Arial"/>
        <family val="2"/>
      </rPr>
      <t xml:space="preserve">
(Note 9,10)</t>
    </r>
  </si>
  <si>
    <t>Other Investment Funds
(Note 9,10)</t>
  </si>
  <si>
    <t>Hedge Funds
(Note 8,10)</t>
  </si>
  <si>
    <t xml:space="preserve"> </t>
  </si>
  <si>
    <t>(2) Please indicate the sources used to fill in this template (e.g. supervisory data, market data).</t>
  </si>
  <si>
    <t>(7) If data for MMFs can not be separated between CNAV and VNAV (or equivalent), please fill the aggregated number in the MMFs cells and explain that in the Note cell.</t>
  </si>
  <si>
    <t>(16) If available, please report these memo items directly from your Flow of Funds / National Financial Accounts data. Note, in many cases Flow of Funds may not be granular enough to fill in the main table and need to be complemented with data sources from outside Flow of Funds. In that case, there will be a residual between the sum of Financial Corporations (Col 1) and the total for Financial Corporations from Flow of Funds (S.12).</t>
  </si>
  <si>
    <t>Other Financial Intermediaries, except Insurance Companies and Pension Funds</t>
  </si>
  <si>
    <r>
      <t xml:space="preserve">Supplementary Template: Securities Repurchase Agreement (Repo) Assets and Liabilities </t>
    </r>
    <r>
      <rPr>
        <sz val="13"/>
        <color indexed="9"/>
        <rFont val="Arial"/>
        <family val="2"/>
      </rPr>
      <t>(Note 1)</t>
    </r>
  </si>
  <si>
    <t>(1) A securities repurchase agreement (repo) is an arrangement where securities are provided in exchange for cash with a commitment to repurchase the same or similar securities at a fixed price on a specified future date.</t>
  </si>
  <si>
    <r>
      <t xml:space="preserve">OFIs
</t>
    </r>
    <r>
      <rPr>
        <sz val="10"/>
        <rFont val="Arial"/>
        <family val="2"/>
      </rPr>
      <t>(Note 3)</t>
    </r>
  </si>
  <si>
    <t>Repo Assets
(Note 4)</t>
  </si>
  <si>
    <t>Repo Liabilities
(Note 5)</t>
  </si>
  <si>
    <t>(4) Assets related to repo transactions on the buyer's (collateral-taker, cash-provider) balance sheet.</t>
  </si>
  <si>
    <t>(5) Liabilities related to repo transactions on the seller's (collateral-provider, cash-taker) balance sheet.</t>
  </si>
  <si>
    <t>(3) Please note that CCPs are included as 'Other Financial Intermediaries, except Insurance Companies and Pension Funds' (S.125) in SNA 2008.</t>
  </si>
  <si>
    <r>
      <t>Rest of the World's</t>
    </r>
    <r>
      <rPr>
        <sz val="10"/>
        <color indexed="8"/>
        <rFont val="Arial"/>
        <family val="2"/>
      </rPr>
      <t xml:space="preserve"> (Note 2)</t>
    </r>
  </si>
  <si>
    <r>
      <t>Structured Finance Vehicles</t>
    </r>
    <r>
      <rPr>
        <sz val="10"/>
        <color indexed="8"/>
        <rFont val="Arial"/>
        <family val="2"/>
      </rPr>
      <t xml:space="preserve">
(Note 1)</t>
    </r>
  </si>
  <si>
    <t xml:space="preserve">Banks' claims on OFIs
</t>
  </si>
  <si>
    <t xml:space="preserve">Banks' liabilities to OFIs
</t>
  </si>
  <si>
    <t>(1) Please indicate the sources used to fill in this template (e.g. supervisory data, market data).</t>
  </si>
  <si>
    <t>Col 4 claims on Col 11</t>
  </si>
  <si>
    <t>Col 4 liabilities to Col 11</t>
  </si>
  <si>
    <t>Claims on / liabilities to Col 4</t>
  </si>
  <si>
    <r>
      <t>Other Investment Funds</t>
    </r>
    <r>
      <rPr>
        <sz val="10"/>
        <color indexed="8"/>
        <rFont val="Arial"/>
        <family val="2"/>
      </rPr>
      <t xml:space="preserve">
(Note 1)</t>
    </r>
  </si>
  <si>
    <t>Claims on / liabilities to Col 16</t>
  </si>
  <si>
    <r>
      <t>Hedge Funds</t>
    </r>
    <r>
      <rPr>
        <sz val="10"/>
        <color indexed="8"/>
        <rFont val="Arial"/>
        <family val="2"/>
      </rPr>
      <t xml:space="preserve">
(Note 1)</t>
    </r>
  </si>
  <si>
    <t>Claims on / liabilities to Col 23</t>
  </si>
  <si>
    <t>(15) If your Flow of Funds / National Financial Accounts data distinguish Financial Auxiliaries, please describe what they are and provide examples in the Note cell. Please only report financial assets not reported in other specified categories.</t>
  </si>
  <si>
    <r>
      <rPr>
        <i/>
        <sz val="10"/>
        <color indexed="8"/>
        <rFont val="Arial"/>
        <family val="2"/>
      </rPr>
      <t>of which</t>
    </r>
    <r>
      <rPr>
        <sz val="10"/>
        <color indexed="8"/>
        <rFont val="Arial"/>
        <family val="2"/>
      </rPr>
      <t>: prudentially consolidated in banking groups</t>
    </r>
  </si>
  <si>
    <r>
      <t xml:space="preserve">(6) The columns "of which: prudentially consolidated into banking groups/banks" include </t>
    </r>
    <r>
      <rPr>
        <i/>
        <sz val="10"/>
        <color indexed="8"/>
        <rFont val="Arial"/>
        <family val="2"/>
      </rPr>
      <t>securitisation retained on the originating bank's balance sheet</t>
    </r>
    <r>
      <rPr>
        <sz val="10"/>
        <color indexed="8"/>
        <rFont val="Arial"/>
        <family val="2"/>
      </rPr>
      <t xml:space="preserve"> (self-securitisation or retained securitisation).</t>
    </r>
  </si>
  <si>
    <r>
      <t>EF5: Securitisation-based credit intermediation and funding of financial entities</t>
    </r>
    <r>
      <rPr>
        <sz val="12"/>
        <color indexed="21"/>
        <rFont val="Arial"/>
        <family val="2"/>
      </rPr>
      <t xml:space="preserve"> (Note 6)</t>
    </r>
  </si>
  <si>
    <r>
      <rPr>
        <b/>
        <sz val="10"/>
        <color indexed="8"/>
        <rFont val="Arial"/>
        <family val="2"/>
      </rPr>
      <t>Note / data source</t>
    </r>
    <r>
      <rPr>
        <sz val="10"/>
        <color indexed="8"/>
        <rFont val="Arial"/>
        <family val="2"/>
      </rPr>
      <t xml:space="preserve">
(description, confidentiality, URL)
(Note 3)</t>
    </r>
  </si>
  <si>
    <r>
      <rPr>
        <b/>
        <sz val="10"/>
        <color indexed="8"/>
        <rFont val="Arial"/>
        <family val="2"/>
      </rPr>
      <t>Note</t>
    </r>
    <r>
      <rPr>
        <sz val="10"/>
        <color indexed="8"/>
        <rFont val="Arial"/>
        <family val="2"/>
      </rPr>
      <t xml:space="preserve">
(detailed definition, etc.)</t>
    </r>
  </si>
  <si>
    <r>
      <rPr>
        <i/>
        <sz val="10"/>
        <color indexed="8"/>
        <rFont val="Arial"/>
        <family val="2"/>
      </rPr>
      <t>of which</t>
    </r>
    <r>
      <rPr>
        <sz val="10"/>
        <color indexed="8"/>
        <rFont val="Arial"/>
        <family val="2"/>
      </rPr>
      <t>: subject to Basel-equivalent prudential regulation
(Note 5)</t>
    </r>
  </si>
  <si>
    <r>
      <rPr>
        <i/>
        <sz val="10"/>
        <color indexed="8"/>
        <rFont val="Arial"/>
        <family val="2"/>
      </rPr>
      <t>of which</t>
    </r>
    <r>
      <rPr>
        <sz val="10"/>
        <color indexed="8"/>
        <rFont val="Arial"/>
        <family val="2"/>
      </rPr>
      <t>: subject to Basel-equivalent prudential regulation</t>
    </r>
  </si>
  <si>
    <t>Policy tools available or contemplated (if any) to address prominent emerging risks</t>
  </si>
  <si>
    <t>Other (please specify below)</t>
  </si>
  <si>
    <t>Responsible authority(ies)</t>
  </si>
  <si>
    <t>For further details on the policy toolkit, please refer to Section 3.2 and Annex 2 of the FSB's Policy Framework (http://www.fsb.org/wp-content/uploads/r_130829c.pdf).</t>
  </si>
  <si>
    <t>Other measures</t>
  </si>
  <si>
    <r>
      <rPr>
        <b/>
        <sz val="10"/>
        <rFont val="Arial"/>
        <family val="2"/>
      </rPr>
      <t>Tool 4</t>
    </r>
    <r>
      <rPr>
        <sz val="10"/>
        <rFont val="Arial"/>
        <family val="2"/>
      </rPr>
      <t>: Restrictions on maturity of portfolio assets</t>
    </r>
  </si>
  <si>
    <r>
      <rPr>
        <b/>
        <sz val="10"/>
        <rFont val="Arial"/>
        <family val="2"/>
      </rPr>
      <t>Tool 3</t>
    </r>
    <r>
      <rPr>
        <sz val="10"/>
        <rFont val="Arial"/>
        <family val="2"/>
      </rPr>
      <t>: Limits on leverage</t>
    </r>
  </si>
  <si>
    <r>
      <rPr>
        <b/>
        <sz val="10"/>
        <rFont val="Arial"/>
        <family val="2"/>
      </rPr>
      <t>Tool 2c:</t>
    </r>
    <r>
      <rPr>
        <sz val="10"/>
        <rFont val="Arial"/>
        <family val="2"/>
      </rPr>
      <t xml:space="preserve"> Limits on asset concentration</t>
    </r>
  </si>
  <si>
    <r>
      <rPr>
        <b/>
        <sz val="10"/>
        <rFont val="Arial"/>
        <family val="2"/>
      </rPr>
      <t>Tool 2b:</t>
    </r>
    <r>
      <rPr>
        <sz val="10"/>
        <rFont val="Arial"/>
        <family val="2"/>
      </rPr>
      <t xml:space="preserve"> Liquidity buffers</t>
    </r>
  </si>
  <si>
    <r>
      <rPr>
        <b/>
        <sz val="10"/>
        <rFont val="Arial"/>
        <family val="2"/>
      </rPr>
      <t>Tool 2a</t>
    </r>
    <r>
      <rPr>
        <sz val="10"/>
        <rFont val="Arial"/>
        <family val="2"/>
      </rPr>
      <t>: Limits on investments in illiquid assets</t>
    </r>
  </si>
  <si>
    <t>Tool 2: Tools to manage liquidity risk</t>
  </si>
  <si>
    <r>
      <rPr>
        <b/>
        <sz val="10"/>
        <rFont val="Arial"/>
        <family val="2"/>
      </rPr>
      <t>Tool 1d</t>
    </r>
    <r>
      <rPr>
        <sz val="10"/>
        <rFont val="Arial"/>
        <family val="2"/>
      </rPr>
      <t xml:space="preserve"> - Side pockets</t>
    </r>
  </si>
  <si>
    <r>
      <rPr>
        <b/>
        <sz val="10"/>
        <rFont val="Arial"/>
        <family val="2"/>
      </rPr>
      <t xml:space="preserve">Tool 1c - </t>
    </r>
    <r>
      <rPr>
        <sz val="10"/>
        <rFont val="Arial"/>
        <family val="2"/>
      </rPr>
      <t>Imposition of redemption fees or other redemption restrictions</t>
    </r>
  </si>
  <si>
    <r>
      <rPr>
        <b/>
        <sz val="10"/>
        <rFont val="Arial"/>
        <family val="2"/>
      </rPr>
      <t xml:space="preserve">Tool 1b - </t>
    </r>
    <r>
      <rPr>
        <sz val="10"/>
        <rFont val="Arial"/>
        <family val="2"/>
      </rPr>
      <t>Suspension of redemptions</t>
    </r>
  </si>
  <si>
    <r>
      <rPr>
        <b/>
        <sz val="10"/>
        <rFont val="Arial"/>
        <family val="2"/>
      </rPr>
      <t xml:space="preserve">Tool 1a - </t>
    </r>
    <r>
      <rPr>
        <sz val="10"/>
        <rFont val="Arial"/>
        <family val="2"/>
      </rPr>
      <t>Redemption gates</t>
    </r>
  </si>
  <si>
    <t>Tool 1: Tools for managing redemption pressures in stressed market conditions</t>
  </si>
  <si>
    <r>
      <t xml:space="preserve">Additional comments </t>
    </r>
    <r>
      <rPr>
        <sz val="10"/>
        <color indexed="8"/>
        <rFont val="Arial"/>
        <family val="2"/>
      </rPr>
      <t>(e.g. Are there particular challenges or shortcomings involved in the application of the policy tool?)</t>
    </r>
  </si>
  <si>
    <t>Are there revisions planned to the applicable policy tool? If so, please elaborate</t>
  </si>
  <si>
    <t>Please provide the (legal) basis of the applicable policy tool and, if possible, URL link to the relevant documents</t>
  </si>
  <si>
    <r>
      <rPr>
        <b/>
        <sz val="10"/>
        <rFont val="Arial"/>
        <family val="2"/>
      </rPr>
      <t>In case the policy tool is available in your jurisdiction and applicable to the above entity type, please describe its details</t>
    </r>
    <r>
      <rPr>
        <sz val="10"/>
        <rFont val="Arial"/>
        <family val="2"/>
      </rPr>
      <t xml:space="preserve"> (e.g. exact limits, types of assets covered) </t>
    </r>
  </si>
  <si>
    <t>Policy tools</t>
  </si>
  <si>
    <t xml:space="preserve"> Responsible authority(ies)</t>
  </si>
  <si>
    <t>Authority(ies) responsible for overseeing the entity type</t>
  </si>
  <si>
    <t xml:space="preserve"> Entity Type 1</t>
  </si>
  <si>
    <t>Entity type classified into EF1 according to the 'classification into EFs' template</t>
  </si>
  <si>
    <t>Please create new worksheets under each economic function to accommodate situations where multiple entity types are classified into an economic function.</t>
  </si>
  <si>
    <t xml:space="preserve">Not Applicable - This type of entity is not allowed to accept deposits. </t>
  </si>
  <si>
    <r>
      <rPr>
        <b/>
        <sz val="10"/>
        <rFont val="Arial"/>
        <family val="2"/>
      </rPr>
      <t>Tool 6</t>
    </r>
    <r>
      <rPr>
        <sz val="10"/>
        <rFont val="Arial"/>
        <family val="2"/>
      </rPr>
      <t>: Restrictions on types of liabilities</t>
    </r>
  </si>
  <si>
    <r>
      <rPr>
        <b/>
        <sz val="10"/>
        <rFont val="Arial"/>
        <family val="2"/>
      </rPr>
      <t>Tool 5</t>
    </r>
    <r>
      <rPr>
        <sz val="10"/>
        <rFont val="Arial"/>
        <family val="2"/>
      </rPr>
      <t>: Limits on large exposures</t>
    </r>
  </si>
  <si>
    <r>
      <rPr>
        <b/>
        <sz val="10"/>
        <rFont val="Arial"/>
        <family val="2"/>
      </rPr>
      <t>Tool 4</t>
    </r>
    <r>
      <rPr>
        <sz val="10"/>
        <rFont val="Arial"/>
        <family val="2"/>
      </rPr>
      <t>: Leverage limits</t>
    </r>
  </si>
  <si>
    <r>
      <rPr>
        <b/>
        <sz val="10"/>
        <rFont val="Arial"/>
        <family val="2"/>
      </rPr>
      <t>Tool 3</t>
    </r>
    <r>
      <rPr>
        <sz val="10"/>
        <rFont val="Arial"/>
        <family val="2"/>
      </rPr>
      <t>: Liquidity buffers</t>
    </r>
  </si>
  <si>
    <r>
      <rPr>
        <b/>
        <sz val="10"/>
        <rFont val="Arial"/>
        <family val="2"/>
      </rPr>
      <t>Tool 2</t>
    </r>
    <r>
      <rPr>
        <sz val="10"/>
        <rFont val="Arial"/>
        <family val="2"/>
      </rPr>
      <t>: Capital requirements</t>
    </r>
  </si>
  <si>
    <r>
      <rPr>
        <b/>
        <sz val="10"/>
        <rFont val="Arial"/>
        <family val="2"/>
      </rPr>
      <t>Tool 1</t>
    </r>
    <r>
      <rPr>
        <sz val="10"/>
        <rFont val="Arial"/>
        <family val="2"/>
      </rPr>
      <t>: Impose bank prudential regulatory regimes on deposit-taking non-bank loan providers</t>
    </r>
  </si>
  <si>
    <r>
      <t>Additional comments</t>
    </r>
    <r>
      <rPr>
        <sz val="10"/>
        <color indexed="8"/>
        <rFont val="Arial"/>
        <family val="2"/>
      </rPr>
      <t xml:space="preserve"> (e.g. are there particular challenges or shortcomings involved in the application of the policy tool?)</t>
    </r>
  </si>
  <si>
    <t>Entity type classified into EF2 according to the 'classification into EFs' template</t>
  </si>
  <si>
    <t xml:space="preserve">This entity type is not subject to a prudential regulatory regime equivalent to those for banks. </t>
  </si>
  <si>
    <t>Other (please describe).</t>
  </si>
  <si>
    <t>This entity type is subject to all Basel 2 requirements.</t>
  </si>
  <si>
    <t>This entity type is subject to all Basel 3 requirements.</t>
  </si>
  <si>
    <r>
      <rPr>
        <b/>
        <sz val="10"/>
        <rFont val="Arial"/>
        <family val="2"/>
      </rPr>
      <t>Tool 4</t>
    </r>
    <r>
      <rPr>
        <sz val="10"/>
        <rFont val="Arial"/>
        <family val="2"/>
      </rPr>
      <t>: Restrictions on use of client assets</t>
    </r>
  </si>
  <si>
    <r>
      <rPr>
        <b/>
        <sz val="10"/>
        <rFont val="Arial"/>
        <family val="2"/>
      </rPr>
      <t>Tool 3</t>
    </r>
    <r>
      <rPr>
        <sz val="10"/>
        <rFont val="Arial"/>
        <family val="2"/>
      </rPr>
      <t>: Capital requirements</t>
    </r>
  </si>
  <si>
    <r>
      <rPr>
        <b/>
        <sz val="10"/>
        <rFont val="Arial"/>
        <family val="2"/>
      </rPr>
      <t>Tool 2</t>
    </r>
    <r>
      <rPr>
        <sz val="10"/>
        <rFont val="Arial"/>
        <family val="2"/>
      </rPr>
      <t>: Liquidity requirements</t>
    </r>
  </si>
  <si>
    <r>
      <rPr>
        <b/>
        <sz val="10"/>
        <rFont val="Arial"/>
        <family val="2"/>
      </rPr>
      <t>Tool 1</t>
    </r>
    <r>
      <rPr>
        <sz val="10"/>
        <rFont val="Arial"/>
        <family val="2"/>
      </rPr>
      <t>: Impose prudential regulatory regimes equivalent to those for banks</t>
    </r>
  </si>
  <si>
    <t>Entity type classified into EF3 according to the 'classification into EFs' template</t>
  </si>
  <si>
    <r>
      <rPr>
        <b/>
        <sz val="10"/>
        <rFont val="Arial"/>
        <family val="2"/>
      </rPr>
      <t>Tool 5</t>
    </r>
    <r>
      <rPr>
        <sz val="10"/>
        <rFont val="Arial"/>
        <family val="2"/>
      </rPr>
      <t>: Mandatory risk-sharing between insurer/guarantor and insured/guaranteed (i.e. deductible, co-insurance)</t>
    </r>
  </si>
  <si>
    <r>
      <rPr>
        <b/>
        <sz val="10"/>
        <rFont val="Arial"/>
        <family val="2"/>
      </rPr>
      <t>Tool 4</t>
    </r>
    <r>
      <rPr>
        <sz val="10"/>
        <rFont val="Arial"/>
        <family val="2"/>
      </rPr>
      <t>: Enhanced risk management practices to capture tail events</t>
    </r>
  </si>
  <si>
    <r>
      <rPr>
        <b/>
        <sz val="10"/>
        <rFont val="Arial"/>
        <family val="2"/>
      </rPr>
      <t>Tool 2</t>
    </r>
    <r>
      <rPr>
        <sz val="10"/>
        <rFont val="Arial"/>
        <family val="2"/>
      </rPr>
      <t>: Restrictions on scale and scope of business</t>
    </r>
  </si>
  <si>
    <r>
      <rPr>
        <b/>
        <sz val="10"/>
        <rFont val="Arial"/>
        <family val="2"/>
      </rPr>
      <t>Tool 1</t>
    </r>
    <r>
      <rPr>
        <sz val="10"/>
        <rFont val="Arial"/>
        <family val="2"/>
      </rPr>
      <t>: Capital requirements</t>
    </r>
  </si>
  <si>
    <t>Entity type classified into EF4 according to the 'classification into EFs' template</t>
  </si>
  <si>
    <t>Please select the appropriate option and add a description below if needed:</t>
  </si>
  <si>
    <r>
      <rPr>
        <b/>
        <sz val="10"/>
        <rFont val="Arial"/>
        <family val="2"/>
      </rPr>
      <t>Tool 3</t>
    </r>
    <r>
      <rPr>
        <sz val="10"/>
        <rFont val="Arial"/>
        <family val="2"/>
      </rPr>
      <t>: Restrictions on exposures to, or funding from, banks/other financial entities</t>
    </r>
  </si>
  <si>
    <r>
      <rPr>
        <b/>
        <sz val="10"/>
        <rFont val="Arial"/>
        <family val="2"/>
      </rPr>
      <t>Tool 2</t>
    </r>
    <r>
      <rPr>
        <sz val="10"/>
        <rFont val="Arial"/>
        <family val="2"/>
      </rPr>
      <t>: Restrictions on eligible collateral</t>
    </r>
  </si>
  <si>
    <r>
      <rPr>
        <b/>
        <sz val="10"/>
        <rFont val="Arial"/>
        <family val="2"/>
      </rPr>
      <t>Tool 1</t>
    </r>
    <r>
      <rPr>
        <sz val="10"/>
        <rFont val="Arial"/>
        <family val="2"/>
      </rPr>
      <t>: Restrictions on maturity/liquidity transformation</t>
    </r>
  </si>
  <si>
    <t>Entity type classified into EF5 according to the 'classification into EFs' template</t>
  </si>
  <si>
    <r>
      <t xml:space="preserve">Interconnectedness
</t>
    </r>
    <r>
      <rPr>
        <sz val="11"/>
        <color theme="1"/>
        <rFont val="Arial"/>
        <family val="2"/>
      </rPr>
      <t>(from 0 to +1)</t>
    </r>
  </si>
  <si>
    <r>
      <t xml:space="preserve">Other risks
</t>
    </r>
    <r>
      <rPr>
        <sz val="11"/>
        <color theme="1"/>
        <rFont val="Arial"/>
        <family val="2"/>
      </rPr>
      <t>(from 0 to +1)</t>
    </r>
  </si>
  <si>
    <t>Weighted by size, adjusted for interconnectedness</t>
  </si>
  <si>
    <t>Weighted by size, adjusted for interconnectedness and other risk factors</t>
  </si>
  <si>
    <t>A mix of both</t>
  </si>
  <si>
    <t>Indirectly limited</t>
  </si>
  <si>
    <t>Quantitative</t>
  </si>
  <si>
    <t>No</t>
  </si>
  <si>
    <t>Capped at a certain level</t>
  </si>
  <si>
    <t>Qualitative</t>
  </si>
  <si>
    <t>Yes</t>
  </si>
  <si>
    <t>Is leverage capped at a certain level, or is it indirectly limited through other policy tools?</t>
  </si>
  <si>
    <t>Is this liquidity management tool qualitative (e.g. a general need to maintain liquidity) or quantitative?</t>
  </si>
  <si>
    <t>Is this risk addressed?</t>
  </si>
  <si>
    <t>At whose discretion can this tool be applied? (i.e. who initiates the use of this tool?)</t>
  </si>
  <si>
    <t>Imperfect credit risk transfer</t>
  </si>
  <si>
    <t>Leverage risk</t>
  </si>
  <si>
    <t>Liquidity/Maturity transformation risk</t>
  </si>
  <si>
    <t>Please describe the other measure here</t>
  </si>
  <si>
    <t>Please describe the policy tool here</t>
  </si>
  <si>
    <t>Please describe</t>
  </si>
  <si>
    <t>Additional questions about this policy tool</t>
  </si>
  <si>
    <t>Other (please explain)</t>
  </si>
  <si>
    <t>Set at a fixed/nominal level</t>
  </si>
  <si>
    <t>Risk-sensitive</t>
  </si>
  <si>
    <t>Is this tool risk-sensitive, set at a fixed/nominal level, or other?</t>
  </si>
  <si>
    <t>Please describe the prudential regime here (i.e. does the regime include risk-sensitive capital/liquidity requirements, restrictions on leverage, enhanced supervision, transparency requirements, etc.?)</t>
  </si>
  <si>
    <t>Yes (please describe)</t>
  </si>
  <si>
    <t xml:space="preserve">Do these enhanced risk management practices include "stress testing"? </t>
  </si>
  <si>
    <t>Are these liquidity buffers qualitative (e.g. a general need to maintain liquidity) or quantitative?</t>
  </si>
  <si>
    <t>Is this policy tool risk-sensitive or set at a fixed/nominal level?</t>
  </si>
  <si>
    <t>Interconnectedness</t>
  </si>
  <si>
    <t>Other risks</t>
  </si>
  <si>
    <t>Rationale for the assessment grade of the risk for each entity type: reflect on the various risk data assessed, the various risk metrics captured in this exercise, as well as supervisory judgment of the business model and risks.</t>
  </si>
  <si>
    <t>Explanation of the weighting factor.</t>
  </si>
  <si>
    <t>Weighting factor
(Note 2)</t>
  </si>
  <si>
    <t>The risk mapping should be pre-mitigant, relying on data analysis and supervisory judgement of risks. Please see the guidance on risk mapping for details and assessment criteria.</t>
  </si>
  <si>
    <t>Central Counterparties (CCPs)</t>
  </si>
  <si>
    <t>Col 41</t>
  </si>
  <si>
    <r>
      <rPr>
        <i/>
        <sz val="10"/>
        <color indexed="8"/>
        <rFont val="Arial"/>
        <family val="2"/>
      </rPr>
      <t>of which</t>
    </r>
    <r>
      <rPr>
        <sz val="10"/>
        <color indexed="8"/>
        <rFont val="Arial"/>
        <family val="2"/>
      </rPr>
      <t xml:space="preserve">: </t>
    </r>
    <r>
      <rPr>
        <b/>
        <sz val="10"/>
        <color indexed="8"/>
        <rFont val="Arial"/>
        <family val="2"/>
      </rPr>
      <t>credit risk exposure type</t>
    </r>
    <r>
      <rPr>
        <sz val="10"/>
        <color indexed="8"/>
        <rFont val="Arial"/>
        <family val="2"/>
      </rPr>
      <t xml:space="preserve"> (Note 11)</t>
    </r>
  </si>
  <si>
    <t>Aggregate</t>
  </si>
  <si>
    <t>The entity type concerned</t>
  </si>
  <si>
    <t>Name of other measure</t>
  </si>
  <si>
    <t>Yes, this tool is available.</t>
  </si>
  <si>
    <t>While this specific tool is not available, a similar tool is available.</t>
  </si>
  <si>
    <t>No, this tool is not available.</t>
  </si>
  <si>
    <t>Are these restrictions on the maturity of portfolio assets qualitative or quantitative?</t>
  </si>
  <si>
    <t>Consolidated basis</t>
  </si>
  <si>
    <t>Yes, this tool is available, but only for entities consolidated within a bank.</t>
  </si>
  <si>
    <t>Solo basis</t>
  </si>
  <si>
    <t>Is this prudential regulation applied on a solo or consolidated basis?</t>
  </si>
  <si>
    <t>Please select appropriate option and add a description below if needed:</t>
  </si>
  <si>
    <t>Are these restrictions on scale/scope qualitative (e.g. only certain business lines allowed) or quantitative?</t>
  </si>
  <si>
    <t>Yes, this tool is available, but only for bank/insurance entities' exposures to securitisations.</t>
  </si>
  <si>
    <t>Yes, this tool is available but only for entities consolidated within a bank.</t>
  </si>
  <si>
    <t>This entity is subject to another type of prudential regime (please describe).</t>
  </si>
  <si>
    <r>
      <t>Central Counterparties (CCPs)</t>
    </r>
    <r>
      <rPr>
        <sz val="10"/>
        <color indexed="8"/>
        <rFont val="Arial"/>
        <family val="2"/>
      </rPr>
      <t xml:space="preserve">
(Note 1)</t>
    </r>
  </si>
  <si>
    <t>Claims on / liabilities to Col 27</t>
  </si>
  <si>
    <t>Please report on- and off-balance sheet data for the largest three entity types in economic functions with a size that is greater than 1% of total national financial assets (Col 1 in the macro-mapping template) when measured gross of prudential consolidation into banking groups. Please use domestic currency and unit multiplier specified on the cover page.</t>
  </si>
  <si>
    <r>
      <t>Total or sample indicator</t>
    </r>
    <r>
      <rPr>
        <sz val="10"/>
        <color indexed="8"/>
        <rFont val="Arial"/>
        <family val="2"/>
      </rPr>
      <t xml:space="preserve"> (Note 13)</t>
    </r>
  </si>
  <si>
    <t>(20)</t>
  </si>
  <si>
    <r>
      <t>Prudential consolidation indicator</t>
    </r>
    <r>
      <rPr>
        <sz val="10"/>
        <color indexed="8"/>
        <rFont val="Arial"/>
        <family val="2"/>
      </rPr>
      <t xml:space="preserve"> (Note 12)</t>
    </r>
  </si>
  <si>
    <t>Please create new worksheets under each economic function to accommodate situations where multiple entity types are classified into an economic function. Money Market Funds (MMFs) are outside the scope of the FSB's Policy Framework and authorities are not required to report policy tools related to MMFs.</t>
  </si>
  <si>
    <t>Ideally, for each entity type, please report weighted averages of all entities that are not prudentially consolidated into banking groups or subject to Basel-equivalent prudential regulation (according to the classification template). However, if this is not feasible, please report data in accordance with Note 12 and Note 13.</t>
  </si>
  <si>
    <t>(12) If, for some entity types, it is not feasible to break out prudential consolidation, please report data for all entities within that entity type and indicate that in the 'prudential consolidation indicator' cell.</t>
  </si>
  <si>
    <t>(13) If, for some entity types, it is not feasible to report data for all entitles per each type (net of prudential consolidation), please report weighted averages of a sample pool and specify in the 'total or sample indicator' cell how the sample has been selected (e.g. how many entities are in the sample and their size (like assets in percentage of the entity type assets or in absolute terms), if the sample consists of the top ten entities, by total financial assets, or if it was constructed by randomly sampling from both tails of the distribution).</t>
  </si>
  <si>
    <r>
      <t>Please consider the activities of non-bank financial entity types (Columns 7 to 41 in the macro-mapping template) and classify them into the following categories in the tables below</t>
    </r>
    <r>
      <rPr>
        <sz val="10"/>
        <color indexed="10"/>
        <rFont val="Arial"/>
        <family val="2"/>
      </rPr>
      <t xml:space="preserve"> (Note 1)</t>
    </r>
    <r>
      <rPr>
        <b/>
        <sz val="10"/>
        <color indexed="10"/>
        <rFont val="Arial"/>
        <family val="2"/>
      </rPr>
      <t>:</t>
    </r>
  </si>
  <si>
    <t>(1) See the FSB's Policy Framework for Strengthening Oversight and Regulation of Shadow Banking (http://www.fsb.org/wp-content/uploads/r_130829c.pdf) and guidelines to determine whether non-bank financial entities are to be classified into one of the five economic functions (i.e. if they are involved in non-bank credit intermediation that may pose systemic risks or in regulatory arbitrage). Please clarify in the Note Cell where the same entity type was classified into multiple economic functions.</t>
  </si>
  <si>
    <t>BIS_MACRO code</t>
  </si>
  <si>
    <t>A:LABA:XX:01</t>
  </si>
  <si>
    <t>A:LBAA:XX:01</t>
  </si>
  <si>
    <t>A:LCAA:XX:01</t>
  </si>
  <si>
    <t>A:LCBA:XX:01</t>
  </si>
  <si>
    <t>A:LCDA:XX:01</t>
  </si>
  <si>
    <t>A:LAZA:XX:01</t>
  </si>
  <si>
    <t>A:LIAA:XX:01</t>
  </si>
  <si>
    <t>A:LJAA:XX:01</t>
  </si>
  <si>
    <t>A:LJBA:XX:01</t>
  </si>
  <si>
    <t>A:LJCA:XX:01</t>
  </si>
  <si>
    <t>A:LMAA:XX:01</t>
  </si>
  <si>
    <t>A:LDAA:XX:01</t>
  </si>
  <si>
    <t>A:LDBA:XX:01</t>
  </si>
  <si>
    <t>A:LDCA:XX:01</t>
  </si>
  <si>
    <t>A:LENA:XX:01</t>
  </si>
  <si>
    <t>A:LEZA:XX:01</t>
  </si>
  <si>
    <t>A:LEKA:XX:01</t>
  </si>
  <si>
    <t>A:LELA:XX:01</t>
  </si>
  <si>
    <t>A:LEMA:XX:01</t>
  </si>
  <si>
    <t>A:LEHA:XX:01</t>
  </si>
  <si>
    <t>A:LEIA:XX:01</t>
  </si>
  <si>
    <t>A:LEJA:XX:01</t>
  </si>
  <si>
    <t>A:LHBA:XX:01</t>
  </si>
  <si>
    <t>A:LFEA:XX:01</t>
  </si>
  <si>
    <t>A:LGCA:XX:01</t>
  </si>
  <si>
    <t>A:LFBA:XX:01</t>
  </si>
  <si>
    <t>A:LFCA:XX:01</t>
  </si>
  <si>
    <t>A:LHGA:XX:01</t>
  </si>
  <si>
    <t>A:LGAA:XX:01</t>
  </si>
  <si>
    <t>A:LFAA:XX:01</t>
  </si>
  <si>
    <t>A:LEAA:XX:01</t>
  </si>
  <si>
    <t>A:LMBA:XX:01</t>
  </si>
  <si>
    <t>A:LAAA:XX:01</t>
  </si>
  <si>
    <t>SNA 2008 and
ESA 2010 code</t>
  </si>
  <si>
    <t>Policy Toolkit for Economic Function 5: Securitisation-based Credit Intermediation and Funding of Financial Entities</t>
  </si>
  <si>
    <t>Policy Toolkit for Economic Function 4: Facilitation of Credit Creation</t>
  </si>
  <si>
    <t>Policy Toolkit for Economic Function 3: Intermediation of Market Activities that is Dependent on Short-term Funding or on Secured Funding of Client Assets</t>
  </si>
  <si>
    <t>Policy Toolkit for Economic Function 2: Loan Provision that is Dependent on Short-term Funding</t>
  </si>
  <si>
    <t>Policy Toolkit for Economic Function 1: Management of Collective Investment Vehicles with Features that make them Susceptible to Runs</t>
  </si>
  <si>
    <t>Innovations and Adaptations Mapping</t>
  </si>
  <si>
    <t>Risks &amp; Tools Mapping</t>
  </si>
  <si>
    <t>7 policy tools for classified entitles (a-e)</t>
  </si>
  <si>
    <t>6 risks &amp; tools, and innovations &amp; adaptations mapping (a-b)</t>
  </si>
  <si>
    <t>The SRC will oversee the assessment of the effectiveness of policy tools.</t>
  </si>
  <si>
    <t>While this specific tool is not available, a similar tool is available. Please describe whether this tool is applied on a solo or consolidated basis.</t>
  </si>
  <si>
    <t>On a best efforts basis, please explain one or several of the key policy tools for those risks that are relatively high, and how, in your view, these tools could be used to reduce the likelihood that risks become systemic in nature. Members may refer to the relevant information in the policy toolkit templates if needed.</t>
  </si>
  <si>
    <t>(2) On a best efforts basis. Weighting factors related to interconnectedness should be based on the interconnectedness data provided in Worksheet 3. Weighting factors related to other risks should be based on supervisory and macroprudential judgement of other risks.</t>
  </si>
  <si>
    <t>Weighting factor
(Note 3)</t>
  </si>
  <si>
    <t>(3) On a best efforts basis.</t>
  </si>
  <si>
    <t>Captive Financial Institutions and Money Lenders
(Note 12)</t>
  </si>
  <si>
    <t>XX
(Note 13)</t>
  </si>
  <si>
    <t>Others
(Note 14)</t>
  </si>
  <si>
    <t>(12) Please report Captive Financial Institutions and Money Lenders if this category is separated in your Flow of Funds / National Financial Accounts data. This category was introduced in SNA 2008 and consists of institutional units providing financial services, where most of either their assets or liabilities are not transacted in open financial markets. Please only report financial assets not reported in other specified categories.</t>
  </si>
  <si>
    <t>(13) For 'XX', please fill in additional identified categories, as relevant. If needed, the table on the right can be used to report any further identified categories.</t>
  </si>
  <si>
    <t>(14) Please use these cells to report any unidentified category, as relevant.</t>
  </si>
  <si>
    <t>Checks</t>
  </si>
  <si>
    <t>at end-2016</t>
  </si>
  <si>
    <t>Min</t>
  </si>
  <si>
    <t>Max</t>
  </si>
  <si>
    <t>min</t>
  </si>
  <si>
    <t>max</t>
  </si>
  <si>
    <t>Checks:</t>
  </si>
  <si>
    <t>Money Market Funds</t>
  </si>
  <si>
    <t>Mixed Funds</t>
  </si>
  <si>
    <t>Structured Financial Vehicles</t>
  </si>
  <si>
    <t>Exchange rates:</t>
  </si>
  <si>
    <t>Col 1 checks:</t>
  </si>
  <si>
    <t>Col 2 checks:</t>
  </si>
  <si>
    <t>Col 3 checks:</t>
  </si>
  <si>
    <t>Data completeness</t>
  </si>
  <si>
    <t>Consistency check</t>
  </si>
  <si>
    <t>Reference Table: Risk Mapping by Economic Function</t>
  </si>
  <si>
    <t>EF5: Securitisation-based credit intermediation and funding of financial entities</t>
  </si>
  <si>
    <t>AR</t>
  </si>
  <si>
    <t>Argentine peso - ARS</t>
  </si>
  <si>
    <t>AU</t>
  </si>
  <si>
    <t>Australian dollar - AUD</t>
  </si>
  <si>
    <t>Euro - EUR</t>
  </si>
  <si>
    <t>BR</t>
  </si>
  <si>
    <t>Brazilian real - BRL</t>
  </si>
  <si>
    <t>CA</t>
  </si>
  <si>
    <t>Canadian dollar - CAD</t>
  </si>
  <si>
    <t>CL</t>
  </si>
  <si>
    <t>Chilean peso - CLP</t>
  </si>
  <si>
    <t>CN</t>
  </si>
  <si>
    <t>HK</t>
  </si>
  <si>
    <t>Hong Kong dollar - HKD</t>
  </si>
  <si>
    <t>ID</t>
  </si>
  <si>
    <t>IN</t>
  </si>
  <si>
    <t>Indian rupee - INR</t>
  </si>
  <si>
    <t>JP</t>
  </si>
  <si>
    <t>KR</t>
  </si>
  <si>
    <t>MX</t>
  </si>
  <si>
    <t>Mexican peso - MXN</t>
  </si>
  <si>
    <t>RU</t>
  </si>
  <si>
    <t>Russian rouble - RUB</t>
  </si>
  <si>
    <t>SA</t>
  </si>
  <si>
    <t>Saudi riyal - SAR</t>
  </si>
  <si>
    <t>SG</t>
  </si>
  <si>
    <t>Singapore dollar - SGD</t>
  </si>
  <si>
    <t>ZA</t>
  </si>
  <si>
    <t>CH</t>
  </si>
  <si>
    <t>Swiss franc - CHF</t>
  </si>
  <si>
    <t>TR</t>
  </si>
  <si>
    <t>Turkish lira - TRY</t>
  </si>
  <si>
    <t>US</t>
  </si>
  <si>
    <t>US dollar - USD</t>
  </si>
  <si>
    <t>KY</t>
  </si>
  <si>
    <t>Cayman Islands dollar - KYD</t>
  </si>
  <si>
    <t xml:space="preserve"> Source: BIS.</t>
  </si>
  <si>
    <t>in USD million (floating exchange rates)</t>
  </si>
  <si>
    <t>in reported currency (domestic currency)</t>
  </si>
  <si>
    <r>
      <t>(5) Excludes entities prudentially consolidated into banking groups. Please describe your definition of "Basel-equivalent prudential regulation" in the Note cell (including details on the applicable capital and liquidity framework, and disclosure requirements)</t>
    </r>
    <r>
      <rPr>
        <sz val="10"/>
        <color indexed="8"/>
        <rFont val="Arial"/>
        <family val="2"/>
      </rPr>
      <t>.</t>
    </r>
  </si>
  <si>
    <t>Financial assets in USD million (at floating exchange rates)</t>
  </si>
  <si>
    <t>Finance from parent company</t>
  </si>
  <si>
    <t>Repo liabilities</t>
  </si>
  <si>
    <t>Repo assets</t>
  </si>
  <si>
    <t>= 15 / (1 + 14)</t>
  </si>
  <si>
    <t>= (1 + 14) / 12</t>
  </si>
  <si>
    <t>= (2 + 17) / (1 + 16)</t>
  </si>
  <si>
    <t>= (4 - 10 - 14) / 1</t>
  </si>
  <si>
    <t>= 11 / 5</t>
  </si>
  <si>
    <t>= 12 / 6</t>
  </si>
  <si>
    <t>= (1 - 8 + 12) / 1</t>
  </si>
  <si>
    <t>= (1 - 7 + 12) / 1</t>
  </si>
  <si>
    <t>= 12 / 7</t>
  </si>
  <si>
    <t>= 17 / (1 + 16)</t>
  </si>
  <si>
    <t>= 1 / 14</t>
  </si>
  <si>
    <t>= (1 + 16) / 14</t>
  </si>
  <si>
    <t>(14) If, for some entity types, it is not feasible to report data for all entitles per each type (net of prudential consolidation), please report weighted averages of a sample pool and specify in the 'total or sample indicator' cell how the sample has been selected (e.g. how many entities are in the sample and their size (like assets in percentage of the entity type assets or in absolute terms), if the sample consists of the top ten entities, by total financial assets, or if it was constructed by randomly sampling from both tails of the distribution).</t>
  </si>
  <si>
    <t>Ideally, for each entity type, please report weighted averages of all entities that are not prudentially consolidated into banking groups or subject to Basel-equivalent prudential regulation (according to the classification template). However, if this is not feasible, please report data in accordance with Note 13 and Note 14.</t>
  </si>
  <si>
    <r>
      <t>Gross notional exposure (GNE)</t>
    </r>
    <r>
      <rPr>
        <sz val="10"/>
        <color theme="1"/>
        <rFont val="Arial"/>
        <family val="2"/>
      </rPr>
      <t xml:space="preserve"> (Note 9)</t>
    </r>
  </si>
  <si>
    <r>
      <t>Net Asset Value (NAV)</t>
    </r>
    <r>
      <rPr>
        <sz val="10"/>
        <color theme="1"/>
        <rFont val="Arial"/>
        <family val="2"/>
      </rPr>
      <t xml:space="preserve"> (Note 10)</t>
    </r>
  </si>
  <si>
    <r>
      <t>Equity</t>
    </r>
    <r>
      <rPr>
        <sz val="10"/>
        <color theme="1"/>
        <rFont val="Arial"/>
        <family val="2"/>
      </rPr>
      <t xml:space="preserve"> (Note 11)</t>
    </r>
  </si>
  <si>
    <r>
      <t>of which: credit risk exposure type</t>
    </r>
    <r>
      <rPr>
        <sz val="10"/>
        <color indexed="8"/>
        <rFont val="Arial"/>
        <family val="2"/>
      </rPr>
      <t xml:space="preserve"> (Note 12)</t>
    </r>
  </si>
  <si>
    <r>
      <t>Prudential consolidation indicator</t>
    </r>
    <r>
      <rPr>
        <sz val="10"/>
        <color indexed="8"/>
        <rFont val="Arial"/>
        <family val="2"/>
      </rPr>
      <t xml:space="preserve"> (Note 13)</t>
    </r>
  </si>
  <si>
    <r>
      <t>Total or sample indicator</t>
    </r>
    <r>
      <rPr>
        <sz val="10"/>
        <color indexed="8"/>
        <rFont val="Arial"/>
        <family val="2"/>
      </rPr>
      <t xml:space="preserve"> (Note 14)</t>
    </r>
  </si>
  <si>
    <r>
      <t>of which</t>
    </r>
    <r>
      <rPr>
        <sz val="10"/>
        <color theme="1"/>
        <rFont val="Arial"/>
        <family val="2"/>
      </rPr>
      <t>: largest [5] entities
(Note 15)</t>
    </r>
  </si>
  <si>
    <t>(2) Wholesale Funding includes all non-deposit on- and off-balance sheet funding sources, particularly market funding, but excluding equity. For investment funds, wholesale funding includes client investments. Deposits provided by retail customers and funding provided by small business customers are excluded.</t>
  </si>
  <si>
    <t>(5) Time indication in brackets refers to the remaining maturity of the credit asset.</t>
  </si>
  <si>
    <t>(6) Other Financial Intermediaries can be mapped to the SNA 2008 classification system as the sum of sectors S.123 (Money Market Funds) plus S.124 (Non-MMF Investment Funds) plus S.125 (Other Financial Intermediaries, except Insurance Corporations and Pension Funds) plus S.127 (Captive Financial Institutions).</t>
  </si>
  <si>
    <t>Financial Corporations
(Note 2)</t>
  </si>
  <si>
    <t>(2) The Financial Corporations column is equal to sum of columns 2, 3, 6, 7, 8, 11 and 33.</t>
  </si>
  <si>
    <t>(4) Please report all Public Financial Institutions under column 6, avoiding double counting with other categories.</t>
  </si>
  <si>
    <t>(1) Please indicate the sources used to fill in this template (e.g. national accounts data, supervisory data, market data). For published data, please indicate the compilation agency, publication name, table number, and series ID.</t>
  </si>
  <si>
    <t>Funds of Funds</t>
  </si>
  <si>
    <t>2. Are data available on the interconnectedness between OFI subsectors (e.g. MMFs, Non-MMF Investment Funds, Finance Companies, Broker-Dealers, Structured Finance Vehicles) and other sectors of the financial system (in particular Deposit-Taking Corporations, but also Insurance Corporations, Pension Funds, or Rest of the World)?</t>
  </si>
  <si>
    <t>(10) Please provide data for funds that are domiciled in your jurisdiction. For jurisdictions that are (also) home to fund managers managing funds domiciled offshore, please provide financial assets under management by fund managers registered/licenced in your jurisdiction but domiciled offshore at the end of the period in the Note cell. If possible, please also provide the name of the jurisdiction in which these funds are domiciled.</t>
  </si>
  <si>
    <t>*: Members may complement the Flow of Funds / National Financial Accounts data with data/information from other sources, while avoiding any double-counting with existing Flow of Funds categories. If data are unavailable, please keep the relevant cell(s) blank. If end-2016 data are not available, please provide the most recent available data point in 2016 and indicate the reference date in the Note cell.</t>
  </si>
  <si>
    <r>
      <t>of which</t>
    </r>
    <r>
      <rPr>
        <sz val="10"/>
        <color indexed="8"/>
        <rFont val="Arial"/>
        <family val="2"/>
      </rPr>
      <t>:
open-ended
(Note 17)</t>
    </r>
  </si>
  <si>
    <r>
      <rPr>
        <b/>
        <sz val="10"/>
        <color indexed="8"/>
        <rFont val="Arial"/>
        <family val="2"/>
      </rPr>
      <t>Source</t>
    </r>
    <r>
      <rPr>
        <sz val="10"/>
        <color indexed="8"/>
        <rFont val="Arial"/>
        <family val="2"/>
      </rPr>
      <t xml:space="preserve">
(description, confidentiality, URL)
(Note 18)</t>
    </r>
  </si>
  <si>
    <t>(18) Please indicate the sources used to fill in this template (e.g. supervisory data, market data). For published data, please indicate the compilation agency, publication name, table number, and series ID.</t>
  </si>
  <si>
    <t>(17) On a best efforts basis, please indicate the portion of Funds of Funds whose redemption terms are open-ended.</t>
  </si>
  <si>
    <t>(1) Please report financial assets on an unconsolidated basis at market value (i.e. there is no consolidation between entities of the same sector or sub-sector or within a group). If financial assets are not available, please report total assets and explain that in the relevant Note cell. If unconsolidated figures are not available, please report consolidated figures and explain that in the relevant Note cell. If data at nominal value are available, please indicate that in the Note cell.</t>
  </si>
  <si>
    <t>Entity type 2</t>
  </si>
  <si>
    <t>Entity type 3</t>
  </si>
  <si>
    <t>Entity type 4</t>
  </si>
  <si>
    <t>On-balance sheet assets</t>
  </si>
  <si>
    <t>Off-balance sheet assets</t>
  </si>
  <si>
    <t>UK</t>
  </si>
  <si>
    <t>UK pound (Sterling) - GBP</t>
  </si>
  <si>
    <t>Japanese yen - JPY</t>
  </si>
  <si>
    <t>Korean won - KRW</t>
  </si>
  <si>
    <t>Chinese renminbi - CNY</t>
  </si>
  <si>
    <t>Indonesian rupiah - IDR</t>
  </si>
  <si>
    <t>South African rand - ZAR</t>
  </si>
  <si>
    <t>EU</t>
  </si>
  <si>
    <t>at end-2017</t>
  </si>
  <si>
    <t>Number of entities at the end of 2017</t>
  </si>
  <si>
    <t>Entity Type 11</t>
  </si>
  <si>
    <t>Entity Type 12</t>
  </si>
  <si>
    <t>Entity Type 13</t>
  </si>
  <si>
    <t>Entity Type 14</t>
  </si>
  <si>
    <t>Entity Type 15</t>
  </si>
  <si>
    <t>105.0.2017</t>
  </si>
  <si>
    <t xml:space="preserve">(6) To be completed on a best-efforts basis. </t>
  </si>
  <si>
    <r>
      <t xml:space="preserve">Broker-Dealers
</t>
    </r>
    <r>
      <rPr>
        <sz val="10"/>
        <color theme="1"/>
        <rFont val="Arial"/>
        <family val="2"/>
      </rPr>
      <t>(Note 6)</t>
    </r>
  </si>
  <si>
    <r>
      <t xml:space="preserve">MMFs
</t>
    </r>
    <r>
      <rPr>
        <sz val="10"/>
        <color theme="1"/>
        <rFont val="Arial"/>
        <family val="2"/>
      </rPr>
      <t>(Note 6)</t>
    </r>
  </si>
  <si>
    <r>
      <t xml:space="preserve">Hedge funds
</t>
    </r>
    <r>
      <rPr>
        <sz val="10"/>
        <color theme="1"/>
        <rFont val="Arial"/>
        <family val="2"/>
      </rPr>
      <t>(Note 6)</t>
    </r>
  </si>
  <si>
    <r>
      <t xml:space="preserve">Other investment funds
</t>
    </r>
    <r>
      <rPr>
        <sz val="10"/>
        <color theme="1"/>
        <rFont val="Arial"/>
        <family val="2"/>
      </rPr>
      <t>(Note 6)</t>
    </r>
  </si>
  <si>
    <t>Q1) Please describe the type of entity and the activities it undertakes. What is the approximate size of the entity type?</t>
  </si>
  <si>
    <t>Q4) How is this entity type interconnected with the rest of the financial system?</t>
  </si>
  <si>
    <t>Q7) What is your overall assessment of this entity type, its evolution and its risks? Do you have any other thoughts or comments?</t>
  </si>
  <si>
    <t>Please mark with an 'X' if there were no innovations to report in your jurisdiction:</t>
  </si>
  <si>
    <t>1_1_1</t>
  </si>
  <si>
    <t>1_1_2</t>
  </si>
  <si>
    <t>Identifier</t>
  </si>
  <si>
    <t>Hedge funds</t>
  </si>
  <si>
    <t>CFIMLs</t>
  </si>
  <si>
    <t>1_1_3</t>
  </si>
  <si>
    <t>1_1_4</t>
  </si>
  <si>
    <t>1_1_5</t>
  </si>
  <si>
    <t>1_1_6</t>
  </si>
  <si>
    <t>1_1_7</t>
  </si>
  <si>
    <t>1_1_8</t>
  </si>
  <si>
    <t>1_1_9</t>
  </si>
  <si>
    <t>1_1_10</t>
  </si>
  <si>
    <t>1_1_11</t>
  </si>
  <si>
    <t>1_1_12</t>
  </si>
  <si>
    <t>1_1_13</t>
  </si>
  <si>
    <t>1_1_14</t>
  </si>
  <si>
    <t>1_1_16</t>
  </si>
  <si>
    <t>1_1_15</t>
  </si>
  <si>
    <t>1_1_17</t>
  </si>
  <si>
    <t>1_1_18</t>
  </si>
  <si>
    <t>1_1_19</t>
  </si>
  <si>
    <t>1_1_20</t>
  </si>
  <si>
    <t>1_1_21</t>
  </si>
  <si>
    <t>1_1_22</t>
  </si>
  <si>
    <t>1_1_23</t>
  </si>
  <si>
    <t>1_1_24</t>
  </si>
  <si>
    <t>1_1_25</t>
  </si>
  <si>
    <t>1_1_26</t>
  </si>
  <si>
    <t>1_1_27</t>
  </si>
  <si>
    <t>1_1_28</t>
  </si>
  <si>
    <t>1_1_29</t>
  </si>
  <si>
    <t>1_1_30</t>
  </si>
  <si>
    <t>1_1_31</t>
  </si>
  <si>
    <t>1_1_32</t>
  </si>
  <si>
    <t>1_1_33</t>
  </si>
  <si>
    <t>1_2_1</t>
  </si>
  <si>
    <t>1_2_2</t>
  </si>
  <si>
    <t>1_2_3</t>
  </si>
  <si>
    <t>1_2_4</t>
  </si>
  <si>
    <t>1_2_5</t>
  </si>
  <si>
    <t>1_3_1</t>
  </si>
  <si>
    <t>1_3_2</t>
  </si>
  <si>
    <t>1_3_3</t>
  </si>
  <si>
    <t>1_3_4</t>
  </si>
  <si>
    <t>1_3_5</t>
  </si>
  <si>
    <t>2_1_1</t>
  </si>
  <si>
    <t>2_1_2</t>
  </si>
  <si>
    <t>2_1_3</t>
  </si>
  <si>
    <t>2_1_4</t>
  </si>
  <si>
    <t>2_1_5</t>
  </si>
  <si>
    <t>2_1_6</t>
  </si>
  <si>
    <t>2_1_7</t>
  </si>
  <si>
    <t>2_1_8</t>
  </si>
  <si>
    <t>2_1_9</t>
  </si>
  <si>
    <t>2_1_10</t>
  </si>
  <si>
    <t>2_1_11</t>
  </si>
  <si>
    <t>2_1_12</t>
  </si>
  <si>
    <t>2_1_13</t>
  </si>
  <si>
    <t>2_1_14</t>
  </si>
  <si>
    <t>2_1_15</t>
  </si>
  <si>
    <t>2_1_16</t>
  </si>
  <si>
    <t>2_2_1</t>
  </si>
  <si>
    <t>2_2_2</t>
  </si>
  <si>
    <t>2_2_3</t>
  </si>
  <si>
    <t>2_2_4</t>
  </si>
  <si>
    <t>2_2_5</t>
  </si>
  <si>
    <t>2_2_6</t>
  </si>
  <si>
    <t>2_2_7</t>
  </si>
  <si>
    <t>2_2_8</t>
  </si>
  <si>
    <t>2_2_9</t>
  </si>
  <si>
    <t>2_2_10</t>
  </si>
  <si>
    <t>2_2_11</t>
  </si>
  <si>
    <t>2_2_12</t>
  </si>
  <si>
    <t>2_2_13</t>
  </si>
  <si>
    <t>2_2_14</t>
  </si>
  <si>
    <t>2_2_15</t>
  </si>
  <si>
    <t>2_2_16</t>
  </si>
  <si>
    <t>2_3_1</t>
  </si>
  <si>
    <t>2_3_2</t>
  </si>
  <si>
    <t>2_3_3</t>
  </si>
  <si>
    <t>2_3_4</t>
  </si>
  <si>
    <t>2_3_5</t>
  </si>
  <si>
    <t>2_3_6</t>
  </si>
  <si>
    <t>2_3_7</t>
  </si>
  <si>
    <t>2_3_8</t>
  </si>
  <si>
    <t>2_3_9</t>
  </si>
  <si>
    <t>2_3_10</t>
  </si>
  <si>
    <t>2_3_11</t>
  </si>
  <si>
    <t>2_3_12</t>
  </si>
  <si>
    <t>2_3_13</t>
  </si>
  <si>
    <t>2_3_14</t>
  </si>
  <si>
    <t>2_3_15</t>
  </si>
  <si>
    <t>2_3_16</t>
  </si>
  <si>
    <t>2_3_17</t>
  </si>
  <si>
    <t>2_3_18</t>
  </si>
  <si>
    <t>2_3_20</t>
  </si>
  <si>
    <t>2_3_19</t>
  </si>
  <si>
    <t>2_3_21</t>
  </si>
  <si>
    <t>2_3_22</t>
  </si>
  <si>
    <t>3_1_1</t>
  </si>
  <si>
    <t>3_1_2</t>
  </si>
  <si>
    <t>3_1_3</t>
  </si>
  <si>
    <t>3_1_4</t>
  </si>
  <si>
    <t>3_1_5</t>
  </si>
  <si>
    <t>3_1_6</t>
  </si>
  <si>
    <t>3_1_7</t>
  </si>
  <si>
    <t>3_1_8</t>
  </si>
  <si>
    <t>3_1_9</t>
  </si>
  <si>
    <t>3_1_10</t>
  </si>
  <si>
    <t>3_1_11</t>
  </si>
  <si>
    <t>3_1_12</t>
  </si>
  <si>
    <r>
      <t xml:space="preserve">Notes
</t>
    </r>
    <r>
      <rPr>
        <sz val="10"/>
        <rFont val="Arial"/>
        <family val="2"/>
      </rPr>
      <t>*: Proxies and estimates are acceptable if hard data are not available. Claims should include exposures through lending or investment in equity, where possible, and should exclude public financial institutions.
(1) Please provide whom-to-whom interconnectedness information regarding OFI subsectors on a best efforts basis. Where possible, jurisdictions are particularly encouraged to provide data for CCP exposures, so as to allow the differentiation between the exposures of CCPs and other OFIs.
(2) Please consider only interconnections with the financial sector in the rest of the world. Please provide breakdown on a best-efforts basis.</t>
    </r>
  </si>
  <si>
    <t>3_2_1</t>
  </si>
  <si>
    <t>(2) Please provide on a best-efforts basis.</t>
  </si>
  <si>
    <t>OFIs' claims on insurance companies
(Note 2)</t>
  </si>
  <si>
    <t>OFIs' liabilities to insurance companies
(Note 2)</t>
  </si>
  <si>
    <t>OFIs' claims on pension funds
(Note 2)</t>
  </si>
  <si>
    <t>OFIs' liabilities to pension funds
(Note 2)</t>
  </si>
  <si>
    <t>3_2_2</t>
  </si>
  <si>
    <t>3_2_3</t>
  </si>
  <si>
    <t>3_2_4</t>
  </si>
  <si>
    <t>3_2_5</t>
  </si>
  <si>
    <t>3_2_6</t>
  </si>
  <si>
    <t>3_2_7</t>
  </si>
  <si>
    <t>3_2_8</t>
  </si>
  <si>
    <t>3_2_9</t>
  </si>
  <si>
    <t>3_2_10</t>
  </si>
  <si>
    <t>3_2_11</t>
  </si>
  <si>
    <t>3_2_12</t>
  </si>
  <si>
    <t>3_2_13</t>
  </si>
  <si>
    <t>3_2_14</t>
  </si>
  <si>
    <t>3_2_15</t>
  </si>
  <si>
    <t>3_2_16</t>
  </si>
  <si>
    <t>3_2_17</t>
  </si>
  <si>
    <t>3_2_18</t>
  </si>
  <si>
    <t>in USD million (costant 2017 exchange rate)</t>
  </si>
  <si>
    <t>Financial assets in USD million (at constant 2017 exchange rate)</t>
  </si>
  <si>
    <t>in USD million (constant 2017 exchange rate)</t>
  </si>
  <si>
    <t>4_1_1</t>
  </si>
  <si>
    <t>4_1_2</t>
  </si>
  <si>
    <t>4_1_3</t>
  </si>
  <si>
    <t>4_1_4</t>
  </si>
  <si>
    <t>4_1_5</t>
  </si>
  <si>
    <t>4_1_6</t>
  </si>
  <si>
    <t>4_1_7</t>
  </si>
  <si>
    <t>4_1_8</t>
  </si>
  <si>
    <t>4_1_9</t>
  </si>
  <si>
    <t>4_1_20</t>
  </si>
  <si>
    <t>4_1_10</t>
  </si>
  <si>
    <t>4_1_11</t>
  </si>
  <si>
    <t>4_1_12</t>
  </si>
  <si>
    <t>4_1_13</t>
  </si>
  <si>
    <t>4_1_14</t>
  </si>
  <si>
    <t>4_1_15</t>
  </si>
  <si>
    <t>4_1_16</t>
  </si>
  <si>
    <t>4_1_17</t>
  </si>
  <si>
    <t>4_1_18</t>
  </si>
  <si>
    <t>4_1_19</t>
  </si>
  <si>
    <t>4_1_21</t>
  </si>
  <si>
    <t>4_1_22</t>
  </si>
  <si>
    <t>4_1_23</t>
  </si>
  <si>
    <t>4_2_1</t>
  </si>
  <si>
    <t>4_2_2</t>
  </si>
  <si>
    <t>4_2_3</t>
  </si>
  <si>
    <t>4_2_4</t>
  </si>
  <si>
    <t>4_2_5</t>
  </si>
  <si>
    <t>4_2_6</t>
  </si>
  <si>
    <t>4_2_7</t>
  </si>
  <si>
    <t>4_2_8</t>
  </si>
  <si>
    <t>4_2_9</t>
  </si>
  <si>
    <t>4_2_10</t>
  </si>
  <si>
    <t>4_2_11</t>
  </si>
  <si>
    <t>4_2_12</t>
  </si>
  <si>
    <t>4_2_13</t>
  </si>
  <si>
    <t>4_2_14</t>
  </si>
  <si>
    <t>4_2_15</t>
  </si>
  <si>
    <t>4_2_16</t>
  </si>
  <si>
    <t>4_2_17</t>
  </si>
  <si>
    <t>4_2_18</t>
  </si>
  <si>
    <t>4_2_19</t>
  </si>
  <si>
    <t>4_2_20</t>
  </si>
  <si>
    <t>4_2_21</t>
  </si>
  <si>
    <t>4_2_22</t>
  </si>
  <si>
    <t>4_2_23</t>
  </si>
  <si>
    <t>4_3_1</t>
  </si>
  <si>
    <t>4_3_2</t>
  </si>
  <si>
    <t>4_3_3</t>
  </si>
  <si>
    <t>4_3_4</t>
  </si>
  <si>
    <t>4_3_5</t>
  </si>
  <si>
    <t>4_3_6</t>
  </si>
  <si>
    <t>4_3_7</t>
  </si>
  <si>
    <t>4_3_8</t>
  </si>
  <si>
    <t>4_3_9</t>
  </si>
  <si>
    <t>4_3_10</t>
  </si>
  <si>
    <t>4_3_11</t>
  </si>
  <si>
    <t>4_3_12</t>
  </si>
  <si>
    <t>4_3_13</t>
  </si>
  <si>
    <t>4_3_14</t>
  </si>
  <si>
    <t>4_3_15</t>
  </si>
  <si>
    <t>4_3_16</t>
  </si>
  <si>
    <t>4_3_17</t>
  </si>
  <si>
    <t>4_3_18</t>
  </si>
  <si>
    <t>4_4_1</t>
  </si>
  <si>
    <t>4_4_2</t>
  </si>
  <si>
    <t>4_4_3</t>
  </si>
  <si>
    <t>4_4_4</t>
  </si>
  <si>
    <t>4_4_5</t>
  </si>
  <si>
    <t>4_4_6</t>
  </si>
  <si>
    <t>4_4_7</t>
  </si>
  <si>
    <t>4_4_8</t>
  </si>
  <si>
    <t>4_4_9</t>
  </si>
  <si>
    <t>4_4_10</t>
  </si>
  <si>
    <t>4_4_11</t>
  </si>
  <si>
    <t>4_4_12</t>
  </si>
  <si>
    <t>4_4_13</t>
  </si>
  <si>
    <t>4_4_14</t>
  </si>
  <si>
    <t>4_4_15</t>
  </si>
  <si>
    <t>4_4_16</t>
  </si>
  <si>
    <t>4_5_1</t>
  </si>
  <si>
    <t>4_5_2</t>
  </si>
  <si>
    <t>4_5_3</t>
  </si>
  <si>
    <t>4_5_4</t>
  </si>
  <si>
    <t>4_5_5</t>
  </si>
  <si>
    <t>4_5_6</t>
  </si>
  <si>
    <t>4_5_7</t>
  </si>
  <si>
    <t>4_5_8</t>
  </si>
  <si>
    <t>4_5_9</t>
  </si>
  <si>
    <t>4_5_10</t>
  </si>
  <si>
    <t>4_5_11</t>
  </si>
  <si>
    <t>4_5_12</t>
  </si>
  <si>
    <t>4_5_13</t>
  </si>
  <si>
    <t>4_5_14</t>
  </si>
  <si>
    <t>4_5_15</t>
  </si>
  <si>
    <t>4_5_16</t>
  </si>
  <si>
    <t>4_5_17</t>
  </si>
  <si>
    <t>4_5_18</t>
  </si>
  <si>
    <t>4_6_1</t>
  </si>
  <si>
    <t>4_6_2</t>
  </si>
  <si>
    <t>4_6_3</t>
  </si>
  <si>
    <t>4_6_4</t>
  </si>
  <si>
    <t>4_6_5</t>
  </si>
  <si>
    <t>4_6_6</t>
  </si>
  <si>
    <t>4_6_7</t>
  </si>
  <si>
    <t>4_6_8</t>
  </si>
  <si>
    <t>4_6_9</t>
  </si>
  <si>
    <t>4_6_10</t>
  </si>
  <si>
    <t>4_6_11</t>
  </si>
  <si>
    <t>4_6_12</t>
  </si>
  <si>
    <t>4_6_13</t>
  </si>
  <si>
    <t>4_6_14</t>
  </si>
  <si>
    <t>4_6_15</t>
  </si>
  <si>
    <t>4_6_17</t>
  </si>
  <si>
    <t>4_6_16</t>
  </si>
  <si>
    <t>4_6_18</t>
  </si>
  <si>
    <t>4_7_1</t>
  </si>
  <si>
    <t>4_7_2</t>
  </si>
  <si>
    <t>4_7_3</t>
  </si>
  <si>
    <t>4_7_4</t>
  </si>
  <si>
    <t>4_7_5</t>
  </si>
  <si>
    <t>4_7_6</t>
  </si>
  <si>
    <t>4_7_7</t>
  </si>
  <si>
    <t>4_7_8</t>
  </si>
  <si>
    <t>4_7_9</t>
  </si>
  <si>
    <t>4_7_10</t>
  </si>
  <si>
    <t>4_7_11</t>
  </si>
  <si>
    <t>4_7_12</t>
  </si>
  <si>
    <t>4_7_13</t>
  </si>
  <si>
    <t>4_7_14</t>
  </si>
  <si>
    <t>4_7_15</t>
  </si>
  <si>
    <t>5_1_1</t>
  </si>
  <si>
    <t>5_1_2</t>
  </si>
  <si>
    <t>5_1_3</t>
  </si>
  <si>
    <t>5_1_4</t>
  </si>
  <si>
    <t>5_1_5</t>
  </si>
  <si>
    <t>5_1_6</t>
  </si>
  <si>
    <t>5_1_7</t>
  </si>
  <si>
    <t>5_1_8</t>
  </si>
  <si>
    <t>5_1_9</t>
  </si>
  <si>
    <t>5_2_1</t>
  </si>
  <si>
    <t>5_2_2</t>
  </si>
  <si>
    <t>5_2_3</t>
  </si>
  <si>
    <t>5_2_4</t>
  </si>
  <si>
    <t>5_2_5</t>
  </si>
  <si>
    <t>5_2_6</t>
  </si>
  <si>
    <t>5_2_7</t>
  </si>
  <si>
    <t>5_2_8</t>
  </si>
  <si>
    <t>5_2_9</t>
  </si>
  <si>
    <t>5_3_1</t>
  </si>
  <si>
    <t>5_3_2</t>
  </si>
  <si>
    <t>5_3_3</t>
  </si>
  <si>
    <t>5_3_4</t>
  </si>
  <si>
    <t>5_3_5</t>
  </si>
  <si>
    <t>5_3_6</t>
  </si>
  <si>
    <t>5_3_7</t>
  </si>
  <si>
    <t>5_3_8</t>
  </si>
  <si>
    <t>5_3_9</t>
  </si>
  <si>
    <t>5_4_1</t>
  </si>
  <si>
    <t>5_4_2</t>
  </si>
  <si>
    <t>5_4_3</t>
  </si>
  <si>
    <t>5_4_4</t>
  </si>
  <si>
    <t>5_4_5</t>
  </si>
  <si>
    <t>5_4_6</t>
  </si>
  <si>
    <t>5_4_7</t>
  </si>
  <si>
    <t>5_4_8</t>
  </si>
  <si>
    <t>5_4_9</t>
  </si>
  <si>
    <t>5_5_1</t>
  </si>
  <si>
    <t>5_5_2</t>
  </si>
  <si>
    <t>5_5_3</t>
  </si>
  <si>
    <t>5_5_4</t>
  </si>
  <si>
    <t>5_5_5</t>
  </si>
  <si>
    <t>5_5_6</t>
  </si>
  <si>
    <t>5_5_7</t>
  </si>
  <si>
    <t>5_5_8</t>
  </si>
  <si>
    <t>5_5_9</t>
  </si>
  <si>
    <t>5_5_10</t>
  </si>
  <si>
    <t>5_4_10</t>
  </si>
  <si>
    <t>5_3_10</t>
  </si>
  <si>
    <t>5_2_10</t>
  </si>
  <si>
    <t>5_1_10</t>
  </si>
  <si>
    <t>Q2) Is this entity type new, or is it an existing entity type engaging in innovative behaviour? How is this entity type or activity changing over time?</t>
  </si>
  <si>
    <t>Q5) Do you believe this entity type should be classified into the narrow measure? If so, which economic function(s) should this entity type be a part of, and why?</t>
  </si>
  <si>
    <t>Top5</t>
  </si>
  <si>
    <t>Col 4 checks:</t>
  </si>
  <si>
    <t>Col 5 checks:</t>
  </si>
  <si>
    <t>Col 6 checks:</t>
  </si>
  <si>
    <t>Col 7 checks:</t>
  </si>
  <si>
    <t>Col 8 checks:</t>
  </si>
  <si>
    <t>Col 9 checks:</t>
  </si>
  <si>
    <t>(15) On a best efforts basis, please provide value for 2017.</t>
  </si>
  <si>
    <t>Please mark with an 'X' if you are instead submitting innovations by separate Word file:</t>
  </si>
  <si>
    <t>Top 5</t>
  </si>
  <si>
    <t>2_4_1</t>
  </si>
  <si>
    <t>2_4_2</t>
  </si>
  <si>
    <t>2_4_3</t>
  </si>
  <si>
    <t>2_4_4</t>
  </si>
  <si>
    <t>2_4_5</t>
  </si>
  <si>
    <t>2_4_6</t>
  </si>
  <si>
    <t>2_4_7</t>
  </si>
  <si>
    <t>2_4_8</t>
  </si>
  <si>
    <t>2_4_9</t>
  </si>
  <si>
    <t>2_4_10</t>
  </si>
  <si>
    <t>Please use dropdown</t>
  </si>
  <si>
    <t>Banks' claims on insurance companies
(Note 2)</t>
  </si>
  <si>
    <t>Banks' liabilities to insurance companies
(Note 2)</t>
  </si>
  <si>
    <t>Banks' claims on pension funds
(Note 2)</t>
  </si>
  <si>
    <t>Banks' liabilities to pension funds
(Note 2)</t>
  </si>
  <si>
    <t>Col 4 claims on Col 7</t>
  </si>
  <si>
    <t>Col 4 liabilities to Col 7</t>
  </si>
  <si>
    <t>Col 4 claims on Col 8</t>
  </si>
  <si>
    <t>Col 4 liabilities to Col 8</t>
  </si>
  <si>
    <t>Col 11 claims on Col 7</t>
  </si>
  <si>
    <t>Col 11 liabilities to Col 7</t>
  </si>
  <si>
    <t>Col 11 claims on Col 8</t>
  </si>
  <si>
    <t>Col 11 liabilities to Col 8</t>
  </si>
  <si>
    <t>3_1_13</t>
  </si>
  <si>
    <t>3_1_14</t>
  </si>
  <si>
    <t>3_1_15</t>
  </si>
  <si>
    <t>3_1_16</t>
  </si>
  <si>
    <t>3_1_17</t>
  </si>
  <si>
    <t>3_1_18</t>
  </si>
  <si>
    <t>3_1_19</t>
  </si>
  <si>
    <t>3_1_20</t>
  </si>
  <si>
    <r>
      <t xml:space="preserve">Size </t>
    </r>
    <r>
      <rPr>
        <sz val="11"/>
        <color theme="1"/>
        <rFont val="Arial"/>
        <family val="2"/>
      </rPr>
      <t>(end-2017, according to the classification worksheet)</t>
    </r>
  </si>
  <si>
    <t>Supplementary Template: Total liabilities</t>
  </si>
  <si>
    <r>
      <t>of which</t>
    </r>
    <r>
      <rPr>
        <sz val="10"/>
        <color indexed="8"/>
        <rFont val="Arial"/>
        <family val="2"/>
      </rPr>
      <t xml:space="preserve">: banks
</t>
    </r>
  </si>
  <si>
    <t xml:space="preserve">(1) To be completed on a best-efforts basis. </t>
  </si>
  <si>
    <t>Total liabilities (Note 1)</t>
  </si>
  <si>
    <r>
      <t xml:space="preserve">Trust companies
</t>
    </r>
    <r>
      <rPr>
        <sz val="10"/>
        <color theme="1"/>
        <rFont val="Arial"/>
        <family val="2"/>
      </rPr>
      <t>(Note 6)</t>
    </r>
  </si>
  <si>
    <r>
      <t xml:space="preserve">Finance companies
</t>
    </r>
    <r>
      <rPr>
        <sz val="10"/>
        <color theme="1"/>
        <rFont val="Arial"/>
        <family val="2"/>
      </rPr>
      <t>(Note 6)</t>
    </r>
  </si>
  <si>
    <r>
      <t xml:space="preserve">Structured finance vehicles
</t>
    </r>
    <r>
      <rPr>
        <sz val="10"/>
        <color theme="1"/>
        <rFont val="Arial"/>
        <family val="2"/>
      </rPr>
      <t>(Note 6)</t>
    </r>
  </si>
  <si>
    <t>2_2_17</t>
  </si>
  <si>
    <t>2_2_18</t>
  </si>
  <si>
    <t>2_2_19</t>
  </si>
  <si>
    <t>2_2_20</t>
  </si>
  <si>
    <t>2_2_21</t>
  </si>
  <si>
    <t>2_2_22</t>
  </si>
  <si>
    <t>5 largest counterparty jurisdictions (2)</t>
  </si>
  <si>
    <t>Insurance companies' liabilities to pension funds
(Note 2)</t>
  </si>
  <si>
    <t>Insurance companies' claims on pension funds
(Note 2)</t>
  </si>
  <si>
    <t>Col 7 claims on Col 8</t>
  </si>
  <si>
    <t>Col 7 liabilities to Col 8</t>
  </si>
  <si>
    <t>3_1_21</t>
  </si>
  <si>
    <t>3_1_22</t>
  </si>
  <si>
    <t>3_1_23</t>
  </si>
  <si>
    <t>3_1_24</t>
  </si>
  <si>
    <t>Other investment funds</t>
  </si>
  <si>
    <t>Structured finance vehicles</t>
  </si>
  <si>
    <t>(4) On a best efforts basis.</t>
  </si>
  <si>
    <r>
      <t xml:space="preserve">MMFs </t>
    </r>
    <r>
      <rPr>
        <sz val="10"/>
        <color theme="1"/>
        <rFont val="Arial"/>
        <family val="2"/>
      </rPr>
      <t xml:space="preserve">(Note 4) </t>
    </r>
  </si>
  <si>
    <r>
      <t xml:space="preserve">Trust Companies </t>
    </r>
    <r>
      <rPr>
        <sz val="10"/>
        <color theme="1"/>
        <rFont val="Arial"/>
        <family val="2"/>
      </rPr>
      <t>(Note 4)</t>
    </r>
  </si>
  <si>
    <r>
      <t xml:space="preserve">Structured finance vehicles </t>
    </r>
    <r>
      <rPr>
        <sz val="10"/>
        <color theme="1"/>
        <rFont val="Arial"/>
        <family val="2"/>
      </rPr>
      <t>(Note 4)</t>
    </r>
  </si>
  <si>
    <t>2_1_17</t>
  </si>
  <si>
    <t>2_1_18</t>
  </si>
  <si>
    <t>2_1_19</t>
  </si>
  <si>
    <t>2_1_20</t>
  </si>
  <si>
    <t>2_1_21</t>
  </si>
  <si>
    <t>2_1_22</t>
  </si>
  <si>
    <t>Money Market Funds (MMFs)</t>
  </si>
  <si>
    <t>Other investments funds</t>
  </si>
  <si>
    <t>Trust companies</t>
  </si>
  <si>
    <t>Finance companies</t>
  </si>
  <si>
    <t>Broker-dealers</t>
  </si>
  <si>
    <t>2_4_11</t>
  </si>
  <si>
    <t>2_4_12</t>
  </si>
  <si>
    <t>2_4_13</t>
  </si>
  <si>
    <t>= (2 + 15) / (1 + 14)</t>
  </si>
  <si>
    <t xml:space="preserve">Q3) What type of financial stability risks does this type of entity undertake (e.g. maturity/liquidity transformation, leverage or imperfect credit risk transfer)? </t>
  </si>
  <si>
    <t>Q6) What type of policy tools are available at this stage to address the risks posed by this entity type (i.e. Q3 and Q4), limit the growth of such risks, or to prevent these risks from amplifying stress?</t>
  </si>
  <si>
    <t>Weighted and adjusted by size</t>
  </si>
  <si>
    <r>
      <t>of which</t>
    </r>
    <r>
      <rPr>
        <sz val="10"/>
        <color indexed="8"/>
        <rFont val="Arial"/>
        <family val="2"/>
      </rPr>
      <t>: deposits
(Note 5)</t>
    </r>
  </si>
  <si>
    <t>2_1_23</t>
  </si>
  <si>
    <t>2_1_24</t>
  </si>
  <si>
    <t>2_1_25</t>
  </si>
  <si>
    <t>2_1_26</t>
  </si>
  <si>
    <t>2_1_27</t>
  </si>
  <si>
    <t>2_1_28</t>
  </si>
  <si>
    <t>2_1_29</t>
  </si>
  <si>
    <t>2_1_30</t>
  </si>
  <si>
    <t>2_1_31</t>
  </si>
  <si>
    <t>2_1_32</t>
  </si>
  <si>
    <t>2_1_33</t>
  </si>
  <si>
    <t>(2) See Table 1 Row i of SBEG/2018/75.</t>
  </si>
  <si>
    <t>(3) See Table 1 Row ii of SBEG/2018/75. This category is a subset of "Credit Assets".</t>
  </si>
  <si>
    <t>(4) See Table 1 Row iii of SBEG/2018/75. This category is a subset of "Credit Assets", but not a subset of "Credit Assets: of which, loans".</t>
  </si>
  <si>
    <t>*: Proxies and estimates are acceptable if hard data are not available. Claims are defined in SBEG/2018/75 Table 2.</t>
  </si>
  <si>
    <t>(1) Items are defined in SBEG/2018/75, Table 3. Please indicate in case you make recourse to other definitions (e.g. of "credit assets", "long-term", "short-term", "liquid", or "off-balance sheet"). Jurisdictions can also use this field to provide qualitative information if the balance sheet items are not available.</t>
  </si>
  <si>
    <t xml:space="preserve">(2) Defined in SBEG/2018/75, Table 3 Row i. </t>
  </si>
  <si>
    <t xml:space="preserve">(3) Defined in SBEG/2018/75, Table 3 Row iii. </t>
  </si>
  <si>
    <t>(4) Defined in SBEG/2018/75, Table 3 Row iv.</t>
  </si>
  <si>
    <t xml:space="preserve">(6) Defined in SBEG/2018/75, Table 3 Row viii. </t>
  </si>
  <si>
    <t xml:space="preserve">(7) Defined in SBEG/2018/75, Table 3 Row ix. </t>
  </si>
  <si>
    <t>(9) Defined in SBEG/2018/75, Table 3 Row ii.</t>
  </si>
  <si>
    <t xml:space="preserve">(11) Defined in SBEG/2018/75, Table 4 Row viii. </t>
  </si>
  <si>
    <t>(10) Defined in SBEG/2018/75, Table 4 Row iv.</t>
  </si>
  <si>
    <t xml:space="preserve">(12) Defined in SBEG/2018/75, Table 5 Row ii. </t>
  </si>
  <si>
    <t>(13) Defined in SBEG/2018/75, Table 5 Row iii. If, for some entity types, it is not feasible to break out prudential consolidation, please report data for all entities within that entity type and indicate that in the 'prudential consolidation indicator' cell.</t>
  </si>
  <si>
    <t>Please fill in the table for the largest entity types for each economic function, replacing the word 'entity type' with the name of the entity type assessed.</t>
  </si>
  <si>
    <t>Table 1 - Supplementary Template</t>
  </si>
  <si>
    <t>Category</t>
  </si>
  <si>
    <t>Definition</t>
  </si>
  <si>
    <t>i</t>
  </si>
  <si>
    <t>Credit Assets</t>
  </si>
  <si>
    <r>
      <t xml:space="preserve">Credit assets include </t>
    </r>
    <r>
      <rPr>
        <b/>
        <sz val="12"/>
        <color theme="1"/>
        <rFont val="Times New Roman"/>
        <family val="1"/>
      </rPr>
      <t>debt securities</t>
    </r>
    <r>
      <rPr>
        <sz val="12"/>
        <color theme="1"/>
        <rFont val="Times New Roman"/>
        <family val="1"/>
      </rPr>
      <t xml:space="preserve">, </t>
    </r>
    <r>
      <rPr>
        <b/>
        <sz val="12"/>
        <color theme="1"/>
        <rFont val="Times New Roman"/>
        <family val="1"/>
      </rPr>
      <t>loans</t>
    </r>
    <r>
      <rPr>
        <sz val="12"/>
        <color theme="1"/>
        <rFont val="Times New Roman"/>
        <family val="1"/>
      </rPr>
      <t xml:space="preserve"> and </t>
    </r>
    <r>
      <rPr>
        <b/>
        <sz val="12"/>
        <color theme="1"/>
        <rFont val="Times New Roman"/>
        <family val="1"/>
      </rPr>
      <t>cash on deposit</t>
    </r>
    <r>
      <rPr>
        <sz val="12"/>
        <color theme="1"/>
        <rFont val="Times New Roman"/>
        <family val="1"/>
      </rPr>
      <t>.</t>
    </r>
  </si>
  <si>
    <t xml:space="preserve">Debt securities are negotiable instruments serving as evidence of a debt (see SNA 2008 Paragraph 11.64). They include bills, bonds, negotiable certificates of deposit, commercial paper, debentures, asset-backed securities, and similar instruments normally traded in the financial markets, Treasury bills, negotiable certificates of deposit, bankers’ acceptances and commercial paper. </t>
  </si>
  <si>
    <t xml:space="preserve">Bills are securities that give the holders the unconditional rights to receive stated fixed sums on a specified date. Bills are issued and usually traded in organized markets at discounts to face value that depend on the rate of interest and the time to maturity. </t>
  </si>
  <si>
    <t>Bonds and debentures are securities that give the holders the unconditional right to fixed payments or contractually determined variable payments, that is, the earning of interest is not dependent on earnings of the debtors. Bonds and debentures also give holders the unconditional rights to fixed sums as payments to the creditor on a specified date or dates.</t>
  </si>
  <si>
    <t xml:space="preserve">Shares of credit-related investment funds should not be included in this category as granular-enough data is likely not available across jurisdictions and this category could therefore be a source of inconsistency in submissions.  </t>
  </si>
  <si>
    <t xml:space="preserve">Loans include overdrafts, instalment loans, hire-purchase credit and loans to finance trade credit (see SNA 2008 Paragraph 11.72). Claims on or liabilities to the IMF that are in the form of loans are also included. An overdraft arising from the overdraft facility of a transferable deposit account is classified as a loan. However, undrawn lines of credit are not recognized as a liability as they are contingent. </t>
  </si>
  <si>
    <t>Securities, gold swaps and financing by means of a financial lease may also be classified as loans. Securities repurchase agreements (e.g. reverse repos) are included in the loans category (and are collected separately within the supplementary template).</t>
  </si>
  <si>
    <t>Accounts receivable/payable, which are treated as a separate category of financial assets, and loans that have become debt securities are also excluded from loans.</t>
  </si>
  <si>
    <t>Transferrable deposits and other deposits are also included in this category, as a credit exposure to banks (see SNA 2008 Paragraph 11.54 and Paragraph 11.59).</t>
  </si>
  <si>
    <t>ii</t>
  </si>
  <si>
    <t xml:space="preserve">The category of loans includes overdrafts, instalment loans, hire-purchase credit and loans to finance trade credit. Claims on or liabilities to the IMF that are in the form of loans are also included. An overdraft arising from the overdraft facility of a transferable deposit account is classified as a loan. However, undrawn lines of credit are not recognized as a liability as they are contingent. </t>
  </si>
  <si>
    <r>
      <t xml:space="preserve">Securities, gold swaps and financing by means of a financial lease may also be classified as loans. </t>
    </r>
    <r>
      <rPr>
        <b/>
        <sz val="12"/>
        <color theme="1"/>
        <rFont val="Times New Roman"/>
        <family val="1"/>
      </rPr>
      <t>This category does not include securities repurchase agreements.</t>
    </r>
  </si>
  <si>
    <t>iii</t>
  </si>
  <si>
    <t>Transferrable deposits and other deposits are included in this category, as a credit exposure to banks (see SNA 2008 Paragraph 11.54 and Paragraph 11.59).</t>
  </si>
  <si>
    <t>iv</t>
  </si>
  <si>
    <t>SFT assets</t>
  </si>
  <si>
    <t>A securities repurchase agreement is an arrangement involving the provision of securities in exchange for cash with a commitment to repurchase the same or similar securities at a fixed price either on a specified future date (often one or a few days hence, but also further in the future) or with an “open” maturity.</t>
  </si>
  <si>
    <t>Repo assets arise as a result of an entity’s reverse repo transactions (i.e. they are related to repo transactions on the buyer’s (collateral-taker, cash provider) balance sheet). Repo assets include: the assets received in a repo transaction (including the assets received in a bilateral or tri-party transaction, both cleared and non-cleared). This category also includes securities lending transactions for which cash is collected as collateral.</t>
  </si>
  <si>
    <t>v</t>
  </si>
  <si>
    <t>SFT liabilities</t>
  </si>
  <si>
    <t xml:space="preserve">Repo liabilities are represented as a liability on the repo seller’s (collateral-provider, cash taker) balance sheet). </t>
  </si>
  <si>
    <t>Repo liabilities include: repo-related liabilities (including the liabilities resulting from bilateral and tri-party transactions, both cleared and non-cleared). This category also includes securities borrowing transactions for which cash is posted as collateral.</t>
  </si>
  <si>
    <t>vi</t>
  </si>
  <si>
    <t>Wholesale funding</t>
  </si>
  <si>
    <t xml:space="preserve">Wholesale funding includes all non-deposit on- and off-balance sheet funding sources, particularly market funding, but excluding equity. The wholesale funding of investment funds includes client investments. </t>
  </si>
  <si>
    <t>Deposits provided by retail customers and funding provided by small business customers are excluded.</t>
  </si>
  <si>
    <t>Repo transactions are included in this category (as they are collected separately within the supplementary template).</t>
  </si>
  <si>
    <t>vii</t>
  </si>
  <si>
    <t xml:space="preserve">This includes all wholesale funding with a residual maturity of less than 12 months. If residual maturity is not available, please use maturity at issuance and include a note in your template. </t>
  </si>
  <si>
    <t>Table 2 - Interconnectedness Template</t>
  </si>
  <si>
    <t>Claims on</t>
  </si>
  <si>
    <t>Claims include balance sheet asset exposures that arise through credit provision (e.g. loans, bonds held, cash on deposits, trade credit/loans, reverse repos) and investment in equity.</t>
  </si>
  <si>
    <t>Liabilities to</t>
  </si>
  <si>
    <t>Liabilities include [balance sheet] liability exposures that arise from borrowing activity (e.g. loans, deposits (where applicable), trade credit, repos).</t>
  </si>
  <si>
    <t>Table 3 – Risk metrics assets</t>
  </si>
  <si>
    <t>Data item</t>
  </si>
  <si>
    <t xml:space="preserve">Gross notional exposure (GNE) </t>
  </si>
  <si>
    <t xml:space="preserve">Credit assets </t>
  </si>
  <si>
    <r>
      <t>Credit assets</t>
    </r>
    <r>
      <rPr>
        <b/>
        <i/>
        <sz val="12"/>
        <color rgb="FF000000"/>
        <rFont val="Times New Roman"/>
        <family val="1"/>
      </rPr>
      <t xml:space="preserve"> of which</t>
    </r>
    <r>
      <rPr>
        <b/>
        <sz val="12"/>
        <color rgb="FF000000"/>
        <rFont val="Times New Roman"/>
        <family val="1"/>
      </rPr>
      <t xml:space="preserve">: loans </t>
    </r>
  </si>
  <si>
    <t>viii</t>
  </si>
  <si>
    <t xml:space="preserve">Liquid assets (broad definition) </t>
  </si>
  <si>
    <t>ix</t>
  </si>
  <si>
    <t>Liquid assets (narrow definition)</t>
  </si>
  <si>
    <t>x</t>
  </si>
  <si>
    <t>Table 4: Risk metrics liabilities and equity</t>
  </si>
  <si>
    <t xml:space="preserve">Net Asset Value (NAV) </t>
  </si>
  <si>
    <t>Equity</t>
  </si>
  <si>
    <t>Table 5 – Off-balance sheet items</t>
  </si>
  <si>
    <t>Prudential consolidation indicator</t>
  </si>
  <si>
    <t xml:space="preserve">Total or sample indicator </t>
  </si>
  <si>
    <t xml:space="preserve">Shareholders' equity (≤ 12 months) </t>
  </si>
  <si>
    <t xml:space="preserve">Shareholders' equity (&gt; 12 months) </t>
  </si>
  <si>
    <t xml:space="preserve">Short-term liabilities (≤ 12 months) </t>
  </si>
  <si>
    <t xml:space="preserve">Long-term liabilities (&gt; 12 months) </t>
  </si>
  <si>
    <t xml:space="preserve">Short-term liabilities (≤ 30 days) </t>
  </si>
  <si>
    <t xml:space="preserve">Shareholders' equity (≤ 30 days) </t>
  </si>
  <si>
    <t xml:space="preserve">Short-term assets (≤ 3 months) </t>
  </si>
  <si>
    <t xml:space="preserve">Short-term assets (≤ 12 months) </t>
  </si>
  <si>
    <t>Long-term assets (&gt; 12 months)</t>
  </si>
  <si>
    <t>SNA 2008:</t>
  </si>
  <si>
    <t xml:space="preserve">https://unstats.un.org/unsd/nationalaccount/docs/sna2008.pdf </t>
  </si>
  <si>
    <r>
      <rPr>
        <b/>
        <i/>
        <sz val="12"/>
        <color theme="1"/>
        <rFont val="Times New Roman"/>
        <family val="1"/>
      </rPr>
      <t xml:space="preserve">Wholesale funding of which: </t>
    </r>
    <r>
      <rPr>
        <b/>
        <sz val="12"/>
        <color theme="1"/>
        <rFont val="Times New Roman"/>
        <family val="1"/>
      </rPr>
      <t>short-term</t>
    </r>
  </si>
  <si>
    <r>
      <rPr>
        <b/>
        <i/>
        <sz val="12"/>
        <color rgb="FF000000"/>
        <rFont val="Times New Roman"/>
        <family val="1"/>
      </rPr>
      <t>of which</t>
    </r>
    <r>
      <rPr>
        <b/>
        <sz val="12"/>
        <color rgb="FF000000"/>
        <rFont val="Times New Roman"/>
        <family val="1"/>
      </rPr>
      <t xml:space="preserve">: credit risk exposure type </t>
    </r>
  </si>
  <si>
    <t xml:space="preserve">For your convenience, the definitions included on this sheet are copied and pasted from SBEG/2018/75. </t>
  </si>
  <si>
    <t>Credit assets of which: loans</t>
  </si>
  <si>
    <t>Credit assets of which: deposits</t>
  </si>
  <si>
    <t>The absolute sum of all long and short off-balance sheet positions (i.e. the gross notional exposure). If this is not available, please include net exposure and provide an explanatory note.</t>
  </si>
  <si>
    <t>Off-balance sheet credit risk exposures, e.g. due to contingent liabilities such as credit guarantees or lines of credit, and where applicable, credit default swaps (CDS).</t>
  </si>
  <si>
    <t>If, for some entity types, it is not feasible to report data for all entitles per each type (net of prudential consolidation), please report weighted averages of a sample pool and specify in the 'total or sample indicator' cell how the sample has been selected (e.g. how many entities are in the sample and their size (like assets in percentage of the entity type assets or in absolute terms), if the sample consists of the top ten entities, by total financial assets, or if it was constructed by randomly sampling from both tails of the distribution).</t>
  </si>
  <si>
    <t>If, for some entity types, it is not feasible to break out prudential consolidation, please report data for all entities within that entity type and indicate the approach you have taken.</t>
  </si>
  <si>
    <r>
      <t xml:space="preserve">Please provide a written comment. For example, </t>
    </r>
    <r>
      <rPr>
        <i/>
        <sz val="12"/>
        <color theme="1"/>
        <rFont val="Times New Roman"/>
        <family val="1"/>
      </rPr>
      <t>“As the available data does not allow for a focus on non-prudentially consolidated entities, we have instead provided data covering all entities”</t>
    </r>
    <r>
      <rPr>
        <sz val="12"/>
        <color theme="1"/>
        <rFont val="Times New Roman"/>
        <family val="1"/>
      </rPr>
      <t xml:space="preserve">. </t>
    </r>
  </si>
  <si>
    <r>
      <t>Please provide a written comment. For example, “</t>
    </r>
    <r>
      <rPr>
        <i/>
        <sz val="12"/>
        <color theme="1"/>
        <rFont val="Times New Roman"/>
        <family val="1"/>
      </rPr>
      <t>Total off-balance sheet items were not available, so we have instead provided the total off-balance sheet items for the top 10 entities”</t>
    </r>
    <r>
      <rPr>
        <sz val="12"/>
        <color theme="1"/>
        <rFont val="Times New Roman"/>
        <family val="1"/>
      </rPr>
      <t>.</t>
    </r>
    <r>
      <rPr>
        <i/>
        <sz val="12"/>
        <color theme="1"/>
        <rFont val="Times New Roman"/>
        <family val="1"/>
      </rPr>
      <t xml:space="preserve">  </t>
    </r>
  </si>
  <si>
    <t>This category is defined in Table 1 Row v.</t>
  </si>
  <si>
    <t>This includes equity investment by parent companies.</t>
  </si>
  <si>
    <t>Loans and other funding from the parent company.</t>
  </si>
  <si>
    <t>Total shareholder’s equity (the residual interest in the assets of the entity after deducting all its liabilities).</t>
  </si>
  <si>
    <t>Liabilities whose remaining time to maturity exceeds 12 months.</t>
  </si>
  <si>
    <r>
      <t xml:space="preserve">Please include repo liabilities whose maturity is </t>
    </r>
    <r>
      <rPr>
        <b/>
        <sz val="12"/>
        <color rgb="FF000000"/>
        <rFont val="Times New Roman"/>
        <family val="1"/>
      </rPr>
      <t xml:space="preserve">&gt; </t>
    </r>
    <r>
      <rPr>
        <sz val="12"/>
        <color theme="1"/>
        <rFont val="Times New Roman"/>
        <family val="1"/>
      </rPr>
      <t>12 months.</t>
    </r>
  </si>
  <si>
    <t>Liabilities whose remaining time to maturity are less than or equal to 12 months.</t>
  </si>
  <si>
    <r>
      <t xml:space="preserve">Please include repo liabilities whose maturity is </t>
    </r>
    <r>
      <rPr>
        <b/>
        <sz val="12"/>
        <color rgb="FF000000"/>
        <rFont val="Times New Roman"/>
        <family val="1"/>
      </rPr>
      <t xml:space="preserve">≤ </t>
    </r>
    <r>
      <rPr>
        <sz val="12"/>
        <color theme="1"/>
        <rFont val="Times New Roman"/>
        <family val="1"/>
      </rPr>
      <t>12 months.</t>
    </r>
  </si>
  <si>
    <t>Liabilities whose remaining time to maturity are less than or equal to 30 days.</t>
  </si>
  <si>
    <r>
      <t>This category is a subset of “</t>
    </r>
    <r>
      <rPr>
        <sz val="12"/>
        <color rgb="FF000000"/>
        <rFont val="Times New Roman"/>
        <family val="1"/>
      </rPr>
      <t>Short-term liabilities (≤ 12 months)</t>
    </r>
    <r>
      <rPr>
        <sz val="12"/>
        <color theme="1"/>
        <rFont val="Times New Roman"/>
        <family val="1"/>
      </rPr>
      <t>”.</t>
    </r>
  </si>
  <si>
    <r>
      <t xml:space="preserve">Please include repo liabilities whose maturity is </t>
    </r>
    <r>
      <rPr>
        <b/>
        <sz val="12"/>
        <color rgb="FF000000"/>
        <rFont val="Times New Roman"/>
        <family val="1"/>
      </rPr>
      <t xml:space="preserve">≤ </t>
    </r>
    <r>
      <rPr>
        <sz val="12"/>
        <color theme="1"/>
        <rFont val="Times New Roman"/>
        <family val="1"/>
      </rPr>
      <t>30 days months.</t>
    </r>
  </si>
  <si>
    <t>Net assets attributable to investors</t>
  </si>
  <si>
    <t>Shareholders’ equity with a remaining time to maturity exceeding 12 months.</t>
  </si>
  <si>
    <t>Shareholders’ equity with a remaining time to maturity less than or equal to 12 months.</t>
  </si>
  <si>
    <t>Shareholders’ equity with a remaining time to maturity less than or equal to 30 days.</t>
  </si>
  <si>
    <r>
      <t>This category is a subset of “</t>
    </r>
    <r>
      <rPr>
        <sz val="12"/>
        <color rgb="FF000000"/>
        <rFont val="Times New Roman"/>
        <family val="1"/>
      </rPr>
      <t>Shareholders' equity (≤ 12 months)</t>
    </r>
    <r>
      <rPr>
        <sz val="12"/>
        <color theme="1"/>
        <rFont val="Times New Roman"/>
        <family val="1"/>
      </rPr>
      <t>”.</t>
    </r>
  </si>
  <si>
    <t xml:space="preserve">Total gross financial assets under management. [1: For real estate funds and REITS this includes total assets.] </t>
  </si>
  <si>
    <t xml:space="preserve">Please use total assets if financial assets are not available and indicate this in a note. </t>
  </si>
  <si>
    <t>For broker-dealers, total assets should be net of segregated trust assets.</t>
  </si>
  <si>
    <t>The absolute sum of all long and short positions, including gross notional value for derivatives.</t>
  </si>
  <si>
    <t xml:space="preserve">This category is defined in Table 1, Row (i).  </t>
  </si>
  <si>
    <t>This category is defined in Table 1, Row ii</t>
  </si>
  <si>
    <t>This category is a subset of “Credit assets” (Row iii of this table)</t>
  </si>
  <si>
    <t xml:space="preserve">Financial assets whose remaining time to maturity exceeds 12 months. If remaining time to maturity is not available, please use maturity-at-issuance. </t>
  </si>
  <si>
    <t>This category should include investments in equity assets not meeting the Basel III criteria to be included in the broad measure of liquidity (except for those with a stated or expected maturity of 12 months or less such as some types of convertible preferred equity).</t>
  </si>
  <si>
    <t>Please include repo assets whose maturity is &gt;12 months.</t>
  </si>
  <si>
    <r>
      <t xml:space="preserve">This category should include deposits redeemable in </t>
    </r>
    <r>
      <rPr>
        <b/>
        <sz val="12"/>
        <color rgb="FF000000"/>
        <rFont val="Times New Roman"/>
        <family val="1"/>
      </rPr>
      <t xml:space="preserve">&gt; </t>
    </r>
    <r>
      <rPr>
        <sz val="12"/>
        <color theme="1"/>
        <rFont val="Times New Roman"/>
        <family val="1"/>
      </rPr>
      <t>12 months</t>
    </r>
  </si>
  <si>
    <t xml:space="preserve">Financial assets whose remaining time to maturity is less than or equal to 12 months. If remaining time to maturity is not available, please use maturity-at-issuance. </t>
  </si>
  <si>
    <r>
      <t xml:space="preserve">This category should include deposits redeemable in </t>
    </r>
    <r>
      <rPr>
        <b/>
        <sz val="12"/>
        <color rgb="FF000000"/>
        <rFont val="Times New Roman"/>
        <family val="1"/>
      </rPr>
      <t xml:space="preserve">≤ </t>
    </r>
    <r>
      <rPr>
        <sz val="12"/>
        <color theme="1"/>
        <rFont val="Times New Roman"/>
        <family val="1"/>
      </rPr>
      <t>12 months.</t>
    </r>
  </si>
  <si>
    <r>
      <t xml:space="preserve">Please include repo assets whose maturity is </t>
    </r>
    <r>
      <rPr>
        <b/>
        <sz val="12"/>
        <color rgb="FF000000"/>
        <rFont val="Times New Roman"/>
        <family val="1"/>
      </rPr>
      <t xml:space="preserve">≤ </t>
    </r>
    <r>
      <rPr>
        <sz val="12"/>
        <color theme="1"/>
        <rFont val="Times New Roman"/>
        <family val="1"/>
      </rPr>
      <t>12 months.</t>
    </r>
  </si>
  <si>
    <r>
      <t>This category should include assets included in “</t>
    </r>
    <r>
      <rPr>
        <sz val="12"/>
        <color rgb="FF000000"/>
        <rFont val="Times New Roman"/>
        <family val="1"/>
      </rPr>
      <t>Short-term assets (≤ 3 months)</t>
    </r>
    <r>
      <rPr>
        <sz val="12"/>
        <color theme="1"/>
        <rFont val="Times New Roman"/>
        <family val="1"/>
      </rPr>
      <t>”.</t>
    </r>
  </si>
  <si>
    <t>Financial assets whose remaining time to maturity is less than or equal to 3 months. If remaining time to maturity is not available, please use maturity-at-issuance.</t>
  </si>
  <si>
    <t>This category should include cash, cash equivalents and deposits redeemable within three months.</t>
  </si>
  <si>
    <r>
      <t xml:space="preserve">Please include repo assets whose maturity is </t>
    </r>
    <r>
      <rPr>
        <b/>
        <sz val="12"/>
        <color rgb="FF000000"/>
        <rFont val="Times New Roman"/>
        <family val="1"/>
      </rPr>
      <t xml:space="preserve">≤ </t>
    </r>
    <r>
      <rPr>
        <sz val="12"/>
        <color rgb="FF000000"/>
        <rFont val="Times New Roman"/>
        <family val="1"/>
      </rPr>
      <t>3</t>
    </r>
    <r>
      <rPr>
        <sz val="12"/>
        <color theme="1"/>
        <rFont val="Times New Roman"/>
        <family val="1"/>
      </rPr>
      <t xml:space="preserve"> months.</t>
    </r>
  </si>
  <si>
    <r>
      <t>This category is a sub-set of “Short-term assets (</t>
    </r>
    <r>
      <rPr>
        <b/>
        <sz val="12"/>
        <color rgb="FF000000"/>
        <rFont val="Times New Roman"/>
        <family val="1"/>
      </rPr>
      <t xml:space="preserve">≤ </t>
    </r>
    <r>
      <rPr>
        <sz val="12"/>
        <color theme="1"/>
        <rFont val="Times New Roman"/>
        <family val="1"/>
      </rPr>
      <t xml:space="preserve">12 months)”. </t>
    </r>
  </si>
  <si>
    <t xml:space="preserve">This category includes liquid assets under the narrow definition (as defined in Row ix of this table). </t>
  </si>
  <si>
    <t>In a narrow definition, liquid assets only include cash and cash equivalents.</t>
  </si>
  <si>
    <t>Liquid assets are considered all assets that can be easily and immediately converted into cash at little or no loss of value during a time of stress, e.g. due to low credit and market risk, ease and certainty of valuation, low correlation with risky assets, listed on a developed and recognised exchange market, and because they are traded on an active and sizable market characterised by the presence of committed market makers, low volatility, and historically flight to quality behaviour (see characteristics and definition of High Quality Liquid Assets (HQLAs) in Par 1, Section II.A in the BCBS' Basel III Liquidity Coverage Ratio for additional guidance, http://www.bis.org/publ/bcbs238.pdf).</t>
  </si>
  <si>
    <t>This category is defined in Table 1 Row iii.</t>
  </si>
  <si>
    <t>In a broad definition, liquid assets include HQLAs, such as cash and equivalents, short-term investments (e.g., investments in money market funds), and government securities with a 0% risk-weight under the Basel III Standardised Approach for credit risk, traded in large, deep and active repo or cash markets with a proven record as a reliable source of liquidity in the markets even during stressed market conditions. Where appropriate and aligned with the Basel framework, assets such as corporate bonds and equities may also be included, subject to the appropriate haircuts. For more details see Paragraphs 49-54 of https://www.bis.org/publ/bcbs238.pdf.</t>
  </si>
  <si>
    <t>If national accounts data are used, the corresponding SNA 2008 codes for transactions in financial assets and liabilities are AF2, AF3 and AF4.</t>
  </si>
  <si>
    <t>If national accounts data are used, the corresponding SNA 2008 code for transactions in financial assets and liabilities is AF4.</t>
  </si>
  <si>
    <t>If national accounts data are used, the corresponding SNA 2008 code for transactions in financial assets and liabilities is AF2.</t>
  </si>
  <si>
    <t>8 definitions</t>
  </si>
  <si>
    <t>Unallocated: Entity types which (at least partly) contain narrow measure activities but which could not be classified into a specific economic function</t>
  </si>
  <si>
    <r>
      <t>Unallocated: Entity types which (at least partly) contain narrow measure activities but which could not be classified into a specific economic function</t>
    </r>
    <r>
      <rPr>
        <sz val="12"/>
        <color indexed="60"/>
        <rFont val="Arial"/>
        <family val="2"/>
      </rPr>
      <t xml:space="preserve"> (Note 7)</t>
    </r>
  </si>
  <si>
    <t>Brief description of the reasons for the classification as unallocated</t>
  </si>
  <si>
    <t>Outside narrow measure: Entity types that are assessed NOT to engage in credit intermediation or NOT to engage in any activities as described by the five economic functions</t>
  </si>
  <si>
    <t>Brief description of the reasons forclassification outside the narrow measure</t>
  </si>
  <si>
    <t>(7) This category includes non-bank financial entity types that cannot be classified into a particular economic functions based on their main activity, but that are assessed to at least partly contain narrow measure activities as described by the five economic functions or for which it was not possible to provide sufficient evidence to warrant their exclusion from the narrow measure.</t>
  </si>
  <si>
    <t>Assessment grade of bank-like financial stability (FS) risks (Note 1)</t>
  </si>
  <si>
    <t>Rationale for assessment grade of bank-like FS risks and weighting factor</t>
  </si>
  <si>
    <t>Assessment grade of bank-like FS risks</t>
  </si>
  <si>
    <t>(1) Then grade the bank-like FS risks based on the following assessment criteria: 1 = low; 2 = somewhat low; 3 = moderate; 4 = somewhat high; 5 = high.</t>
  </si>
  <si>
    <t>Please select which bank-like financial stability (FS) risks this tool addresses, and describe how the policy tool addresses these risks.</t>
  </si>
  <si>
    <t>Please describe how this policy tool addresses the selected bank-like FS risks.</t>
  </si>
  <si>
    <t>Reporting templates for global NBFI monitoring exercise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</si>
</sst>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m\ yyyy"/>
    <numFmt numFmtId="165" formatCode="#,##0.000"/>
    <numFmt numFmtId="166" formatCode="#,##0.0"/>
  </numFmts>
  <fonts count="84" x14ac:knownFonts="1">
    <font>
      <sz val="11"/>
      <color theme="1"/>
      <name val="Arial"/>
      <family val="2"/>
    </font>
    <font>
      <sz val="10"/>
      <name val="Arial"/>
      <family val="2"/>
    </font>
    <font>
      <sz val="11"/>
      <name val="Arial"/>
      <family val="2"/>
    </font>
    <font>
      <b/>
      <sz val="13"/>
      <color indexed="9"/>
      <name val="Arial"/>
      <family val="2"/>
    </font>
    <font>
      <b/>
      <sz val="10"/>
      <name val="Arial"/>
      <family val="2"/>
    </font>
    <font>
      <sz val="10"/>
      <color indexed="8"/>
      <name val="Arial"/>
      <family val="2"/>
    </font>
    <font>
      <b/>
      <u/>
      <sz val="10"/>
      <name val="Arial"/>
      <family val="2"/>
    </font>
    <font>
      <u/>
      <sz val="10"/>
      <color indexed="12"/>
      <name val="Arial"/>
      <family val="2"/>
    </font>
    <font>
      <b/>
      <sz val="10"/>
      <color indexed="10"/>
      <name val="Arial"/>
      <family val="2"/>
    </font>
    <font>
      <i/>
      <sz val="10"/>
      <name val="Arial"/>
      <family val="2"/>
    </font>
    <font>
      <b/>
      <sz val="11"/>
      <name val="Arial"/>
      <family val="2"/>
    </font>
    <font>
      <i/>
      <sz val="8"/>
      <name val="Arial"/>
      <family val="2"/>
    </font>
    <font>
      <u/>
      <sz val="10"/>
      <color indexed="8"/>
      <name val="Arial"/>
      <family val="2"/>
    </font>
    <font>
      <b/>
      <sz val="10"/>
      <color indexed="8"/>
      <name val="Arial"/>
      <family val="2"/>
    </font>
    <font>
      <i/>
      <sz val="10"/>
      <color indexed="8"/>
      <name val="Arial"/>
      <family val="2"/>
    </font>
    <font>
      <sz val="10"/>
      <color indexed="10"/>
      <name val="Arial"/>
      <family val="2"/>
    </font>
    <font>
      <sz val="12"/>
      <color indexed="56"/>
      <name val="Arial"/>
      <family val="2"/>
    </font>
    <font>
      <sz val="12"/>
      <color indexed="60"/>
      <name val="Arial"/>
      <family val="2"/>
    </font>
    <font>
      <sz val="12"/>
      <color indexed="21"/>
      <name val="Arial"/>
      <family val="2"/>
    </font>
    <font>
      <sz val="13"/>
      <color indexed="9"/>
      <name val="Arial"/>
      <family val="2"/>
    </font>
    <font>
      <i/>
      <sz val="13"/>
      <color indexed="9"/>
      <name val="Arial"/>
      <family val="2"/>
    </font>
    <font>
      <sz val="11"/>
      <color indexed="63"/>
      <name val="Arial"/>
      <family val="2"/>
    </font>
    <font>
      <i/>
      <sz val="7"/>
      <name val="Arial"/>
      <family val="2"/>
    </font>
    <font>
      <sz val="7"/>
      <name val="Arial"/>
      <family val="2"/>
    </font>
    <font>
      <sz val="8"/>
      <name val="Arial"/>
      <family val="2"/>
    </font>
    <font>
      <u/>
      <sz val="10"/>
      <name val="Arial"/>
      <family val="2"/>
    </font>
    <font>
      <b/>
      <sz val="13"/>
      <name val="Arial"/>
      <family val="2"/>
    </font>
    <font>
      <b/>
      <i/>
      <sz val="10"/>
      <name val="Arial"/>
      <family val="2"/>
    </font>
    <font>
      <i/>
      <sz val="11"/>
      <name val="Arial"/>
      <family val="2"/>
    </font>
    <font>
      <sz val="11"/>
      <color theme="1"/>
      <name val="Arial"/>
      <family val="2"/>
    </font>
    <font>
      <u/>
      <sz val="11"/>
      <color theme="10"/>
      <name val="Calibri"/>
      <family val="2"/>
    </font>
    <font>
      <sz val="11"/>
      <color theme="1"/>
      <name val="Calibri"/>
      <family val="2"/>
      <scheme val="minor"/>
    </font>
    <font>
      <b/>
      <sz val="11"/>
      <color theme="1"/>
      <name val="Arial"/>
      <family val="2"/>
    </font>
    <font>
      <sz val="11"/>
      <color rgb="FFFF0000"/>
      <name val="Arial"/>
      <family val="2"/>
    </font>
    <font>
      <b/>
      <sz val="13"/>
      <color theme="0"/>
      <name val="Arial"/>
      <family val="2"/>
    </font>
    <font>
      <sz val="10"/>
      <color theme="1"/>
      <name val="Arial"/>
      <family val="2"/>
    </font>
    <font>
      <b/>
      <sz val="12"/>
      <color theme="1"/>
      <name val="Arial"/>
      <family val="2"/>
    </font>
    <font>
      <sz val="10"/>
      <color rgb="FFFF0000"/>
      <name val="Arial"/>
      <family val="2"/>
    </font>
    <font>
      <b/>
      <sz val="13"/>
      <color rgb="FFFF0000"/>
      <name val="Arial"/>
      <family val="2"/>
    </font>
    <font>
      <u/>
      <sz val="10"/>
      <color theme="0"/>
      <name val="Arial"/>
      <family val="2"/>
    </font>
    <font>
      <b/>
      <sz val="10"/>
      <color rgb="FFFF0000"/>
      <name val="Arial"/>
      <family val="2"/>
    </font>
    <font>
      <b/>
      <sz val="12"/>
      <color theme="3"/>
      <name val="Arial"/>
      <family val="2"/>
    </font>
    <font>
      <b/>
      <sz val="12"/>
      <color theme="5"/>
      <name val="Arial"/>
      <family val="2"/>
    </font>
    <font>
      <b/>
      <sz val="12"/>
      <color theme="2" tint="-0.749992370372631"/>
      <name val="Arial"/>
      <family val="2"/>
    </font>
    <font>
      <b/>
      <sz val="12"/>
      <color theme="6" tint="-0.499984740745262"/>
      <name val="Arial"/>
      <family val="2"/>
    </font>
    <font>
      <b/>
      <sz val="12"/>
      <color theme="9" tint="-0.499984740745262"/>
      <name val="Arial"/>
      <family val="2"/>
    </font>
    <font>
      <b/>
      <sz val="12"/>
      <color theme="7" tint="-0.499984740745262"/>
      <name val="Arial"/>
      <family val="2"/>
    </font>
    <font>
      <b/>
      <sz val="12"/>
      <color theme="8" tint="-0.499984740745262"/>
      <name val="Arial"/>
      <family val="2"/>
    </font>
    <font>
      <i/>
      <sz val="10"/>
      <color theme="1"/>
      <name val="Arial"/>
      <family val="2"/>
    </font>
    <font>
      <b/>
      <sz val="10"/>
      <color theme="1"/>
      <name val="Arial"/>
      <family val="2"/>
    </font>
    <font>
      <sz val="11"/>
      <color theme="1" tint="0.499984740745262"/>
      <name val="Arial"/>
      <family val="2"/>
    </font>
    <font>
      <b/>
      <sz val="11"/>
      <color rgb="FFFF0000"/>
      <name val="Arial"/>
      <family val="2"/>
    </font>
    <font>
      <sz val="9"/>
      <color theme="1"/>
      <name val="Arial"/>
      <family val="2"/>
    </font>
    <font>
      <sz val="10"/>
      <color theme="1"/>
      <name val="Calibri"/>
      <family val="2"/>
      <scheme val="minor"/>
    </font>
    <font>
      <b/>
      <sz val="10"/>
      <color theme="1"/>
      <name val="Calibri"/>
      <family val="2"/>
      <scheme val="minor"/>
    </font>
    <font>
      <strike/>
      <sz val="10"/>
      <color rgb="FFFF0000"/>
      <name val="Arial"/>
      <family val="2"/>
    </font>
    <font>
      <sz val="10"/>
      <color theme="1" tint="0.499984740745262"/>
      <name val="Arial"/>
      <family val="2"/>
    </font>
    <font>
      <b/>
      <strike/>
      <sz val="11"/>
      <color rgb="FFFF0000"/>
      <name val="Arial"/>
      <family val="2"/>
    </font>
    <font>
      <sz val="10"/>
      <color theme="1"/>
      <name val="Times New Roman"/>
      <family val="1"/>
    </font>
    <font>
      <b/>
      <strike/>
      <sz val="13"/>
      <color rgb="FFFF0000"/>
      <name val="Arial"/>
      <family val="2"/>
    </font>
    <font>
      <sz val="10"/>
      <color theme="1" tint="0.499984740745262"/>
      <name val="Calibri"/>
      <family val="2"/>
      <scheme val="minor"/>
    </font>
    <font>
      <b/>
      <sz val="10"/>
      <color theme="1" tint="0.499984740745262"/>
      <name val="Arial"/>
      <family val="2"/>
    </font>
    <font>
      <i/>
      <sz val="11"/>
      <color theme="1"/>
      <name val="Arial"/>
      <family val="2"/>
    </font>
    <font>
      <sz val="10"/>
      <name val="Calibri"/>
      <family val="2"/>
      <scheme val="minor"/>
    </font>
    <font>
      <b/>
      <sz val="10"/>
      <name val="Calibri"/>
      <family val="2"/>
      <scheme val="minor"/>
    </font>
    <font>
      <sz val="10"/>
      <color theme="0" tint="-0.499984740745262"/>
      <name val="Arial"/>
      <family val="2"/>
    </font>
    <font>
      <b/>
      <strike/>
      <sz val="10"/>
      <color theme="1" tint="0.499984740745262"/>
      <name val="Arial"/>
      <family val="2"/>
    </font>
    <font>
      <strike/>
      <sz val="10"/>
      <color theme="1" tint="0.499984740745262"/>
      <name val="Arial"/>
      <family val="2"/>
    </font>
    <font>
      <sz val="10"/>
      <color theme="9"/>
      <name val="Arial"/>
      <family val="2"/>
    </font>
    <font>
      <sz val="10"/>
      <color rgb="FF7030A0"/>
      <name val="Arial"/>
      <family val="2"/>
    </font>
    <font>
      <i/>
      <sz val="10"/>
      <color theme="0" tint="-0.499984740745262"/>
      <name val="Arial"/>
      <family val="2"/>
    </font>
    <font>
      <i/>
      <sz val="11"/>
      <color theme="0" tint="-0.499984740745262"/>
      <name val="Arial"/>
      <family val="2"/>
    </font>
    <font>
      <sz val="12"/>
      <color theme="1"/>
      <name val="Times New Roman"/>
      <family val="1"/>
    </font>
    <font>
      <b/>
      <sz val="12"/>
      <color theme="1"/>
      <name val="Times New Roman"/>
      <family val="1"/>
    </font>
    <font>
      <b/>
      <sz val="12"/>
      <color rgb="FFFFFFFF"/>
      <name val="Times New Roman"/>
      <family val="1"/>
    </font>
    <font>
      <i/>
      <sz val="12"/>
      <color theme="1"/>
      <name val="Times New Roman"/>
      <family val="1"/>
    </font>
    <font>
      <b/>
      <i/>
      <sz val="12"/>
      <color theme="1"/>
      <name val="Times New Roman"/>
      <family val="1"/>
    </font>
    <font>
      <sz val="12"/>
      <color rgb="FFFFFFFF"/>
      <name val="Times New Roman"/>
      <family val="1"/>
    </font>
    <font>
      <sz val="12"/>
      <color rgb="FF000000"/>
      <name val="Times New Roman"/>
      <family val="1"/>
    </font>
    <font>
      <i/>
      <sz val="12"/>
      <color rgb="FF000000"/>
      <name val="Times New Roman"/>
      <family val="1"/>
    </font>
    <font>
      <b/>
      <sz val="12"/>
      <color rgb="FF000000"/>
      <name val="Times New Roman"/>
      <family val="1"/>
    </font>
    <font>
      <vertAlign val="superscript"/>
      <sz val="12"/>
      <color theme="1"/>
      <name val="Times New Roman"/>
      <family val="1"/>
    </font>
    <font>
      <b/>
      <i/>
      <sz val="12"/>
      <color rgb="FF000000"/>
      <name val="Times New Roman"/>
      <family val="1"/>
    </font>
    <font>
      <b/>
      <i/>
      <sz val="11"/>
      <color theme="1"/>
      <name val="Arial"/>
      <family val="2"/>
    </font>
  </fonts>
  <fills count="24">
    <fill>
      <patternFill patternType="none"/>
    </fill>
    <fill>
      <patternFill patternType="gray125"/>
    </fill>
    <fill>
      <patternFill patternType="solid">
        <fgColor indexed="9"/>
        <bgColor indexed="64"/>
      </patternFill>
    </fill>
    <fill>
      <patternFill patternType="solid">
        <fgColor rgb="FF001F5C"/>
        <bgColor indexed="64"/>
      </patternFill>
    </fill>
    <fill>
      <patternFill patternType="solid">
        <fgColor theme="0"/>
        <bgColor indexed="64"/>
      </patternFill>
    </fill>
    <fill>
      <patternFill patternType="solid">
        <fgColor theme="3" tint="0.79998168889431442"/>
        <bgColor indexed="64"/>
      </patternFill>
    </fill>
    <fill>
      <patternFill patternType="lightGray">
        <fgColor theme="0" tint="-4.9989318521683403E-2"/>
        <bgColor theme="0" tint="-0.14996795556505021"/>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2499465926084170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24994659260841701"/>
        <bgColor indexed="65"/>
      </patternFill>
    </fill>
    <fill>
      <patternFill patternType="solid">
        <fgColor rgb="FFFEECFD"/>
        <bgColor indexed="64"/>
      </patternFill>
    </fill>
    <fill>
      <patternFill patternType="solid">
        <fgColor rgb="FFFFEC7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CFFCC"/>
        <bgColor indexed="64"/>
      </patternFill>
    </fill>
    <fill>
      <patternFill patternType="solid">
        <fgColor rgb="FF4F81BD"/>
        <bgColor indexed="64"/>
      </patternFill>
    </fill>
    <fill>
      <patternFill patternType="solid">
        <fgColor rgb="FFDBE5F1"/>
        <bgColor indexed="64"/>
      </patternFill>
    </fill>
  </fills>
  <borders count="278">
    <border>
      <left/>
      <right/>
      <top/>
      <bottom/>
      <diagonal/>
    </border>
    <border>
      <left/>
      <right/>
      <top style="medium">
        <color indexed="64"/>
      </top>
      <bottom/>
      <diagonal/>
    </border>
    <border>
      <left/>
      <right/>
      <top style="medium">
        <color indexed="64"/>
      </top>
      <bottom style="thin">
        <color indexed="64"/>
      </bottom>
      <diagonal/>
    </border>
    <border>
      <left/>
      <right/>
      <top style="hair">
        <color indexed="64"/>
      </top>
      <bottom style="hair">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indexed="64"/>
      </top>
      <bottom/>
      <diagonal/>
    </border>
    <border>
      <left/>
      <right/>
      <top style="hair">
        <color indexed="64"/>
      </top>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right style="medium">
        <color indexed="64"/>
      </right>
      <top/>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hair">
        <color indexed="64"/>
      </top>
      <bottom style="medium">
        <color indexed="64"/>
      </bottom>
      <diagonal/>
    </border>
    <border>
      <left/>
      <right/>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style="thin">
        <color indexed="64"/>
      </left>
      <right style="dotted">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right style="hair">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style="dotted">
        <color indexed="64"/>
      </right>
      <top style="hair">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hair">
        <color indexed="64"/>
      </left>
      <right/>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dotted">
        <color indexed="64"/>
      </right>
      <top style="thin">
        <color indexed="64"/>
      </top>
      <bottom style="hair">
        <color indexed="64"/>
      </bottom>
      <diagonal/>
    </border>
    <border>
      <left/>
      <right style="medium">
        <color indexed="64"/>
      </right>
      <top style="medium">
        <color indexed="64"/>
      </top>
      <bottom/>
      <diagonal/>
    </border>
    <border>
      <left style="hair">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medium">
        <color indexed="64"/>
      </left>
      <right/>
      <top style="thin">
        <color indexed="64"/>
      </top>
      <bottom/>
      <diagonal/>
    </border>
    <border>
      <left style="thin">
        <color indexed="64"/>
      </left>
      <right style="hair">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style="medium">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top style="thin">
        <color indexed="64"/>
      </top>
      <bottom style="thin">
        <color indexed="64"/>
      </bottom>
      <diagonal/>
    </border>
    <border>
      <left style="hair">
        <color indexed="64"/>
      </left>
      <right style="medium">
        <color indexed="64"/>
      </right>
      <top/>
      <bottom/>
      <diagonal/>
    </border>
    <border>
      <left/>
      <right style="hair">
        <color indexed="64"/>
      </right>
      <top/>
      <bottom/>
      <diagonal/>
    </border>
    <border>
      <left style="medium">
        <color indexed="64"/>
      </left>
      <right style="thin">
        <color indexed="64"/>
      </right>
      <top/>
      <bottom style="thin">
        <color indexed="64"/>
      </bottom>
      <diagonal/>
    </border>
    <border>
      <left style="hair">
        <color indexed="64"/>
      </left>
      <right style="thin">
        <color indexed="64"/>
      </right>
      <top style="hair">
        <color indexed="64"/>
      </top>
      <bottom style="thin">
        <color theme="0" tint="-0.499984740745262"/>
      </bottom>
      <diagonal/>
    </border>
    <border>
      <left/>
      <right style="medium">
        <color indexed="64"/>
      </right>
      <top style="thin">
        <color theme="0" tint="-0.499984740745262"/>
      </top>
      <bottom style="medium">
        <color indexed="64"/>
      </bottom>
      <diagonal/>
    </border>
    <border>
      <left/>
      <right style="thin">
        <color indexed="64"/>
      </right>
      <top style="hair">
        <color indexed="64"/>
      </top>
      <bottom style="medium">
        <color theme="9"/>
      </bottom>
      <diagonal/>
    </border>
    <border>
      <left/>
      <right style="thin">
        <color indexed="64"/>
      </right>
      <top style="hair">
        <color indexed="64"/>
      </top>
      <bottom style="medium">
        <color theme="7"/>
      </bottom>
      <diagonal/>
    </border>
    <border>
      <left/>
      <right style="thin">
        <color indexed="64"/>
      </right>
      <top style="hair">
        <color indexed="64"/>
      </top>
      <bottom style="medium">
        <color theme="8"/>
      </bottom>
      <diagonal/>
    </border>
    <border>
      <left style="thin">
        <color indexed="64"/>
      </left>
      <right style="hair">
        <color indexed="64"/>
      </right>
      <top style="hair">
        <color indexed="64"/>
      </top>
      <bottom style="medium">
        <color theme="9"/>
      </bottom>
      <diagonal/>
    </border>
    <border>
      <left style="hair">
        <color indexed="64"/>
      </left>
      <right style="hair">
        <color indexed="64"/>
      </right>
      <top style="hair">
        <color indexed="64"/>
      </top>
      <bottom style="medium">
        <color theme="9"/>
      </bottom>
      <diagonal/>
    </border>
    <border>
      <left style="hair">
        <color indexed="64"/>
      </left>
      <right/>
      <top style="hair">
        <color indexed="64"/>
      </top>
      <bottom style="medium">
        <color theme="9"/>
      </bottom>
      <diagonal/>
    </border>
    <border>
      <left style="thin">
        <color indexed="64"/>
      </left>
      <right style="hair">
        <color indexed="64"/>
      </right>
      <top style="hair">
        <color indexed="64"/>
      </top>
      <bottom style="medium">
        <color theme="8"/>
      </bottom>
      <diagonal/>
    </border>
    <border>
      <left style="hair">
        <color indexed="64"/>
      </left>
      <right style="hair">
        <color indexed="64"/>
      </right>
      <top style="hair">
        <color indexed="64"/>
      </top>
      <bottom style="medium">
        <color theme="8"/>
      </bottom>
      <diagonal/>
    </border>
    <border>
      <left style="thin">
        <color indexed="64"/>
      </left>
      <right style="hair">
        <color indexed="64"/>
      </right>
      <top style="hair">
        <color indexed="64"/>
      </top>
      <bottom style="medium">
        <color theme="7"/>
      </bottom>
      <diagonal/>
    </border>
    <border>
      <left style="hair">
        <color indexed="64"/>
      </left>
      <right style="hair">
        <color indexed="64"/>
      </right>
      <top style="hair">
        <color indexed="64"/>
      </top>
      <bottom style="medium">
        <color theme="7"/>
      </bottom>
      <diagonal/>
    </border>
    <border>
      <left style="thin">
        <color indexed="64"/>
      </left>
      <right/>
      <top style="hair">
        <color indexed="64"/>
      </top>
      <bottom style="medium">
        <color theme="9"/>
      </bottom>
      <diagonal/>
    </border>
    <border>
      <left style="hair">
        <color indexed="64"/>
      </left>
      <right style="thin">
        <color indexed="64"/>
      </right>
      <top style="hair">
        <color indexed="64"/>
      </top>
      <bottom style="medium">
        <color theme="7"/>
      </bottom>
      <diagonal/>
    </border>
    <border>
      <left style="thin">
        <color indexed="64"/>
      </left>
      <right/>
      <top style="hair">
        <color indexed="64"/>
      </top>
      <bottom style="medium">
        <color theme="7"/>
      </bottom>
      <diagonal/>
    </border>
    <border>
      <left style="hair">
        <color indexed="64"/>
      </left>
      <right style="thin">
        <color indexed="64"/>
      </right>
      <top style="hair">
        <color indexed="64"/>
      </top>
      <bottom style="medium">
        <color theme="8"/>
      </bottom>
      <diagonal/>
    </border>
    <border>
      <left style="thin">
        <color indexed="64"/>
      </left>
      <right/>
      <top style="hair">
        <color indexed="64"/>
      </top>
      <bottom style="medium">
        <color theme="8"/>
      </bottom>
      <diagonal/>
    </border>
    <border>
      <left/>
      <right/>
      <top style="thin">
        <color theme="0" tint="-0.499984740745262"/>
      </top>
      <bottom style="medium">
        <color indexed="64"/>
      </bottom>
      <diagonal/>
    </border>
    <border>
      <left style="thin">
        <color indexed="64"/>
      </left>
      <right/>
      <top/>
      <bottom style="thin">
        <color theme="0" tint="-0.499984740745262"/>
      </bottom>
      <diagonal/>
    </border>
    <border>
      <left style="thin">
        <color indexed="64"/>
      </left>
      <right style="hair">
        <color indexed="64"/>
      </right>
      <top/>
      <bottom style="thin">
        <color theme="0" tint="-0.499984740745262"/>
      </bottom>
      <diagonal/>
    </border>
    <border>
      <left style="hair">
        <color indexed="64"/>
      </left>
      <right style="thin">
        <color indexed="64"/>
      </right>
      <top/>
      <bottom style="thin">
        <color theme="0" tint="-0.499984740745262"/>
      </bottom>
      <diagonal/>
    </border>
    <border>
      <left/>
      <right/>
      <top/>
      <bottom style="thin">
        <color theme="0" tint="-0.499984740745262"/>
      </bottom>
      <diagonal/>
    </border>
    <border>
      <left style="thin">
        <color indexed="64"/>
      </left>
      <right/>
      <top style="thin">
        <color theme="0" tint="-0.499984740745262"/>
      </top>
      <bottom style="medium">
        <color indexed="64"/>
      </bottom>
      <diagonal/>
    </border>
    <border>
      <left/>
      <right style="thin">
        <color indexed="64"/>
      </right>
      <top style="thin">
        <color theme="0" tint="-0.499984740745262"/>
      </top>
      <bottom style="medium">
        <color indexed="64"/>
      </bottom>
      <diagonal/>
    </border>
    <border>
      <left style="medium">
        <color indexed="64"/>
      </left>
      <right style="hair">
        <color indexed="64"/>
      </right>
      <top/>
      <bottom style="thin">
        <color theme="0" tint="-0.499984740745262"/>
      </bottom>
      <diagonal/>
    </border>
    <border>
      <left style="medium">
        <color indexed="64"/>
      </left>
      <right/>
      <top style="thin">
        <color theme="0" tint="-0.499984740745262"/>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thin">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bottom style="thin">
        <color indexed="64"/>
      </bottom>
      <diagonal/>
    </border>
    <border>
      <left/>
      <right style="thin">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theme="0" tint="-0.499984740745262"/>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theme="0" tint="-0.499984740745262"/>
      </bottom>
      <diagonal/>
    </border>
    <border>
      <left/>
      <right style="thin">
        <color indexed="64"/>
      </right>
      <top/>
      <bottom style="thin">
        <color theme="0" tint="-0.499984740745262"/>
      </bottom>
      <diagonal/>
    </border>
    <border>
      <left/>
      <right style="medium">
        <color indexed="64"/>
      </right>
      <top/>
      <bottom style="thin">
        <color theme="0" tint="-0.499984740745262"/>
      </bottom>
      <diagonal/>
    </border>
    <border>
      <left style="hair">
        <color indexed="64"/>
      </left>
      <right style="hair">
        <color indexed="64"/>
      </right>
      <top style="hair">
        <color indexed="64"/>
      </top>
      <bottom style="thin">
        <color theme="0" tint="-0.499984740745262"/>
      </bottom>
      <diagonal/>
    </border>
    <border>
      <left/>
      <right style="thin">
        <color indexed="64"/>
      </right>
      <top style="hair">
        <color indexed="64"/>
      </top>
      <bottom style="thin">
        <color theme="0" tint="-0.499984740745262"/>
      </bottom>
      <diagonal/>
    </border>
    <border>
      <left style="hair">
        <color indexed="64"/>
      </left>
      <right style="hair">
        <color indexed="64"/>
      </right>
      <top style="medium">
        <color indexed="64"/>
      </top>
      <bottom/>
      <diagonal/>
    </border>
    <border>
      <left style="medium">
        <color rgb="FF4F81BD"/>
      </left>
      <right/>
      <top style="medium">
        <color rgb="FF4F81BD"/>
      </top>
      <bottom style="medium">
        <color rgb="FF4F81BD"/>
      </bottom>
      <diagonal/>
    </border>
    <border>
      <left/>
      <right/>
      <top style="medium">
        <color rgb="FF4F81BD"/>
      </top>
      <bottom style="medium">
        <color rgb="FF4F81BD"/>
      </bottom>
      <diagonal/>
    </border>
    <border>
      <left/>
      <right style="medium">
        <color rgb="FF4F81BD"/>
      </right>
      <top style="medium">
        <color rgb="FF4F81BD"/>
      </top>
      <bottom style="medium">
        <color rgb="FF4F81BD"/>
      </bottom>
      <diagonal/>
    </border>
    <border>
      <left style="medium">
        <color rgb="FF95B3D7"/>
      </left>
      <right/>
      <top/>
      <bottom style="medium">
        <color rgb="FF95B3D7"/>
      </bottom>
      <diagonal/>
    </border>
    <border>
      <left style="medium">
        <color rgb="FF95B3D7"/>
      </left>
      <right/>
      <top/>
      <bottom/>
      <diagonal/>
    </border>
    <border>
      <left/>
      <right/>
      <top/>
      <bottom style="medium">
        <color rgb="FF95B3D7"/>
      </bottom>
      <diagonal/>
    </border>
    <border>
      <left/>
      <right style="medium">
        <color rgb="FF95B3D7"/>
      </right>
      <top/>
      <bottom style="medium">
        <color rgb="FF95B3D7"/>
      </bottom>
      <diagonal/>
    </border>
    <border>
      <left/>
      <right style="medium">
        <color rgb="FF95B3D7"/>
      </right>
      <top/>
      <bottom/>
      <diagonal/>
    </border>
    <border>
      <left style="medium">
        <color rgb="FF95B3D7"/>
      </left>
      <right/>
      <top style="medium">
        <color rgb="FF4F81BD"/>
      </top>
      <bottom/>
      <diagonal/>
    </border>
    <border>
      <left/>
      <right/>
      <top style="medium">
        <color rgb="FF4F81BD"/>
      </top>
      <bottom/>
      <diagonal/>
    </border>
    <border>
      <left style="medium">
        <color rgb="FF95B3D7"/>
      </left>
      <right/>
      <top style="medium">
        <color rgb="FF95B3D7"/>
      </top>
      <bottom/>
      <diagonal/>
    </border>
    <border>
      <left/>
      <right style="medium">
        <color rgb="FF95B3D7"/>
      </right>
      <top style="medium">
        <color rgb="FF95B3D7"/>
      </top>
      <bottom/>
      <diagonal/>
    </border>
    <border>
      <left/>
      <right/>
      <top style="medium">
        <color rgb="FF95B3D7"/>
      </top>
      <bottom/>
      <diagonal/>
    </border>
    <border>
      <left/>
      <right style="medium">
        <color theme="3" tint="0.59999389629810485"/>
      </right>
      <top/>
      <bottom/>
      <diagonal/>
    </border>
    <border>
      <left/>
      <right style="medium">
        <color theme="3" tint="0.59999389629810485"/>
      </right>
      <top style="medium">
        <color rgb="FF95B3D7"/>
      </top>
      <bottom/>
      <diagonal/>
    </border>
    <border>
      <left/>
      <right style="medium">
        <color theme="3" tint="0.59999389629810485"/>
      </right>
      <top/>
      <bottom style="medium">
        <color theme="3" tint="0.59999389629810485"/>
      </bottom>
      <diagonal/>
    </border>
    <border>
      <left/>
      <right style="medium">
        <color theme="3" tint="0.59999389629810485"/>
      </right>
      <top/>
      <bottom style="medium">
        <color rgb="FF95B3D7"/>
      </bottom>
      <diagonal/>
    </border>
  </borders>
  <cellStyleXfs count="10">
    <xf numFmtId="0" fontId="0" fillId="0" borderId="0"/>
    <xf numFmtId="0" fontId="7"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 fillId="0" borderId="0"/>
    <xf numFmtId="0" fontId="29" fillId="0" borderId="0"/>
    <xf numFmtId="0" fontId="1" fillId="0" borderId="0"/>
    <xf numFmtId="0" fontId="1" fillId="0" borderId="0"/>
    <xf numFmtId="0" fontId="31" fillId="0" borderId="0"/>
    <xf numFmtId="9" fontId="29" fillId="0" borderId="0" applyFont="0" applyFill="0" applyBorder="0" applyAlignment="0" applyProtection="0"/>
    <xf numFmtId="9" fontId="1" fillId="0" borderId="0" applyFont="0" applyFill="0" applyBorder="0" applyAlignment="0" applyProtection="0"/>
  </cellStyleXfs>
  <cellXfs count="2410">
    <xf numFmtId="0" fontId="0" fillId="0" borderId="0" xfId="0"/>
    <xf numFmtId="0" fontId="1" fillId="0" borderId="0" xfId="6" applyProtection="1"/>
    <xf numFmtId="0" fontId="0" fillId="0" borderId="0" xfId="0" applyProtection="1"/>
    <xf numFmtId="0" fontId="0" fillId="0" borderId="0" xfId="0" applyFill="1" applyProtection="1"/>
    <xf numFmtId="0" fontId="34" fillId="0" borderId="0" xfId="0" applyFont="1" applyFill="1" applyAlignment="1" applyProtection="1">
      <alignment horizontal="left" vertical="center" wrapText="1"/>
    </xf>
    <xf numFmtId="0" fontId="9" fillId="0" borderId="1" xfId="0" applyFont="1" applyBorder="1" applyAlignment="1" applyProtection="1">
      <alignment horizontal="center" vertical="center"/>
    </xf>
    <xf numFmtId="0" fontId="0" fillId="0" borderId="0" xfId="0" applyAlignment="1" applyProtection="1">
      <alignment vertical="center"/>
    </xf>
    <xf numFmtId="0" fontId="35" fillId="0" borderId="0" xfId="0" applyFont="1" applyProtection="1"/>
    <xf numFmtId="0" fontId="35" fillId="0" borderId="2" xfId="0" applyFont="1" applyBorder="1" applyAlignment="1" applyProtection="1">
      <alignment horizontal="center" vertical="center" wrapText="1"/>
    </xf>
    <xf numFmtId="0" fontId="10" fillId="2" borderId="0" xfId="4" applyFont="1" applyFill="1" applyBorder="1" applyAlignment="1" applyProtection="1">
      <alignment horizontal="right"/>
    </xf>
    <xf numFmtId="0" fontId="35" fillId="0" borderId="3" xfId="0" applyFont="1" applyBorder="1" applyAlignment="1" applyProtection="1">
      <alignment horizontal="center" vertical="center"/>
    </xf>
    <xf numFmtId="0" fontId="35" fillId="0" borderId="0" xfId="0" applyFont="1" applyFill="1" applyProtection="1"/>
    <xf numFmtId="0" fontId="9" fillId="0" borderId="1" xfId="0" applyFont="1" applyFill="1" applyBorder="1" applyAlignment="1" applyProtection="1">
      <alignment horizontal="center" vertical="center"/>
    </xf>
    <xf numFmtId="0" fontId="34" fillId="3" borderId="0" xfId="0" applyFont="1" applyFill="1" applyAlignment="1" applyProtection="1">
      <alignment horizontal="left" vertical="center"/>
    </xf>
    <xf numFmtId="0" fontId="0" fillId="0" borderId="0" xfId="0" applyBorder="1" applyProtection="1"/>
    <xf numFmtId="0" fontId="35" fillId="0" borderId="0" xfId="4" applyFont="1" applyFill="1" applyBorder="1" applyAlignment="1" applyProtection="1">
      <alignment horizontal="right" vertical="center"/>
    </xf>
    <xf numFmtId="0" fontId="1" fillId="0" borderId="0" xfId="6" applyBorder="1" applyProtection="1"/>
    <xf numFmtId="0" fontId="1" fillId="2" borderId="0" xfId="5" applyFont="1" applyFill="1" applyBorder="1" applyAlignment="1" applyProtection="1">
      <alignment vertical="center"/>
    </xf>
    <xf numFmtId="0" fontId="34" fillId="0" borderId="0" xfId="0" applyFont="1" applyFill="1" applyBorder="1" applyAlignment="1" applyProtection="1">
      <alignment horizontal="left" vertical="center" wrapText="1"/>
    </xf>
    <xf numFmtId="0" fontId="1" fillId="4" borderId="0" xfId="5" applyFont="1" applyFill="1" applyBorder="1" applyAlignment="1" applyProtection="1">
      <alignment horizontal="left" vertical="center"/>
      <protection locked="0"/>
    </xf>
    <xf numFmtId="0" fontId="0" fillId="0" borderId="0" xfId="0" applyFill="1" applyBorder="1" applyProtection="1"/>
    <xf numFmtId="0" fontId="1" fillId="4" borderId="0" xfId="5" applyFont="1" applyFill="1" applyBorder="1" applyAlignment="1" applyProtection="1">
      <alignment horizontal="left" vertical="center"/>
    </xf>
    <xf numFmtId="0" fontId="4" fillId="4" borderId="0" xfId="5" applyFont="1" applyFill="1" applyBorder="1" applyAlignment="1" applyProtection="1">
      <alignment horizontal="left" vertical="center"/>
    </xf>
    <xf numFmtId="0" fontId="35" fillId="0" borderId="0" xfId="0" applyFont="1" applyFill="1" applyAlignment="1" applyProtection="1">
      <alignment vertical="top" wrapText="1"/>
    </xf>
    <xf numFmtId="0" fontId="0" fillId="0" borderId="0" xfId="0" applyFill="1" applyBorder="1" applyAlignment="1" applyProtection="1">
      <alignment vertical="center"/>
    </xf>
    <xf numFmtId="14" fontId="1" fillId="0" borderId="0" xfId="6" applyNumberFormat="1" applyFont="1" applyAlignment="1" applyProtection="1">
      <alignment horizontal="right" vertical="center"/>
    </xf>
    <xf numFmtId="0" fontId="0" fillId="4" borderId="0" xfId="0" applyFill="1" applyProtection="1"/>
    <xf numFmtId="0" fontId="35" fillId="0" borderId="12" xfId="0" applyFont="1" applyBorder="1" applyAlignment="1" applyProtection="1">
      <alignment horizontal="left" vertical="top" wrapText="1"/>
      <protection locked="0"/>
    </xf>
    <xf numFmtId="0" fontId="35" fillId="0" borderId="13" xfId="0" applyFont="1" applyBorder="1" applyAlignment="1" applyProtection="1">
      <alignment horizontal="left" vertical="top" wrapText="1"/>
      <protection locked="0"/>
    </xf>
    <xf numFmtId="0" fontId="1" fillId="4" borderId="0" xfId="3" applyFont="1" applyFill="1" applyAlignment="1" applyProtection="1">
      <alignment horizontal="left" vertical="top"/>
      <protection locked="0"/>
    </xf>
    <xf numFmtId="0" fontId="35" fillId="0" borderId="14" xfId="0" applyFont="1" applyBorder="1" applyAlignment="1" applyProtection="1">
      <alignment horizontal="left" vertical="top" wrapText="1"/>
      <protection locked="0"/>
    </xf>
    <xf numFmtId="0" fontId="0" fillId="4" borderId="18" xfId="0" applyNumberFormat="1" applyFill="1" applyBorder="1" applyProtection="1">
      <protection locked="0"/>
    </xf>
    <xf numFmtId="0" fontId="1" fillId="2" borderId="0" xfId="5" applyFill="1" applyBorder="1" applyAlignment="1" applyProtection="1">
      <alignment horizontal="left" vertical="center"/>
    </xf>
    <xf numFmtId="0" fontId="35" fillId="0" borderId="0" xfId="0" applyFont="1" applyFill="1" applyAlignment="1" applyProtection="1">
      <alignment horizontal="left" vertical="center"/>
    </xf>
    <xf numFmtId="0" fontId="29" fillId="0" borderId="0" xfId="6" applyFont="1" applyProtection="1"/>
    <xf numFmtId="49" fontId="35" fillId="0" borderId="26" xfId="4" applyNumberFormat="1" applyFont="1" applyFill="1" applyBorder="1" applyAlignment="1" applyProtection="1">
      <alignment horizontal="left" vertical="center"/>
    </xf>
    <xf numFmtId="49" fontId="1" fillId="0" borderId="26" xfId="4" applyNumberFormat="1" applyFont="1" applyFill="1" applyBorder="1" applyAlignment="1" applyProtection="1">
      <alignment horizontal="left" vertical="center"/>
    </xf>
    <xf numFmtId="0" fontId="1" fillId="4" borderId="0" xfId="5" applyFont="1" applyFill="1" applyBorder="1" applyAlignment="1" applyProtection="1">
      <alignment horizontal="left" vertical="top"/>
    </xf>
    <xf numFmtId="0" fontId="0" fillId="0" borderId="0" xfId="0" applyFill="1" applyAlignment="1" applyProtection="1">
      <alignment horizontal="left" vertical="center"/>
    </xf>
    <xf numFmtId="0" fontId="7" fillId="0" borderId="0" xfId="1" quotePrefix="1" applyAlignment="1" applyProtection="1"/>
    <xf numFmtId="0" fontId="37" fillId="0" borderId="0" xfId="0" applyFont="1" applyFill="1" applyAlignment="1" applyProtection="1">
      <alignment horizontal="left" vertical="center"/>
    </xf>
    <xf numFmtId="0" fontId="35" fillId="0" borderId="27" xfId="0" applyFont="1" applyFill="1" applyBorder="1" applyAlignment="1" applyProtection="1">
      <alignment horizontal="center" vertical="center"/>
    </xf>
    <xf numFmtId="0" fontId="35" fillId="0" borderId="28" xfId="0" applyFont="1" applyBorder="1" applyAlignment="1" applyProtection="1">
      <alignment horizontal="center" vertical="center"/>
    </xf>
    <xf numFmtId="0" fontId="33" fillId="0" borderId="0" xfId="0" applyFont="1" applyProtection="1"/>
    <xf numFmtId="0" fontId="38" fillId="0" borderId="0" xfId="0" applyFont="1" applyFill="1" applyAlignment="1" applyProtection="1">
      <alignment horizontal="left" vertical="center" wrapText="1"/>
    </xf>
    <xf numFmtId="0" fontId="37" fillId="0" borderId="0" xfId="0" applyFont="1" applyFill="1" applyProtection="1"/>
    <xf numFmtId="0" fontId="33" fillId="0" borderId="0" xfId="0" applyFont="1" applyFill="1" applyProtection="1"/>
    <xf numFmtId="0" fontId="37" fillId="4" borderId="0" xfId="5" applyFont="1" applyFill="1" applyBorder="1" applyAlignment="1" applyProtection="1">
      <alignment horizontal="left" vertical="center"/>
    </xf>
    <xf numFmtId="0" fontId="33" fillId="0" borderId="0" xfId="0" applyFont="1" applyFill="1" applyAlignment="1" applyProtection="1">
      <alignment horizontal="left" vertical="center"/>
    </xf>
    <xf numFmtId="0" fontId="35" fillId="0" borderId="0" xfId="0" applyFont="1" applyFill="1" applyBorder="1" applyAlignment="1" applyProtection="1">
      <alignment vertical="center" wrapText="1"/>
    </xf>
    <xf numFmtId="0" fontId="39" fillId="0" borderId="0" xfId="1" quotePrefix="1" applyFont="1" applyAlignment="1" applyProtection="1"/>
    <xf numFmtId="0" fontId="11" fillId="0" borderId="0" xfId="0" applyFont="1" applyAlignment="1" applyProtection="1">
      <alignment horizontal="center" vertical="center"/>
    </xf>
    <xf numFmtId="0" fontId="11" fillId="0" borderId="0" xfId="0" applyFont="1" applyAlignment="1" applyProtection="1">
      <alignment horizontal="center"/>
    </xf>
    <xf numFmtId="0" fontId="35" fillId="5" borderId="29" xfId="0" applyFont="1" applyFill="1" applyBorder="1" applyAlignment="1" applyProtection="1">
      <alignment vertical="center" wrapText="1"/>
    </xf>
    <xf numFmtId="0" fontId="35" fillId="5" borderId="26" xfId="0" applyFont="1" applyFill="1" applyBorder="1" applyAlignment="1" applyProtection="1">
      <alignment horizontal="center" vertical="center" wrapText="1"/>
    </xf>
    <xf numFmtId="0" fontId="35" fillId="5" borderId="29" xfId="0" applyFont="1" applyFill="1" applyBorder="1" applyAlignment="1" applyProtection="1">
      <alignment horizontal="center" vertical="center"/>
    </xf>
    <xf numFmtId="0" fontId="37" fillId="5" borderId="29" xfId="0" applyFont="1" applyFill="1" applyBorder="1" applyAlignment="1" applyProtection="1">
      <alignment horizontal="center" vertical="center"/>
    </xf>
    <xf numFmtId="0" fontId="35" fillId="5" borderId="30" xfId="0" applyFont="1" applyFill="1" applyBorder="1" applyAlignment="1" applyProtection="1">
      <alignment vertical="center" wrapText="1"/>
    </xf>
    <xf numFmtId="0" fontId="9" fillId="0" borderId="0" xfId="0" applyFont="1" applyFill="1" applyBorder="1" applyAlignment="1" applyProtection="1">
      <alignment horizontal="center" vertical="center"/>
    </xf>
    <xf numFmtId="0" fontId="35" fillId="0" borderId="0" xfId="0" applyFont="1" applyFill="1" applyBorder="1" applyProtection="1"/>
    <xf numFmtId="3" fontId="11" fillId="0" borderId="0" xfId="0" applyNumberFormat="1" applyFont="1" applyFill="1" applyBorder="1" applyAlignment="1" applyProtection="1">
      <alignment horizontal="center" vertical="center"/>
    </xf>
    <xf numFmtId="0" fontId="1" fillId="0" borderId="0" xfId="5" applyFont="1" applyFill="1" applyBorder="1" applyAlignment="1" applyProtection="1">
      <alignment horizontal="left" vertical="center"/>
    </xf>
    <xf numFmtId="0" fontId="35"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35" fillId="0" borderId="0" xfId="0" applyFont="1" applyFill="1" applyBorder="1" applyAlignment="1" applyProtection="1">
      <alignment vertical="top" wrapText="1"/>
    </xf>
    <xf numFmtId="0" fontId="9" fillId="0" borderId="2" xfId="0" applyFont="1" applyFill="1" applyBorder="1" applyAlignment="1" applyProtection="1">
      <alignment horizontal="center" vertical="center"/>
    </xf>
    <xf numFmtId="0" fontId="35" fillId="5" borderId="29" xfId="0" applyFont="1" applyFill="1" applyBorder="1" applyAlignment="1" applyProtection="1">
      <alignment horizontal="center" vertical="center" wrapText="1"/>
    </xf>
    <xf numFmtId="3" fontId="37" fillId="0" borderId="31" xfId="0" applyNumberFormat="1" applyFont="1" applyFill="1" applyBorder="1" applyAlignment="1" applyProtection="1">
      <alignment horizontal="right" vertical="center"/>
      <protection locked="0"/>
    </xf>
    <xf numFmtId="3" fontId="35" fillId="0" borderId="32" xfId="0" applyNumberFormat="1" applyFont="1" applyFill="1" applyBorder="1" applyAlignment="1" applyProtection="1">
      <alignment horizontal="right" vertical="center"/>
      <protection locked="0"/>
    </xf>
    <xf numFmtId="3" fontId="37" fillId="0" borderId="33" xfId="0" applyNumberFormat="1" applyFont="1" applyFill="1" applyBorder="1" applyAlignment="1" applyProtection="1">
      <alignment horizontal="right" vertical="center"/>
      <protection locked="0"/>
    </xf>
    <xf numFmtId="3" fontId="35" fillId="0" borderId="34" xfId="0" applyNumberFormat="1" applyFont="1" applyFill="1" applyBorder="1" applyAlignment="1" applyProtection="1">
      <alignment horizontal="right" vertical="center"/>
      <protection locked="0"/>
    </xf>
    <xf numFmtId="3" fontId="37" fillId="0" borderId="35" xfId="0" applyNumberFormat="1" applyFont="1" applyFill="1" applyBorder="1" applyAlignment="1" applyProtection="1">
      <alignment horizontal="right" vertical="center"/>
      <protection locked="0"/>
    </xf>
    <xf numFmtId="3" fontId="35" fillId="0" borderId="36" xfId="0" applyNumberFormat="1" applyFont="1" applyFill="1" applyBorder="1" applyAlignment="1" applyProtection="1">
      <alignment horizontal="right" vertical="center"/>
      <protection locked="0"/>
    </xf>
    <xf numFmtId="0" fontId="40" fillId="0" borderId="0" xfId="0" applyFont="1" applyFill="1" applyBorder="1" applyProtection="1"/>
    <xf numFmtId="0" fontId="8" fillId="0" borderId="0" xfId="0" applyFont="1" applyAlignment="1" applyProtection="1"/>
    <xf numFmtId="0" fontId="34" fillId="3" borderId="0" xfId="0" applyFont="1" applyFill="1" applyAlignment="1" applyProtection="1">
      <alignment vertical="center"/>
    </xf>
    <xf numFmtId="0" fontId="35" fillId="0" borderId="0" xfId="0" quotePrefix="1" applyFont="1" applyFill="1" applyAlignment="1" applyProtection="1">
      <alignment horizontal="left" vertical="center"/>
    </xf>
    <xf numFmtId="0" fontId="35" fillId="0" borderId="0" xfId="0" quotePrefix="1" applyFont="1" applyFill="1" applyProtection="1"/>
    <xf numFmtId="0" fontId="2" fillId="4" borderId="0" xfId="5" applyFont="1" applyFill="1" applyBorder="1" applyAlignment="1" applyProtection="1">
      <alignment horizontal="left" vertical="center"/>
      <protection locked="0"/>
    </xf>
    <xf numFmtId="0" fontId="2" fillId="4" borderId="0" xfId="5" applyFont="1" applyFill="1" applyBorder="1" applyAlignment="1" applyProtection="1">
      <alignment horizontal="left" vertical="top"/>
    </xf>
    <xf numFmtId="0" fontId="33" fillId="4" borderId="0" xfId="5" applyFont="1" applyFill="1" applyBorder="1" applyAlignment="1" applyProtection="1">
      <alignment horizontal="left" vertical="top"/>
    </xf>
    <xf numFmtId="0" fontId="2" fillId="0" borderId="0" xfId="5" applyFont="1" applyFill="1" applyBorder="1" applyAlignment="1" applyProtection="1">
      <alignment horizontal="left" vertical="top"/>
    </xf>
    <xf numFmtId="0" fontId="2" fillId="4" borderId="0" xfId="5" applyFont="1" applyFill="1" applyBorder="1" applyAlignment="1" applyProtection="1">
      <alignment horizontal="left" vertical="center"/>
    </xf>
    <xf numFmtId="0" fontId="5" fillId="0" borderId="41" xfId="0" applyFont="1" applyBorder="1" applyAlignment="1" applyProtection="1">
      <alignment horizontal="center" vertical="center" wrapText="1"/>
    </xf>
    <xf numFmtId="0" fontId="35" fillId="0" borderId="28" xfId="0" applyFont="1" applyFill="1" applyBorder="1" applyAlignment="1" applyProtection="1">
      <alignment horizontal="center" vertical="center"/>
    </xf>
    <xf numFmtId="0" fontId="35" fillId="0" borderId="3" xfId="0" applyFont="1" applyFill="1" applyBorder="1" applyAlignment="1" applyProtection="1">
      <alignment horizontal="center" vertical="center"/>
    </xf>
    <xf numFmtId="0" fontId="35" fillId="0" borderId="2" xfId="0" applyFont="1" applyFill="1" applyBorder="1" applyAlignment="1" applyProtection="1">
      <alignment horizontal="center" vertical="center" wrapText="1"/>
    </xf>
    <xf numFmtId="0" fontId="5" fillId="0" borderId="41" xfId="0" applyFont="1" applyFill="1" applyBorder="1" applyAlignment="1" applyProtection="1">
      <alignment horizontal="center" vertical="center" wrapText="1"/>
    </xf>
    <xf numFmtId="0" fontId="35" fillId="0" borderId="42" xfId="0" applyFont="1" applyFill="1" applyBorder="1" applyAlignment="1" applyProtection="1">
      <alignment horizontal="center" vertical="center"/>
    </xf>
    <xf numFmtId="0" fontId="35" fillId="0" borderId="43" xfId="0" applyFont="1" applyFill="1" applyBorder="1" applyAlignment="1" applyProtection="1">
      <alignment horizontal="center" vertical="center"/>
    </xf>
    <xf numFmtId="0" fontId="35" fillId="0" borderId="44" xfId="0" applyFont="1" applyFill="1" applyBorder="1" applyAlignment="1" applyProtection="1">
      <alignment horizontal="center" vertical="center"/>
    </xf>
    <xf numFmtId="0" fontId="35" fillId="0" borderId="45" xfId="0" applyFont="1" applyFill="1" applyBorder="1" applyAlignment="1" applyProtection="1">
      <alignment horizontal="center" vertical="center" wrapText="1"/>
    </xf>
    <xf numFmtId="0" fontId="5" fillId="0" borderId="46" xfId="0" applyFont="1" applyFill="1" applyBorder="1" applyAlignment="1" applyProtection="1">
      <alignment horizontal="center" vertical="center" wrapText="1"/>
    </xf>
    <xf numFmtId="0" fontId="11" fillId="0" borderId="0" xfId="0" applyFont="1" applyBorder="1" applyAlignment="1" applyProtection="1">
      <alignment horizontal="center"/>
    </xf>
    <xf numFmtId="3" fontId="11" fillId="6" borderId="47" xfId="0" applyNumberFormat="1" applyFont="1" applyFill="1" applyBorder="1" applyAlignment="1" applyProtection="1">
      <alignment horizontal="center" vertical="center"/>
    </xf>
    <xf numFmtId="0" fontId="35" fillId="7" borderId="48" xfId="0" applyFont="1" applyFill="1" applyBorder="1" applyAlignment="1" applyProtection="1">
      <alignment horizontal="left" vertical="top" wrapText="1"/>
    </xf>
    <xf numFmtId="0" fontId="35" fillId="7" borderId="22" xfId="0" applyFont="1" applyFill="1" applyBorder="1" applyAlignment="1" applyProtection="1">
      <alignment horizontal="left" vertical="top" wrapText="1"/>
    </xf>
    <xf numFmtId="0" fontId="35" fillId="7" borderId="49" xfId="0" applyFont="1" applyFill="1" applyBorder="1" applyAlignment="1" applyProtection="1">
      <alignment horizontal="left" vertical="top" wrapText="1"/>
    </xf>
    <xf numFmtId="0" fontId="35" fillId="7" borderId="50" xfId="0" applyFont="1" applyFill="1" applyBorder="1" applyAlignment="1" applyProtection="1">
      <alignment horizontal="left" vertical="top" wrapText="1"/>
    </xf>
    <xf numFmtId="0" fontId="35" fillId="7" borderId="51" xfId="0" applyFont="1" applyFill="1" applyBorder="1" applyAlignment="1" applyProtection="1">
      <alignment horizontal="left" vertical="top" wrapText="1"/>
    </xf>
    <xf numFmtId="0" fontId="35" fillId="7" borderId="52" xfId="0" applyFont="1" applyFill="1" applyBorder="1" applyAlignment="1" applyProtection="1">
      <alignment horizontal="left" vertical="top" wrapText="1"/>
    </xf>
    <xf numFmtId="3" fontId="11" fillId="6" borderId="53" xfId="0" applyNumberFormat="1" applyFont="1" applyFill="1" applyBorder="1" applyAlignment="1" applyProtection="1">
      <alignment horizontal="center" vertical="center"/>
    </xf>
    <xf numFmtId="0" fontId="41" fillId="0" borderId="0" xfId="0" applyFont="1" applyProtection="1"/>
    <xf numFmtId="0" fontId="42" fillId="0" borderId="0" xfId="0" applyFont="1" applyProtection="1"/>
    <xf numFmtId="0" fontId="43" fillId="0" borderId="0" xfId="0" applyFont="1" applyProtection="1"/>
    <xf numFmtId="0" fontId="44" fillId="0" borderId="0" xfId="0" applyFont="1" applyProtection="1"/>
    <xf numFmtId="0" fontId="45" fillId="0" borderId="0" xfId="0" applyFont="1" applyProtection="1"/>
    <xf numFmtId="0" fontId="8" fillId="0" borderId="0" xfId="0" applyFont="1" applyBorder="1" applyAlignment="1" applyProtection="1">
      <alignment vertical="center" wrapText="1"/>
    </xf>
    <xf numFmtId="0" fontId="9" fillId="0" borderId="41" xfId="0" applyFont="1" applyBorder="1" applyAlignment="1" applyProtection="1">
      <alignment horizontal="center" vertical="center" wrapText="1"/>
    </xf>
    <xf numFmtId="0" fontId="8" fillId="0" borderId="54" xfId="0" applyFont="1" applyFill="1" applyBorder="1" applyAlignment="1" applyProtection="1">
      <alignment vertical="center" wrapText="1"/>
    </xf>
    <xf numFmtId="0" fontId="46" fillId="0" borderId="0" xfId="0" applyFont="1" applyProtection="1"/>
    <xf numFmtId="0" fontId="47" fillId="0" borderId="0" xfId="0" applyFont="1" applyProtection="1"/>
    <xf numFmtId="0" fontId="4" fillId="7" borderId="55" xfId="0" applyFont="1" applyFill="1" applyBorder="1" applyAlignment="1" applyProtection="1">
      <alignment horizontal="left" vertical="center" wrapText="1"/>
    </xf>
    <xf numFmtId="3" fontId="11" fillId="7" borderId="47" xfId="0" applyNumberFormat="1" applyFont="1" applyFill="1" applyBorder="1" applyAlignment="1" applyProtection="1">
      <alignment horizontal="center" vertical="center"/>
    </xf>
    <xf numFmtId="3" fontId="11" fillId="7" borderId="56" xfId="0" applyNumberFormat="1" applyFont="1" applyFill="1" applyBorder="1" applyAlignment="1" applyProtection="1">
      <alignment horizontal="center" vertical="center"/>
    </xf>
    <xf numFmtId="3" fontId="11" fillId="7" borderId="57" xfId="0" applyNumberFormat="1" applyFont="1" applyFill="1" applyBorder="1" applyAlignment="1" applyProtection="1">
      <alignment horizontal="center" vertical="center"/>
    </xf>
    <xf numFmtId="0" fontId="35" fillId="8" borderId="58" xfId="0" quotePrefix="1" applyFont="1" applyFill="1" applyBorder="1" applyAlignment="1" applyProtection="1">
      <alignment horizontal="center" vertical="center" wrapText="1"/>
    </xf>
    <xf numFmtId="0" fontId="35" fillId="8" borderId="59" xfId="0" quotePrefix="1" applyFont="1" applyFill="1" applyBorder="1" applyAlignment="1" applyProtection="1">
      <alignment horizontal="center" vertical="center" wrapText="1"/>
    </xf>
    <xf numFmtId="0" fontId="35" fillId="8" borderId="60" xfId="0" quotePrefix="1" applyFont="1" applyFill="1" applyBorder="1" applyAlignment="1" applyProtection="1">
      <alignment horizontal="center" vertical="center" wrapText="1"/>
    </xf>
    <xf numFmtId="0" fontId="35" fillId="9" borderId="26" xfId="0" applyFont="1" applyFill="1" applyBorder="1" applyAlignment="1" applyProtection="1">
      <alignment vertical="center" wrapText="1"/>
    </xf>
    <xf numFmtId="0" fontId="0" fillId="9" borderId="26" xfId="0" applyFill="1" applyBorder="1" applyProtection="1"/>
    <xf numFmtId="0" fontId="35" fillId="9" borderId="26" xfId="0" quotePrefix="1" applyFont="1" applyFill="1" applyBorder="1" applyAlignment="1" applyProtection="1">
      <alignment vertical="center" wrapText="1"/>
    </xf>
    <xf numFmtId="0" fontId="35" fillId="9" borderId="61" xfId="0" applyFont="1" applyFill="1" applyBorder="1" applyAlignment="1" applyProtection="1">
      <alignment vertical="center" wrapText="1"/>
    </xf>
    <xf numFmtId="0" fontId="0" fillId="9" borderId="61" xfId="0" applyFill="1" applyBorder="1" applyProtection="1"/>
    <xf numFmtId="0" fontId="35" fillId="9" borderId="0" xfId="0" quotePrefix="1" applyFont="1" applyFill="1" applyBorder="1" applyAlignment="1" applyProtection="1">
      <alignment vertical="center" wrapText="1"/>
    </xf>
    <xf numFmtId="0" fontId="35" fillId="9" borderId="62" xfId="0" quotePrefix="1" applyFont="1" applyFill="1" applyBorder="1" applyAlignment="1" applyProtection="1">
      <alignment vertical="center" wrapText="1"/>
    </xf>
    <xf numFmtId="0" fontId="35" fillId="9" borderId="28" xfId="0" quotePrefix="1" applyFont="1" applyFill="1" applyBorder="1" applyAlignment="1" applyProtection="1">
      <alignment vertical="center" wrapText="1"/>
    </xf>
    <xf numFmtId="0" fontId="35" fillId="9" borderId="63" xfId="0" quotePrefix="1" applyFont="1" applyFill="1" applyBorder="1" applyAlignment="1" applyProtection="1">
      <alignment vertical="center" wrapText="1"/>
    </xf>
    <xf numFmtId="0" fontId="35" fillId="10" borderId="26" xfId="0" quotePrefix="1" applyFont="1" applyFill="1" applyBorder="1" applyAlignment="1" applyProtection="1">
      <alignment vertical="center" wrapText="1"/>
    </xf>
    <xf numFmtId="0" fontId="35" fillId="10" borderId="28" xfId="0" quotePrefix="1" applyFont="1" applyFill="1" applyBorder="1" applyAlignment="1" applyProtection="1">
      <alignment vertical="center" wrapText="1"/>
    </xf>
    <xf numFmtId="0" fontId="34" fillId="0" borderId="0" xfId="0" applyFont="1" applyFill="1" applyAlignment="1" applyProtection="1">
      <alignment vertical="center"/>
    </xf>
    <xf numFmtId="0" fontId="35" fillId="0" borderId="62" xfId="0" applyFont="1" applyFill="1" applyBorder="1" applyAlignment="1" applyProtection="1">
      <alignment vertical="center" wrapText="1"/>
    </xf>
    <xf numFmtId="0" fontId="48" fillId="0" borderId="213" xfId="0" applyFont="1" applyFill="1" applyBorder="1" applyAlignment="1" applyProtection="1">
      <alignment horizontal="center" vertical="center" wrapText="1"/>
    </xf>
    <xf numFmtId="3" fontId="35" fillId="0" borderId="28" xfId="0" applyNumberFormat="1" applyFont="1" applyFill="1" applyBorder="1" applyAlignment="1" applyProtection="1">
      <alignment horizontal="right" vertical="center"/>
      <protection locked="0"/>
    </xf>
    <xf numFmtId="3" fontId="35" fillId="0" borderId="21" xfId="0" applyNumberFormat="1" applyFont="1" applyFill="1" applyBorder="1" applyAlignment="1" applyProtection="1">
      <alignment horizontal="right" vertical="center"/>
      <protection locked="0"/>
    </xf>
    <xf numFmtId="3" fontId="35" fillId="0" borderId="64" xfId="0" applyNumberFormat="1" applyFont="1" applyFill="1" applyBorder="1" applyAlignment="1" applyProtection="1">
      <alignment horizontal="right" vertical="center"/>
      <protection locked="0"/>
    </xf>
    <xf numFmtId="3" fontId="35" fillId="0" borderId="22" xfId="0" applyNumberFormat="1" applyFont="1" applyFill="1" applyBorder="1" applyAlignment="1" applyProtection="1">
      <alignment horizontal="right" vertical="center"/>
      <protection locked="0"/>
    </xf>
    <xf numFmtId="3" fontId="35" fillId="0" borderId="65" xfId="0" applyNumberFormat="1" applyFont="1" applyFill="1" applyBorder="1" applyAlignment="1" applyProtection="1">
      <alignment horizontal="right" vertical="center"/>
      <protection locked="0"/>
    </xf>
    <xf numFmtId="3" fontId="35" fillId="0" borderId="59" xfId="0" applyNumberFormat="1" applyFont="1" applyFill="1" applyBorder="1" applyAlignment="1" applyProtection="1">
      <alignment horizontal="right" vertical="center"/>
      <protection locked="0"/>
    </xf>
    <xf numFmtId="3" fontId="35" fillId="0" borderId="60" xfId="0" applyNumberFormat="1" applyFont="1" applyFill="1" applyBorder="1" applyAlignment="1" applyProtection="1">
      <alignment horizontal="right" vertical="center"/>
      <protection locked="0"/>
    </xf>
    <xf numFmtId="49" fontId="35" fillId="0" borderId="2" xfId="0" applyNumberFormat="1" applyFont="1" applyFill="1" applyBorder="1" applyAlignment="1" applyProtection="1">
      <alignment horizontal="left" vertical="top" wrapText="1"/>
      <protection locked="0"/>
    </xf>
    <xf numFmtId="49" fontId="35" fillId="0" borderId="17" xfId="0" applyNumberFormat="1" applyFont="1" applyFill="1" applyBorder="1" applyAlignment="1" applyProtection="1">
      <alignment horizontal="left" vertical="top" wrapText="1"/>
      <protection locked="0"/>
    </xf>
    <xf numFmtId="49" fontId="35" fillId="0" borderId="66" xfId="0" applyNumberFormat="1" applyFont="1" applyFill="1" applyBorder="1" applyAlignment="1" applyProtection="1">
      <alignment horizontal="left" vertical="top" wrapText="1"/>
      <protection locked="0"/>
    </xf>
    <xf numFmtId="49" fontId="35" fillId="0" borderId="41" xfId="0" applyNumberFormat="1" applyFont="1" applyFill="1" applyBorder="1" applyAlignment="1" applyProtection="1">
      <alignment horizontal="left" vertical="top" wrapText="1"/>
      <protection locked="0"/>
    </xf>
    <xf numFmtId="49" fontId="35" fillId="0" borderId="67" xfId="0" applyNumberFormat="1" applyFont="1" applyFill="1" applyBorder="1" applyAlignment="1" applyProtection="1">
      <alignment horizontal="left" vertical="top" wrapText="1"/>
      <protection locked="0"/>
    </xf>
    <xf numFmtId="49" fontId="35" fillId="0" borderId="68" xfId="0" applyNumberFormat="1" applyFont="1" applyFill="1" applyBorder="1" applyAlignment="1" applyProtection="1">
      <alignment horizontal="left" vertical="top" wrapText="1"/>
      <protection locked="0"/>
    </xf>
    <xf numFmtId="0" fontId="11" fillId="11" borderId="214" xfId="0" applyFont="1" applyFill="1" applyBorder="1" applyAlignment="1" applyProtection="1">
      <alignment horizontal="center" vertical="center" wrapText="1"/>
    </xf>
    <xf numFmtId="0" fontId="34" fillId="3" borderId="0" xfId="0" applyFont="1" applyFill="1" applyBorder="1" applyAlignment="1" applyProtection="1">
      <alignment vertical="center"/>
    </xf>
    <xf numFmtId="0" fontId="8" fillId="0" borderId="0" xfId="0" applyFont="1" applyBorder="1" applyAlignment="1" applyProtection="1"/>
    <xf numFmtId="0" fontId="35" fillId="0" borderId="0" xfId="0" applyFont="1" applyBorder="1" applyProtection="1"/>
    <xf numFmtId="3" fontId="35" fillId="0" borderId="31" xfId="0" applyNumberFormat="1" applyFont="1" applyFill="1" applyBorder="1" applyAlignment="1" applyProtection="1">
      <alignment horizontal="right" vertical="center"/>
      <protection locked="0"/>
    </xf>
    <xf numFmtId="3" fontId="35" fillId="0" borderId="69" xfId="0" applyNumberFormat="1" applyFont="1" applyFill="1" applyBorder="1" applyAlignment="1" applyProtection="1">
      <alignment horizontal="right" vertical="center"/>
      <protection locked="0"/>
    </xf>
    <xf numFmtId="49" fontId="35" fillId="0" borderId="37" xfId="0" applyNumberFormat="1" applyFont="1" applyFill="1" applyBorder="1" applyAlignment="1" applyProtection="1">
      <alignment horizontal="left" vertical="top" wrapText="1"/>
      <protection locked="0"/>
    </xf>
    <xf numFmtId="49" fontId="35" fillId="0" borderId="39" xfId="0" applyNumberFormat="1" applyFont="1" applyFill="1" applyBorder="1" applyAlignment="1" applyProtection="1">
      <alignment horizontal="left" vertical="top" wrapText="1"/>
      <protection locked="0"/>
    </xf>
    <xf numFmtId="0" fontId="35" fillId="0" borderId="70" xfId="0" applyFont="1" applyFill="1" applyBorder="1" applyProtection="1"/>
    <xf numFmtId="0" fontId="8" fillId="0" borderId="0" xfId="0" applyFont="1" applyFill="1" applyAlignment="1" applyProtection="1"/>
    <xf numFmtId="0" fontId="9" fillId="0" borderId="2" xfId="0" applyFont="1" applyFill="1" applyBorder="1" applyAlignment="1" applyProtection="1">
      <alignment horizontal="center" vertical="center" wrapText="1"/>
    </xf>
    <xf numFmtId="0" fontId="35" fillId="0" borderId="61" xfId="0" applyFont="1" applyFill="1" applyBorder="1" applyAlignment="1" applyProtection="1">
      <alignment vertical="center" wrapText="1"/>
    </xf>
    <xf numFmtId="0" fontId="35" fillId="0" borderId="26" xfId="0" applyFont="1" applyFill="1" applyBorder="1" applyAlignment="1" applyProtection="1">
      <alignment vertical="center" wrapText="1"/>
    </xf>
    <xf numFmtId="0" fontId="35" fillId="0" borderId="63" xfId="0" applyFont="1" applyFill="1" applyBorder="1" applyAlignment="1" applyProtection="1">
      <alignment vertical="center" wrapText="1"/>
    </xf>
    <xf numFmtId="3" fontId="35" fillId="0" borderId="71" xfId="0" applyNumberFormat="1" applyFont="1" applyFill="1" applyBorder="1" applyAlignment="1" applyProtection="1">
      <alignment horizontal="right" vertical="center"/>
      <protection locked="0"/>
    </xf>
    <xf numFmtId="3" fontId="35" fillId="0" borderId="72" xfId="0" applyNumberFormat="1" applyFont="1" applyFill="1" applyBorder="1" applyAlignment="1" applyProtection="1">
      <alignment horizontal="right" vertical="center"/>
      <protection locked="0"/>
    </xf>
    <xf numFmtId="3" fontId="35" fillId="0" borderId="33" xfId="0" applyNumberFormat="1" applyFont="1" applyFill="1" applyBorder="1" applyAlignment="1" applyProtection="1">
      <alignment horizontal="right" vertical="center"/>
      <protection locked="0"/>
    </xf>
    <xf numFmtId="3" fontId="35" fillId="0" borderId="73" xfId="0" applyNumberFormat="1" applyFont="1" applyFill="1" applyBorder="1" applyAlignment="1" applyProtection="1">
      <alignment horizontal="right" vertical="center"/>
      <protection locked="0"/>
    </xf>
    <xf numFmtId="3" fontId="35" fillId="0" borderId="35" xfId="0" applyNumberFormat="1" applyFont="1" applyFill="1" applyBorder="1" applyAlignment="1" applyProtection="1">
      <alignment horizontal="right" vertical="center"/>
      <protection locked="0"/>
    </xf>
    <xf numFmtId="49" fontId="35" fillId="0" borderId="74" xfId="0" applyNumberFormat="1" applyFont="1" applyFill="1" applyBorder="1" applyAlignment="1" applyProtection="1">
      <alignment horizontal="left" vertical="top" wrapText="1"/>
      <protection locked="0"/>
    </xf>
    <xf numFmtId="49" fontId="35" fillId="0" borderId="75" xfId="0" applyNumberFormat="1" applyFont="1" applyFill="1" applyBorder="1" applyAlignment="1" applyProtection="1">
      <alignment horizontal="left" vertical="top" wrapText="1"/>
      <protection locked="0"/>
    </xf>
    <xf numFmtId="0" fontId="9" fillId="0" borderId="2" xfId="0" applyFont="1" applyBorder="1" applyAlignment="1" applyProtection="1">
      <alignment horizontal="center" vertical="center" wrapText="1"/>
    </xf>
    <xf numFmtId="0" fontId="35" fillId="0" borderId="0" xfId="0" applyFont="1" applyFill="1" applyBorder="1" applyAlignment="1" applyProtection="1">
      <alignment horizontal="center" vertical="center"/>
    </xf>
    <xf numFmtId="3" fontId="35" fillId="0" borderId="76" xfId="0" applyNumberFormat="1" applyFont="1" applyFill="1" applyBorder="1" applyAlignment="1" applyProtection="1">
      <alignment horizontal="right" vertical="center"/>
      <protection locked="0"/>
    </xf>
    <xf numFmtId="3" fontId="35" fillId="0" borderId="77" xfId="0" applyNumberFormat="1" applyFont="1" applyFill="1" applyBorder="1" applyAlignment="1" applyProtection="1">
      <alignment horizontal="right" vertical="center"/>
      <protection locked="0"/>
    </xf>
    <xf numFmtId="3" fontId="35" fillId="0" borderId="24" xfId="0" applyNumberFormat="1" applyFont="1" applyFill="1" applyBorder="1" applyAlignment="1" applyProtection="1">
      <alignment horizontal="right" vertical="center"/>
      <protection locked="0"/>
    </xf>
    <xf numFmtId="0" fontId="48" fillId="0" borderId="42" xfId="0" applyFont="1" applyFill="1" applyBorder="1" applyAlignment="1" applyProtection="1">
      <alignment horizontal="left" vertical="center"/>
    </xf>
    <xf numFmtId="0" fontId="35" fillId="0" borderId="78" xfId="0" applyFont="1" applyFill="1" applyBorder="1" applyAlignment="1" applyProtection="1">
      <alignment horizontal="left" vertical="center"/>
    </xf>
    <xf numFmtId="0" fontId="48" fillId="0" borderId="79" xfId="0" applyFont="1" applyFill="1" applyBorder="1" applyAlignment="1" applyProtection="1">
      <alignment horizontal="left" vertical="center"/>
    </xf>
    <xf numFmtId="3" fontId="35" fillId="0" borderId="80" xfId="0" applyNumberFormat="1" applyFont="1" applyFill="1" applyBorder="1" applyAlignment="1" applyProtection="1">
      <alignment horizontal="right" vertical="center"/>
      <protection locked="0"/>
    </xf>
    <xf numFmtId="3" fontId="35" fillId="0" borderId="49" xfId="0" applyNumberFormat="1" applyFont="1" applyFill="1" applyBorder="1" applyAlignment="1" applyProtection="1">
      <alignment horizontal="right" vertical="center"/>
      <protection locked="0"/>
    </xf>
    <xf numFmtId="0" fontId="48" fillId="0" borderId="78" xfId="0" applyFont="1" applyFill="1" applyBorder="1" applyAlignment="1" applyProtection="1">
      <alignment horizontal="left" vertical="center"/>
    </xf>
    <xf numFmtId="3" fontId="35" fillId="0" borderId="81" xfId="0" applyNumberFormat="1" applyFont="1" applyFill="1" applyBorder="1" applyAlignment="1" applyProtection="1">
      <alignment horizontal="right" vertical="center"/>
      <protection locked="0"/>
    </xf>
    <xf numFmtId="3" fontId="35" fillId="0" borderId="47" xfId="0" applyNumberFormat="1" applyFont="1" applyFill="1" applyBorder="1" applyAlignment="1" applyProtection="1">
      <alignment horizontal="right" vertical="center"/>
      <protection locked="0"/>
    </xf>
    <xf numFmtId="3" fontId="35" fillId="0" borderId="82" xfId="0" applyNumberFormat="1" applyFont="1" applyFill="1" applyBorder="1" applyAlignment="1" applyProtection="1">
      <alignment horizontal="right" vertical="center"/>
      <protection locked="0"/>
    </xf>
    <xf numFmtId="3" fontId="11" fillId="7" borderId="53" xfId="0" applyNumberFormat="1" applyFont="1" applyFill="1" applyBorder="1" applyAlignment="1" applyProtection="1">
      <alignment horizontal="center" vertical="center"/>
    </xf>
    <xf numFmtId="0" fontId="9" fillId="0" borderId="29" xfId="0" applyFont="1" applyFill="1" applyBorder="1" applyAlignment="1" applyProtection="1">
      <alignment horizontal="center" vertical="center" wrapText="1"/>
    </xf>
    <xf numFmtId="0" fontId="9" fillId="0" borderId="29" xfId="0" applyFont="1" applyFill="1" applyBorder="1" applyAlignment="1" applyProtection="1">
      <alignment horizontal="center" vertical="center"/>
    </xf>
    <xf numFmtId="0" fontId="9" fillId="0" borderId="29" xfId="0" applyFont="1" applyBorder="1" applyAlignment="1" applyProtection="1">
      <alignment horizontal="center" vertical="center" wrapText="1"/>
    </xf>
    <xf numFmtId="0" fontId="9" fillId="0" borderId="29" xfId="0" applyFont="1" applyBorder="1" applyAlignment="1" applyProtection="1">
      <alignment horizontal="center" vertical="center"/>
    </xf>
    <xf numFmtId="3" fontId="11" fillId="6" borderId="83" xfId="0" applyNumberFormat="1" applyFont="1" applyFill="1" applyBorder="1" applyAlignment="1" applyProtection="1">
      <alignment horizontal="center" vertical="center"/>
    </xf>
    <xf numFmtId="0" fontId="35" fillId="7" borderId="84" xfId="0" applyFont="1" applyFill="1" applyBorder="1" applyAlignment="1" applyProtection="1">
      <alignment horizontal="left" vertical="top" wrapText="1"/>
    </xf>
    <xf numFmtId="0" fontId="35" fillId="7" borderId="65" xfId="0" applyFont="1" applyFill="1" applyBorder="1" applyAlignment="1" applyProtection="1">
      <alignment horizontal="left" vertical="top" wrapText="1"/>
    </xf>
    <xf numFmtId="0" fontId="35" fillId="7" borderId="85" xfId="0" applyFont="1" applyFill="1" applyBorder="1" applyAlignment="1" applyProtection="1">
      <alignment horizontal="left" vertical="top" wrapText="1"/>
    </xf>
    <xf numFmtId="3" fontId="11" fillId="6" borderId="86" xfId="0" applyNumberFormat="1" applyFont="1" applyFill="1" applyBorder="1" applyAlignment="1" applyProtection="1">
      <alignment horizontal="center" vertical="center"/>
    </xf>
    <xf numFmtId="0" fontId="35" fillId="7" borderId="87" xfId="0" applyFont="1" applyFill="1" applyBorder="1" applyAlignment="1" applyProtection="1">
      <alignment vertical="top" wrapText="1"/>
    </xf>
    <xf numFmtId="0" fontId="35" fillId="7" borderId="88" xfId="0" applyFont="1" applyFill="1" applyBorder="1" applyAlignment="1" applyProtection="1">
      <alignment vertical="top" wrapText="1"/>
    </xf>
    <xf numFmtId="0" fontId="35" fillId="7" borderId="89" xfId="0" applyFont="1" applyFill="1" applyBorder="1" applyAlignment="1" applyProtection="1">
      <alignment vertical="top" wrapText="1"/>
    </xf>
    <xf numFmtId="3" fontId="11" fillId="6" borderId="90" xfId="0" applyNumberFormat="1" applyFont="1" applyFill="1" applyBorder="1" applyAlignment="1" applyProtection="1">
      <alignment vertical="center"/>
    </xf>
    <xf numFmtId="3" fontId="11" fillId="6" borderId="91" xfId="0" applyNumberFormat="1" applyFont="1" applyFill="1" applyBorder="1" applyAlignment="1" applyProtection="1">
      <alignment vertical="center"/>
    </xf>
    <xf numFmtId="3" fontId="11" fillId="6" borderId="81" xfId="0" applyNumberFormat="1" applyFont="1" applyFill="1" applyBorder="1" applyAlignment="1" applyProtection="1">
      <alignment vertical="center"/>
    </xf>
    <xf numFmtId="0" fontId="5" fillId="0" borderId="59"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35" fillId="7" borderId="87" xfId="0" applyFont="1" applyFill="1" applyBorder="1" applyAlignment="1" applyProtection="1">
      <alignment horizontal="left" vertical="top" wrapText="1"/>
    </xf>
    <xf numFmtId="0" fontId="35" fillId="7" borderId="92" xfId="0" applyFont="1" applyFill="1" applyBorder="1" applyAlignment="1" applyProtection="1">
      <alignment horizontal="left" vertical="top" wrapText="1"/>
    </xf>
    <xf numFmtId="3" fontId="11" fillId="7" borderId="91" xfId="0" applyNumberFormat="1" applyFont="1" applyFill="1" applyBorder="1" applyAlignment="1" applyProtection="1">
      <alignment horizontal="center" vertical="center"/>
    </xf>
    <xf numFmtId="3" fontId="11" fillId="7" borderId="90" xfId="0" applyNumberFormat="1" applyFont="1" applyFill="1" applyBorder="1" applyAlignment="1" applyProtection="1">
      <alignment horizontal="center" vertical="center"/>
    </xf>
    <xf numFmtId="0" fontId="4" fillId="7" borderId="93" xfId="0" applyFont="1" applyFill="1" applyBorder="1" applyAlignment="1" applyProtection="1">
      <alignment horizontal="left" vertical="center" wrapText="1"/>
    </xf>
    <xf numFmtId="3" fontId="35" fillId="0" borderId="94" xfId="0" applyNumberFormat="1" applyFont="1" applyFill="1" applyBorder="1" applyAlignment="1" applyProtection="1">
      <alignment horizontal="right" vertical="center"/>
      <protection locked="0"/>
    </xf>
    <xf numFmtId="3" fontId="35" fillId="0" borderId="14" xfId="0" applyNumberFormat="1" applyFont="1" applyFill="1" applyBorder="1" applyAlignment="1" applyProtection="1">
      <alignment horizontal="right" vertical="center"/>
      <protection locked="0"/>
    </xf>
    <xf numFmtId="3" fontId="35" fillId="0" borderId="95" xfId="0" applyNumberFormat="1" applyFont="1" applyFill="1" applyBorder="1" applyAlignment="1" applyProtection="1">
      <alignment horizontal="right" vertical="center"/>
      <protection locked="0"/>
    </xf>
    <xf numFmtId="3" fontId="35" fillId="0" borderId="96" xfId="0" applyNumberFormat="1" applyFont="1" applyFill="1" applyBorder="1" applyAlignment="1" applyProtection="1">
      <alignment horizontal="right" vertical="center"/>
      <protection locked="0"/>
    </xf>
    <xf numFmtId="3" fontId="35" fillId="0" borderId="97" xfId="0" applyNumberFormat="1" applyFont="1" applyFill="1" applyBorder="1" applyAlignment="1" applyProtection="1">
      <alignment horizontal="right" vertical="center"/>
      <protection locked="0"/>
    </xf>
    <xf numFmtId="3" fontId="35" fillId="0" borderId="7" xfId="0" applyNumberFormat="1" applyFont="1" applyFill="1" applyBorder="1" applyAlignment="1" applyProtection="1">
      <alignment horizontal="right" vertical="center"/>
      <protection locked="0"/>
    </xf>
    <xf numFmtId="3" fontId="35" fillId="0" borderId="51" xfId="0" applyNumberFormat="1" applyFont="1" applyFill="1" applyBorder="1" applyAlignment="1" applyProtection="1">
      <alignment horizontal="right" vertical="center"/>
      <protection locked="0"/>
    </xf>
    <xf numFmtId="3" fontId="35" fillId="0" borderId="12" xfId="0" applyNumberFormat="1" applyFont="1" applyFill="1" applyBorder="1" applyAlignment="1" applyProtection="1">
      <alignment horizontal="right" vertical="center"/>
      <protection locked="0"/>
    </xf>
    <xf numFmtId="3" fontId="35" fillId="0" borderId="9" xfId="0" applyNumberFormat="1" applyFont="1" applyFill="1" applyBorder="1" applyAlignment="1" applyProtection="1">
      <alignment horizontal="right" vertical="center"/>
      <protection locked="0"/>
    </xf>
    <xf numFmtId="3" fontId="35" fillId="0" borderId="98" xfId="0" applyNumberFormat="1" applyFont="1" applyFill="1" applyBorder="1" applyAlignment="1" applyProtection="1">
      <alignment horizontal="right" vertical="center"/>
      <protection locked="0"/>
    </xf>
    <xf numFmtId="3" fontId="35" fillId="0" borderId="99" xfId="0" applyNumberFormat="1" applyFont="1" applyFill="1" applyBorder="1" applyAlignment="1" applyProtection="1">
      <alignment horizontal="right" vertical="center"/>
      <protection locked="0"/>
    </xf>
    <xf numFmtId="3" fontId="35" fillId="0" borderId="100" xfId="0" applyNumberFormat="1" applyFont="1" applyFill="1" applyBorder="1" applyAlignment="1" applyProtection="1">
      <alignment horizontal="right" vertical="center"/>
      <protection locked="0"/>
    </xf>
    <xf numFmtId="0" fontId="35" fillId="0" borderId="105" xfId="0" applyNumberFormat="1" applyFont="1" applyFill="1" applyBorder="1" applyAlignment="1" applyProtection="1">
      <alignment horizontal="left" vertical="top" wrapText="1"/>
      <protection locked="0"/>
    </xf>
    <xf numFmtId="0" fontId="35" fillId="0" borderId="67" xfId="0" applyNumberFormat="1" applyFont="1" applyFill="1" applyBorder="1" applyAlignment="1" applyProtection="1">
      <alignment horizontal="left" vertical="top" wrapText="1"/>
      <protection locked="0"/>
    </xf>
    <xf numFmtId="0" fontId="35" fillId="0" borderId="106" xfId="0" applyNumberFormat="1" applyFont="1" applyFill="1" applyBorder="1" applyAlignment="1" applyProtection="1">
      <alignment horizontal="left" vertical="top" wrapText="1"/>
      <protection locked="0"/>
    </xf>
    <xf numFmtId="0" fontId="35" fillId="0" borderId="107" xfId="0" applyNumberFormat="1" applyFont="1" applyFill="1" applyBorder="1" applyAlignment="1" applyProtection="1">
      <alignment horizontal="left" vertical="top" wrapText="1"/>
      <protection locked="0"/>
    </xf>
    <xf numFmtId="0" fontId="35" fillId="0" borderId="10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13"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11" xfId="0" applyFont="1" applyFill="1" applyBorder="1" applyAlignment="1" applyProtection="1">
      <alignment horizontal="center" vertical="center" wrapText="1"/>
    </xf>
    <xf numFmtId="0" fontId="35" fillId="0" borderId="109" xfId="0" applyFont="1" applyFill="1" applyBorder="1" applyAlignment="1" applyProtection="1">
      <alignment horizontal="center" vertical="center" wrapText="1"/>
    </xf>
    <xf numFmtId="0" fontId="49" fillId="0" borderId="110" xfId="0" applyFont="1" applyFill="1" applyBorder="1" applyAlignment="1" applyProtection="1">
      <alignment horizontal="left" vertical="center" wrapText="1"/>
    </xf>
    <xf numFmtId="0" fontId="49" fillId="0" borderId="3" xfId="0" applyFont="1" applyFill="1" applyBorder="1" applyAlignment="1" applyProtection="1">
      <alignment horizontal="left" vertical="center" wrapText="1"/>
    </xf>
    <xf numFmtId="0" fontId="49" fillId="0" borderId="111"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35" fillId="0" borderId="68" xfId="0" applyNumberFormat="1" applyFont="1" applyFill="1" applyBorder="1" applyAlignment="1" applyProtection="1">
      <alignment horizontal="left" vertical="top" wrapText="1"/>
      <protection locked="0"/>
    </xf>
    <xf numFmtId="0" fontId="35" fillId="0" borderId="114" xfId="0" applyNumberFormat="1" applyFont="1" applyFill="1" applyBorder="1" applyAlignment="1" applyProtection="1">
      <alignment horizontal="left" vertical="top" wrapText="1"/>
      <protection locked="0"/>
    </xf>
    <xf numFmtId="0" fontId="49" fillId="0" borderId="115" xfId="0" applyFont="1" applyFill="1" applyBorder="1" applyAlignment="1" applyProtection="1">
      <alignment horizontal="center" vertical="center" wrapText="1"/>
    </xf>
    <xf numFmtId="0" fontId="49" fillId="0" borderId="93" xfId="0" applyFont="1" applyFill="1" applyBorder="1" applyAlignment="1" applyProtection="1">
      <alignment horizontal="left" vertical="center" wrapText="1"/>
    </xf>
    <xf numFmtId="0" fontId="49" fillId="0" borderId="43" xfId="0" applyFont="1" applyFill="1" applyBorder="1" applyAlignment="1" applyProtection="1">
      <alignment horizontal="left" vertical="center" wrapText="1"/>
    </xf>
    <xf numFmtId="0" fontId="49" fillId="0" borderId="79" xfId="0" applyFont="1" applyFill="1" applyBorder="1" applyAlignment="1" applyProtection="1">
      <alignment horizontal="left" vertical="center" wrapText="1"/>
    </xf>
    <xf numFmtId="3" fontId="35" fillId="0" borderId="88" xfId="0" applyNumberFormat="1" applyFont="1" applyFill="1" applyBorder="1" applyAlignment="1" applyProtection="1">
      <alignment vertical="center"/>
      <protection locked="0"/>
    </xf>
    <xf numFmtId="3" fontId="35" fillId="0" borderId="34" xfId="0" applyNumberFormat="1" applyFont="1" applyFill="1" applyBorder="1" applyAlignment="1" applyProtection="1">
      <alignment vertical="center"/>
      <protection locked="0"/>
    </xf>
    <xf numFmtId="3" fontId="35" fillId="0" borderId="33" xfId="0" applyNumberFormat="1" applyFont="1" applyFill="1" applyBorder="1" applyAlignment="1" applyProtection="1">
      <alignment vertical="center"/>
      <protection locked="0"/>
    </xf>
    <xf numFmtId="0" fontId="13" fillId="0" borderId="117" xfId="0" applyFont="1" applyFill="1" applyBorder="1" applyAlignment="1" applyProtection="1">
      <alignment horizontal="left" vertical="center" wrapText="1"/>
    </xf>
    <xf numFmtId="0" fontId="35" fillId="0" borderId="120" xfId="0" applyNumberFormat="1" applyFont="1" applyFill="1" applyBorder="1" applyAlignment="1" applyProtection="1">
      <alignment vertical="top" wrapText="1"/>
      <protection locked="0"/>
    </xf>
    <xf numFmtId="0" fontId="35" fillId="0" borderId="40" xfId="0" applyNumberFormat="1" applyFont="1" applyFill="1" applyBorder="1" applyAlignment="1" applyProtection="1">
      <alignment vertical="top" wrapText="1"/>
      <protection locked="0"/>
    </xf>
    <xf numFmtId="0" fontId="35" fillId="0" borderId="39" xfId="0" applyNumberFormat="1" applyFont="1" applyFill="1" applyBorder="1" applyAlignment="1" applyProtection="1">
      <alignment vertical="top" wrapText="1"/>
      <protection locked="0"/>
    </xf>
    <xf numFmtId="0" fontId="32" fillId="7" borderId="110" xfId="0" applyFont="1" applyFill="1" applyBorder="1" applyAlignment="1" applyProtection="1">
      <alignment horizontal="left" vertical="center"/>
    </xf>
    <xf numFmtId="0" fontId="50" fillId="0" borderId="3" xfId="0" quotePrefix="1" applyFont="1" applyBorder="1" applyAlignment="1" applyProtection="1">
      <alignment horizontal="left" vertical="center"/>
    </xf>
    <xf numFmtId="0" fontId="50" fillId="0" borderId="111" xfId="0" quotePrefix="1" applyFont="1" applyBorder="1" applyAlignment="1" applyProtection="1">
      <alignment horizontal="left" vertical="center"/>
    </xf>
    <xf numFmtId="0" fontId="4" fillId="7" borderId="55" xfId="0" applyFont="1" applyFill="1" applyBorder="1" applyAlignment="1" applyProtection="1">
      <alignment horizontal="left" vertical="center"/>
    </xf>
    <xf numFmtId="0" fontId="50" fillId="0" borderId="27" xfId="0" quotePrefix="1" applyFont="1" applyBorder="1" applyAlignment="1" applyProtection="1">
      <alignment horizontal="left" vertical="center"/>
    </xf>
    <xf numFmtId="0" fontId="50" fillId="0" borderId="121" xfId="0" quotePrefix="1" applyFont="1" applyBorder="1" applyAlignment="1" applyProtection="1">
      <alignment horizontal="left" vertical="center"/>
    </xf>
    <xf numFmtId="0" fontId="0" fillId="9" borderId="3" xfId="0" applyFill="1" applyBorder="1" applyAlignment="1" applyProtection="1">
      <alignment horizontal="left" vertical="center"/>
    </xf>
    <xf numFmtId="0" fontId="0" fillId="9" borderId="111" xfId="0" applyFill="1" applyBorder="1" applyAlignment="1" applyProtection="1">
      <alignment horizontal="left" vertical="center"/>
    </xf>
    <xf numFmtId="0" fontId="4" fillId="7" borderId="110" xfId="0" applyFont="1" applyFill="1" applyBorder="1" applyAlignment="1" applyProtection="1">
      <alignment horizontal="left" vertical="center"/>
    </xf>
    <xf numFmtId="0" fontId="35" fillId="7" borderId="91" xfId="0" applyFont="1" applyFill="1" applyBorder="1" applyAlignment="1" applyProtection="1">
      <alignment horizontal="left" vertical="top" wrapText="1"/>
    </xf>
    <xf numFmtId="0" fontId="35" fillId="7" borderId="90" xfId="0" applyFont="1" applyFill="1" applyBorder="1" applyAlignment="1" applyProtection="1">
      <alignment horizontal="left" vertical="top" wrapText="1"/>
    </xf>
    <xf numFmtId="0" fontId="0" fillId="9" borderId="121" xfId="0" applyFill="1" applyBorder="1" applyAlignment="1" applyProtection="1">
      <alignment horizontal="left" vertical="center"/>
    </xf>
    <xf numFmtId="0" fontId="49" fillId="9" borderId="120" xfId="0" applyFont="1" applyFill="1" applyBorder="1" applyAlignment="1" applyProtection="1">
      <alignment horizontal="center" vertical="center" wrapText="1"/>
    </xf>
    <xf numFmtId="0" fontId="49" fillId="9" borderId="40" xfId="0" applyFont="1" applyFill="1" applyBorder="1" applyAlignment="1" applyProtection="1">
      <alignment horizontal="center" vertical="center" wrapText="1"/>
    </xf>
    <xf numFmtId="0" fontId="36" fillId="0" borderId="0" xfId="0" applyFont="1" applyAlignment="1" applyProtection="1">
      <alignment vertical="top"/>
    </xf>
    <xf numFmtId="0" fontId="8" fillId="0" borderId="0" xfId="0" applyFont="1" applyFill="1" applyBorder="1" applyAlignment="1" applyProtection="1">
      <alignment vertical="center" wrapText="1"/>
    </xf>
    <xf numFmtId="0" fontId="35" fillId="0" borderId="54" xfId="0" applyFont="1" applyFill="1" applyBorder="1" applyAlignment="1" applyProtection="1">
      <alignment vertical="center" wrapText="1"/>
    </xf>
    <xf numFmtId="0" fontId="36" fillId="0" borderId="0" xfId="0" applyFont="1" applyAlignment="1" applyProtection="1">
      <alignment horizontal="left" vertical="top"/>
    </xf>
    <xf numFmtId="0" fontId="9" fillId="0" borderId="122" xfId="0" applyFont="1" applyFill="1" applyBorder="1" applyAlignment="1" applyProtection="1">
      <alignment horizontal="center" vertical="center" wrapText="1"/>
    </xf>
    <xf numFmtId="0" fontId="9" fillId="0" borderId="122" xfId="0" applyFont="1" applyFill="1" applyBorder="1" applyAlignment="1" applyProtection="1">
      <alignment horizontal="center" vertical="center"/>
    </xf>
    <xf numFmtId="166" fontId="0" fillId="9" borderId="88" xfId="0" applyNumberFormat="1" applyFill="1" applyBorder="1" applyAlignment="1" applyProtection="1">
      <alignment horizontal="right" vertical="center"/>
    </xf>
    <xf numFmtId="166" fontId="0" fillId="9" borderId="34" xfId="0" applyNumberFormat="1" applyFill="1" applyBorder="1" applyAlignment="1" applyProtection="1">
      <alignment horizontal="right" vertical="center"/>
    </xf>
    <xf numFmtId="166" fontId="0" fillId="9" borderId="89" xfId="0" applyNumberFormat="1" applyFill="1" applyBorder="1" applyAlignment="1" applyProtection="1">
      <alignment horizontal="right" vertical="center"/>
    </xf>
    <xf numFmtId="166" fontId="0" fillId="9" borderId="116" xfId="0" applyNumberFormat="1" applyFill="1" applyBorder="1" applyAlignment="1" applyProtection="1">
      <alignment horizontal="right" vertical="center"/>
    </xf>
    <xf numFmtId="166" fontId="0" fillId="9" borderId="123" xfId="0" applyNumberFormat="1" applyFill="1" applyBorder="1" applyAlignment="1" applyProtection="1">
      <alignment horizontal="right" vertical="center"/>
    </xf>
    <xf numFmtId="166" fontId="0" fillId="9" borderId="124" xfId="0" applyNumberFormat="1" applyFill="1" applyBorder="1" applyAlignment="1" applyProtection="1">
      <alignment horizontal="right" vertical="center"/>
    </xf>
    <xf numFmtId="0" fontId="49" fillId="0" borderId="125" xfId="0" applyFont="1" applyFill="1" applyBorder="1" applyAlignment="1" applyProtection="1">
      <alignment horizontal="center" vertical="center" wrapText="1"/>
    </xf>
    <xf numFmtId="0" fontId="35" fillId="7" borderId="126" xfId="0" applyFont="1" applyFill="1" applyBorder="1" applyAlignment="1" applyProtection="1">
      <alignment horizontal="left" vertical="top" wrapText="1"/>
    </xf>
    <xf numFmtId="3" fontId="11" fillId="7" borderId="81" xfId="0" applyNumberFormat="1" applyFont="1" applyFill="1" applyBorder="1" applyAlignment="1" applyProtection="1">
      <alignment horizontal="center" vertical="center"/>
    </xf>
    <xf numFmtId="0" fontId="13" fillId="0" borderId="121" xfId="0" applyFont="1" applyFill="1" applyBorder="1" applyAlignment="1" applyProtection="1">
      <alignment horizontal="left" vertical="center" wrapText="1"/>
    </xf>
    <xf numFmtId="0" fontId="35" fillId="7" borderId="123" xfId="0" applyNumberFormat="1" applyFont="1" applyFill="1" applyBorder="1" applyAlignment="1" applyProtection="1">
      <alignment horizontal="left" vertical="top" wrapText="1"/>
    </xf>
    <xf numFmtId="0" fontId="49" fillId="9" borderId="127" xfId="0" applyFont="1" applyFill="1" applyBorder="1" applyAlignment="1" applyProtection="1">
      <alignment horizontal="center" vertical="center" wrapText="1"/>
    </xf>
    <xf numFmtId="0" fontId="35" fillId="7" borderId="128" xfId="0" applyFont="1" applyFill="1" applyBorder="1" applyAlignment="1" applyProtection="1">
      <alignment horizontal="left" vertical="top" wrapText="1"/>
    </xf>
    <xf numFmtId="166" fontId="0" fillId="9" borderId="23" xfId="0" applyNumberFormat="1" applyFill="1" applyBorder="1" applyAlignment="1" applyProtection="1">
      <alignment horizontal="right" vertical="center"/>
    </xf>
    <xf numFmtId="166" fontId="0" fillId="9" borderId="129" xfId="0" applyNumberFormat="1" applyFill="1" applyBorder="1" applyAlignment="1" applyProtection="1">
      <alignment horizontal="right" vertical="center"/>
    </xf>
    <xf numFmtId="0" fontId="35" fillId="7" borderId="130" xfId="0" applyFont="1" applyFill="1" applyBorder="1" applyAlignment="1" applyProtection="1">
      <alignment horizontal="left" vertical="top" wrapText="1"/>
    </xf>
    <xf numFmtId="166" fontId="0" fillId="9" borderId="25" xfId="0" applyNumberFormat="1" applyFill="1" applyBorder="1" applyAlignment="1" applyProtection="1">
      <alignment horizontal="right" vertical="center"/>
    </xf>
    <xf numFmtId="0" fontId="4" fillId="7" borderId="110" xfId="0" applyFont="1" applyFill="1" applyBorder="1" applyAlignment="1" applyProtection="1">
      <alignment horizontal="center" vertical="center"/>
    </xf>
    <xf numFmtId="0" fontId="4" fillId="7" borderId="55" xfId="0" applyFont="1" applyFill="1" applyBorder="1" applyAlignment="1" applyProtection="1">
      <alignment horizontal="center" vertical="center"/>
    </xf>
    <xf numFmtId="0" fontId="32" fillId="0" borderId="0" xfId="0" applyFont="1" applyAlignment="1" applyProtection="1">
      <alignment horizontal="center"/>
    </xf>
    <xf numFmtId="0" fontId="0" fillId="9" borderId="3" xfId="0" quotePrefix="1" applyFill="1" applyBorder="1" applyAlignment="1" applyProtection="1">
      <alignment horizontal="center" vertical="center" wrapText="1"/>
    </xf>
    <xf numFmtId="0" fontId="0" fillId="9" borderId="111" xfId="0" quotePrefix="1" applyFill="1" applyBorder="1" applyAlignment="1" applyProtection="1">
      <alignment horizontal="center" vertical="center" wrapText="1"/>
    </xf>
    <xf numFmtId="0" fontId="0" fillId="9" borderId="121" xfId="0" quotePrefix="1" applyFill="1" applyBorder="1" applyAlignment="1" applyProtection="1">
      <alignment horizontal="center" vertical="center" wrapText="1"/>
    </xf>
    <xf numFmtId="0" fontId="49" fillId="10" borderId="120" xfId="0" applyFont="1" applyFill="1" applyBorder="1" applyAlignment="1" applyProtection="1">
      <alignment horizontal="center" vertical="center" wrapText="1"/>
    </xf>
    <xf numFmtId="0" fontId="49" fillId="10" borderId="40" xfId="0" applyFont="1" applyFill="1" applyBorder="1" applyAlignment="1" applyProtection="1">
      <alignment horizontal="center" vertical="center" wrapText="1"/>
    </xf>
    <xf numFmtId="0" fontId="49" fillId="10" borderId="127" xfId="0" applyFont="1" applyFill="1" applyBorder="1" applyAlignment="1" applyProtection="1">
      <alignment horizontal="center" vertical="center" wrapText="1"/>
    </xf>
    <xf numFmtId="0" fontId="0" fillId="10" borderId="3" xfId="0" applyFill="1" applyBorder="1" applyAlignment="1" applyProtection="1">
      <alignment horizontal="left" vertical="center"/>
    </xf>
    <xf numFmtId="166" fontId="0" fillId="10" borderId="88" xfId="0" applyNumberFormat="1" applyFill="1" applyBorder="1" applyAlignment="1" applyProtection="1">
      <alignment horizontal="right" vertical="center"/>
    </xf>
    <xf numFmtId="166" fontId="0" fillId="10" borderId="34" xfId="0" applyNumberFormat="1" applyFill="1" applyBorder="1" applyAlignment="1" applyProtection="1">
      <alignment horizontal="right" vertical="center"/>
    </xf>
    <xf numFmtId="166" fontId="0" fillId="10" borderId="23" xfId="0" applyNumberFormat="1" applyFill="1" applyBorder="1" applyAlignment="1" applyProtection="1">
      <alignment horizontal="right" vertical="center"/>
    </xf>
    <xf numFmtId="0" fontId="0" fillId="10" borderId="3" xfId="0" quotePrefix="1" applyFill="1" applyBorder="1" applyAlignment="1" applyProtection="1">
      <alignment horizontal="center" vertical="center" wrapText="1"/>
    </xf>
    <xf numFmtId="0" fontId="0" fillId="10" borderId="121" xfId="0" applyFill="1" applyBorder="1" applyAlignment="1" applyProtection="1">
      <alignment horizontal="left" vertical="center"/>
    </xf>
    <xf numFmtId="166" fontId="0" fillId="10" borderId="123" xfId="0" applyNumberFormat="1" applyFill="1" applyBorder="1" applyAlignment="1" applyProtection="1">
      <alignment horizontal="right" vertical="center"/>
    </xf>
    <xf numFmtId="166" fontId="0" fillId="10" borderId="124" xfId="0" applyNumberFormat="1" applyFill="1" applyBorder="1" applyAlignment="1" applyProtection="1">
      <alignment horizontal="right" vertical="center"/>
    </xf>
    <xf numFmtId="166" fontId="0" fillId="10" borderId="25" xfId="0" applyNumberFormat="1" applyFill="1" applyBorder="1" applyAlignment="1" applyProtection="1">
      <alignment horizontal="right" vertical="center"/>
    </xf>
    <xf numFmtId="0" fontId="0" fillId="10" borderId="121" xfId="0" quotePrefix="1" applyFill="1" applyBorder="1" applyAlignment="1" applyProtection="1">
      <alignment horizontal="center" vertical="center" wrapText="1"/>
    </xf>
    <xf numFmtId="166" fontId="0" fillId="10" borderId="89" xfId="0" applyNumberFormat="1" applyFill="1" applyBorder="1" applyAlignment="1" applyProtection="1">
      <alignment horizontal="right" vertical="center"/>
    </xf>
    <xf numFmtId="166" fontId="0" fillId="10" borderId="116" xfId="0" applyNumberFormat="1" applyFill="1" applyBorder="1" applyAlignment="1" applyProtection="1">
      <alignment horizontal="right" vertical="center"/>
    </xf>
    <xf numFmtId="166" fontId="0" fillId="10" borderId="129" xfId="0" applyNumberFormat="1" applyFill="1" applyBorder="1" applyAlignment="1" applyProtection="1">
      <alignment horizontal="right" vertical="center"/>
    </xf>
    <xf numFmtId="0" fontId="0" fillId="10" borderId="111" xfId="0" applyFill="1" applyBorder="1" applyAlignment="1" applyProtection="1">
      <alignment horizontal="left" vertical="center"/>
    </xf>
    <xf numFmtId="0" fontId="0" fillId="10" borderId="111" xfId="0" quotePrefix="1" applyFill="1" applyBorder="1" applyAlignment="1" applyProtection="1">
      <alignment horizontal="center" vertical="center" wrapText="1"/>
    </xf>
    <xf numFmtId="0" fontId="0" fillId="12" borderId="3" xfId="0" applyFill="1" applyBorder="1" applyAlignment="1" applyProtection="1">
      <alignment horizontal="left" vertical="center"/>
    </xf>
    <xf numFmtId="166" fontId="0" fillId="12" borderId="88" xfId="0" applyNumberFormat="1" applyFill="1" applyBorder="1" applyAlignment="1" applyProtection="1">
      <alignment horizontal="right" vertical="center"/>
    </xf>
    <xf numFmtId="166" fontId="0" fillId="12" borderId="34" xfId="0" applyNumberFormat="1" applyFill="1" applyBorder="1" applyAlignment="1" applyProtection="1">
      <alignment horizontal="right" vertical="center"/>
    </xf>
    <xf numFmtId="166" fontId="0" fillId="12" borderId="23" xfId="0" applyNumberFormat="1" applyFill="1" applyBorder="1" applyAlignment="1" applyProtection="1">
      <alignment horizontal="right" vertical="center"/>
    </xf>
    <xf numFmtId="0" fontId="0" fillId="12" borderId="3" xfId="0" quotePrefix="1" applyFill="1" applyBorder="1" applyAlignment="1" applyProtection="1">
      <alignment horizontal="center" vertical="center" wrapText="1"/>
    </xf>
    <xf numFmtId="0" fontId="0" fillId="12" borderId="121" xfId="0" applyFill="1" applyBorder="1" applyAlignment="1" applyProtection="1">
      <alignment horizontal="left" vertical="center"/>
    </xf>
    <xf numFmtId="166" fontId="0" fillId="12" borderId="123" xfId="0" applyNumberFormat="1" applyFill="1" applyBorder="1" applyAlignment="1" applyProtection="1">
      <alignment horizontal="right" vertical="center"/>
    </xf>
    <xf numFmtId="166" fontId="0" fillId="12" borderId="124" xfId="0" applyNumberFormat="1" applyFill="1" applyBorder="1" applyAlignment="1" applyProtection="1">
      <alignment horizontal="right" vertical="center"/>
    </xf>
    <xf numFmtId="166" fontId="0" fillId="12" borderId="25" xfId="0" applyNumberFormat="1" applyFill="1" applyBorder="1" applyAlignment="1" applyProtection="1">
      <alignment horizontal="right" vertical="center"/>
    </xf>
    <xf numFmtId="0" fontId="0" fillId="12" borderId="121" xfId="0" quotePrefix="1" applyFill="1" applyBorder="1" applyAlignment="1" applyProtection="1">
      <alignment horizontal="center" vertical="center" wrapText="1"/>
    </xf>
    <xf numFmtId="166" fontId="0" fillId="12" borderId="89" xfId="0" applyNumberFormat="1" applyFill="1" applyBorder="1" applyAlignment="1" applyProtection="1">
      <alignment horizontal="right" vertical="center"/>
    </xf>
    <xf numFmtId="166" fontId="0" fillId="12" borderId="116" xfId="0" applyNumberFormat="1" applyFill="1" applyBorder="1" applyAlignment="1" applyProtection="1">
      <alignment horizontal="right" vertical="center"/>
    </xf>
    <xf numFmtId="166" fontId="0" fillId="12" borderId="129" xfId="0" applyNumberFormat="1" applyFill="1" applyBorder="1" applyAlignment="1" applyProtection="1">
      <alignment horizontal="right" vertical="center"/>
    </xf>
    <xf numFmtId="0" fontId="0" fillId="12" borderId="111" xfId="0" applyFill="1" applyBorder="1" applyAlignment="1" applyProtection="1">
      <alignment horizontal="left" vertical="center"/>
    </xf>
    <xf numFmtId="0" fontId="0" fillId="12" borderId="111" xfId="0" quotePrefix="1" applyFill="1" applyBorder="1" applyAlignment="1" applyProtection="1">
      <alignment horizontal="center" vertical="center" wrapText="1"/>
    </xf>
    <xf numFmtId="0" fontId="49" fillId="12" borderId="120" xfId="0" applyFont="1" applyFill="1" applyBorder="1" applyAlignment="1" applyProtection="1">
      <alignment horizontal="center" vertical="center" wrapText="1"/>
    </xf>
    <xf numFmtId="0" fontId="49" fillId="12" borderId="40" xfId="0" applyFont="1" applyFill="1" applyBorder="1" applyAlignment="1" applyProtection="1">
      <alignment horizontal="center" vertical="center" wrapText="1"/>
    </xf>
    <xf numFmtId="0" fontId="49" fillId="12" borderId="127" xfId="0" applyFont="1" applyFill="1" applyBorder="1" applyAlignment="1" applyProtection="1">
      <alignment horizontal="center" vertical="center" wrapText="1"/>
    </xf>
    <xf numFmtId="0" fontId="0" fillId="13" borderId="3" xfId="0" applyFill="1" applyBorder="1" applyAlignment="1" applyProtection="1">
      <alignment horizontal="left" vertical="center"/>
    </xf>
    <xf numFmtId="166" fontId="0" fillId="13" borderId="88" xfId="0" applyNumberFormat="1" applyFill="1" applyBorder="1" applyAlignment="1" applyProtection="1">
      <alignment horizontal="right" vertical="center"/>
    </xf>
    <xf numFmtId="166" fontId="0" fillId="13" borderId="34" xfId="0" applyNumberFormat="1" applyFill="1" applyBorder="1" applyAlignment="1" applyProtection="1">
      <alignment horizontal="right" vertical="center"/>
    </xf>
    <xf numFmtId="166" fontId="0" fillId="13" borderId="23" xfId="0" applyNumberFormat="1" applyFill="1" applyBorder="1" applyAlignment="1" applyProtection="1">
      <alignment horizontal="right" vertical="center"/>
    </xf>
    <xf numFmtId="0" fontId="0" fillId="13" borderId="3" xfId="0" quotePrefix="1" applyFill="1" applyBorder="1" applyAlignment="1" applyProtection="1">
      <alignment horizontal="center" vertical="center" wrapText="1"/>
    </xf>
    <xf numFmtId="0" fontId="0" fillId="13" borderId="121" xfId="0" applyFill="1" applyBorder="1" applyAlignment="1" applyProtection="1">
      <alignment horizontal="left" vertical="center"/>
    </xf>
    <xf numFmtId="166" fontId="0" fillId="13" borderId="123" xfId="0" applyNumberFormat="1" applyFill="1" applyBorder="1" applyAlignment="1" applyProtection="1">
      <alignment horizontal="right" vertical="center"/>
    </xf>
    <xf numFmtId="166" fontId="0" fillId="13" borderId="124" xfId="0" applyNumberFormat="1" applyFill="1" applyBorder="1" applyAlignment="1" applyProtection="1">
      <alignment horizontal="right" vertical="center"/>
    </xf>
    <xf numFmtId="166" fontId="0" fillId="13" borderId="25" xfId="0" applyNumberFormat="1" applyFill="1" applyBorder="1" applyAlignment="1" applyProtection="1">
      <alignment horizontal="right" vertical="center"/>
    </xf>
    <xf numFmtId="0" fontId="0" fillId="13" borderId="121" xfId="0" quotePrefix="1" applyFill="1" applyBorder="1" applyAlignment="1" applyProtection="1">
      <alignment horizontal="center" vertical="center" wrapText="1"/>
    </xf>
    <xf numFmtId="166" fontId="0" fillId="13" borderId="89" xfId="0" applyNumberFormat="1" applyFill="1" applyBorder="1" applyAlignment="1" applyProtection="1">
      <alignment horizontal="right" vertical="center"/>
    </xf>
    <xf numFmtId="166" fontId="0" fillId="13" borderId="116" xfId="0" applyNumberFormat="1" applyFill="1" applyBorder="1" applyAlignment="1" applyProtection="1">
      <alignment horizontal="right" vertical="center"/>
    </xf>
    <xf numFmtId="166" fontId="0" fillId="13" borderId="129" xfId="0" applyNumberFormat="1" applyFill="1" applyBorder="1" applyAlignment="1" applyProtection="1">
      <alignment horizontal="right" vertical="center"/>
    </xf>
    <xf numFmtId="0" fontId="0" fillId="13" borderId="111" xfId="0" applyFill="1" applyBorder="1" applyAlignment="1" applyProtection="1">
      <alignment horizontal="left" vertical="center"/>
    </xf>
    <xf numFmtId="0" fontId="0" fillId="13" borderId="111" xfId="0" quotePrefix="1" applyFill="1" applyBorder="1" applyAlignment="1" applyProtection="1">
      <alignment horizontal="center" vertical="center" wrapText="1"/>
    </xf>
    <xf numFmtId="0" fontId="49" fillId="13" borderId="120" xfId="0" applyFont="1" applyFill="1" applyBorder="1" applyAlignment="1" applyProtection="1">
      <alignment horizontal="center" vertical="center" wrapText="1"/>
    </xf>
    <xf numFmtId="0" fontId="49" fillId="13" borderId="40" xfId="0" applyFont="1" applyFill="1" applyBorder="1" applyAlignment="1" applyProtection="1">
      <alignment horizontal="center" vertical="center" wrapText="1"/>
    </xf>
    <xf numFmtId="0" fontId="49" fillId="13" borderId="127" xfId="0" applyFont="1" applyFill="1" applyBorder="1" applyAlignment="1" applyProtection="1">
      <alignment horizontal="center" vertical="center" wrapText="1"/>
    </xf>
    <xf numFmtId="0" fontId="0" fillId="14" borderId="3" xfId="0" applyFill="1" applyBorder="1" applyAlignment="1" applyProtection="1">
      <alignment horizontal="left" vertical="center"/>
    </xf>
    <xf numFmtId="166" fontId="0" fillId="14" borderId="88" xfId="0" applyNumberFormat="1" applyFill="1" applyBorder="1" applyAlignment="1" applyProtection="1">
      <alignment horizontal="right" vertical="center"/>
    </xf>
    <xf numFmtId="166" fontId="0" fillId="14" borderId="34" xfId="0" applyNumberFormat="1" applyFill="1" applyBorder="1" applyAlignment="1" applyProtection="1">
      <alignment horizontal="right" vertical="center"/>
    </xf>
    <xf numFmtId="166" fontId="0" fillId="14" borderId="23" xfId="0" applyNumberFormat="1" applyFill="1" applyBorder="1" applyAlignment="1" applyProtection="1">
      <alignment horizontal="right" vertical="center"/>
    </xf>
    <xf numFmtId="0" fontId="0" fillId="14" borderId="3" xfId="0" quotePrefix="1" applyFill="1" applyBorder="1" applyAlignment="1" applyProtection="1">
      <alignment horizontal="center" vertical="center" wrapText="1"/>
    </xf>
    <xf numFmtId="0" fontId="0" fillId="14" borderId="121" xfId="0" applyFill="1" applyBorder="1" applyAlignment="1" applyProtection="1">
      <alignment horizontal="left" vertical="center"/>
    </xf>
    <xf numFmtId="166" fontId="0" fillId="14" borderId="123" xfId="0" applyNumberFormat="1" applyFill="1" applyBorder="1" applyAlignment="1" applyProtection="1">
      <alignment horizontal="right" vertical="center"/>
    </xf>
    <xf numFmtId="166" fontId="0" fillId="14" borderId="124" xfId="0" applyNumberFormat="1" applyFill="1" applyBorder="1" applyAlignment="1" applyProtection="1">
      <alignment horizontal="right" vertical="center"/>
    </xf>
    <xf numFmtId="166" fontId="0" fillId="14" borderId="25" xfId="0" applyNumberFormat="1" applyFill="1" applyBorder="1" applyAlignment="1" applyProtection="1">
      <alignment horizontal="right" vertical="center"/>
    </xf>
    <xf numFmtId="0" fontId="0" fillId="14" borderId="121" xfId="0" quotePrefix="1" applyFill="1" applyBorder="1" applyAlignment="1" applyProtection="1">
      <alignment horizontal="center" vertical="center" wrapText="1"/>
    </xf>
    <xf numFmtId="0" fontId="0" fillId="14" borderId="111" xfId="0" applyFill="1" applyBorder="1" applyAlignment="1" applyProtection="1">
      <alignment horizontal="left" vertical="center"/>
    </xf>
    <xf numFmtId="0" fontId="0" fillId="14" borderId="111" xfId="0" quotePrefix="1" applyFill="1" applyBorder="1" applyAlignment="1" applyProtection="1">
      <alignment horizontal="center" vertical="center" wrapText="1"/>
    </xf>
    <xf numFmtId="0" fontId="49" fillId="14" borderId="120" xfId="0" applyFont="1" applyFill="1" applyBorder="1" applyAlignment="1" applyProtection="1">
      <alignment horizontal="center" vertical="center" wrapText="1"/>
    </xf>
    <xf numFmtId="0" fontId="49" fillId="14" borderId="40" xfId="0" applyFont="1" applyFill="1" applyBorder="1" applyAlignment="1" applyProtection="1">
      <alignment horizontal="center" vertical="center" wrapText="1"/>
    </xf>
    <xf numFmtId="0" fontId="49" fillId="14" borderId="127" xfId="0" applyFont="1" applyFill="1" applyBorder="1" applyAlignment="1" applyProtection="1">
      <alignment horizontal="center" vertical="center" wrapText="1"/>
    </xf>
    <xf numFmtId="0" fontId="13" fillId="0" borderId="43" xfId="0" applyFont="1" applyFill="1" applyBorder="1" applyAlignment="1" applyProtection="1">
      <alignment horizontal="left" vertical="center" wrapText="1"/>
    </xf>
    <xf numFmtId="0" fontId="0" fillId="7" borderId="55" xfId="0" quotePrefix="1" applyFill="1" applyBorder="1" applyAlignment="1" applyProtection="1">
      <alignment horizontal="left" vertical="center" wrapText="1"/>
    </xf>
    <xf numFmtId="0" fontId="0" fillId="7" borderId="110" xfId="0" applyFill="1" applyBorder="1" applyProtection="1"/>
    <xf numFmtId="0" fontId="0" fillId="9" borderId="3" xfId="0" quotePrefix="1" applyFill="1" applyBorder="1" applyAlignment="1" applyProtection="1">
      <alignment horizontal="left" vertical="center" wrapText="1"/>
    </xf>
    <xf numFmtId="0" fontId="0" fillId="9" borderId="27" xfId="0" quotePrefix="1" applyFill="1" applyBorder="1" applyAlignment="1" applyProtection="1">
      <alignment horizontal="left" vertical="center" wrapText="1"/>
    </xf>
    <xf numFmtId="0" fontId="0" fillId="9" borderId="121" xfId="0" quotePrefix="1" applyFill="1" applyBorder="1" applyAlignment="1" applyProtection="1">
      <alignment horizontal="left" vertical="center" wrapText="1"/>
    </xf>
    <xf numFmtId="0" fontId="32" fillId="0" borderId="0" xfId="0" applyFont="1" applyProtection="1"/>
    <xf numFmtId="0" fontId="0" fillId="14" borderId="3" xfId="0" quotePrefix="1" applyFill="1" applyBorder="1" applyAlignment="1" applyProtection="1">
      <alignment horizontal="left" vertical="center" wrapText="1"/>
    </xf>
    <xf numFmtId="0" fontId="0" fillId="14" borderId="27" xfId="0" quotePrefix="1" applyFill="1" applyBorder="1" applyAlignment="1" applyProtection="1">
      <alignment horizontal="left" vertical="center" wrapText="1"/>
    </xf>
    <xf numFmtId="0" fontId="0" fillId="14" borderId="121" xfId="0" quotePrefix="1" applyFill="1" applyBorder="1" applyAlignment="1" applyProtection="1">
      <alignment horizontal="left" vertical="center" wrapText="1"/>
    </xf>
    <xf numFmtId="0" fontId="0" fillId="10" borderId="3" xfId="0" quotePrefix="1" applyFill="1" applyBorder="1" applyAlignment="1" applyProtection="1">
      <alignment horizontal="left" vertical="center" wrapText="1"/>
    </xf>
    <xf numFmtId="0" fontId="0" fillId="10" borderId="121" xfId="0" quotePrefix="1" applyFill="1" applyBorder="1" applyAlignment="1" applyProtection="1">
      <alignment horizontal="left" vertical="center" wrapText="1"/>
    </xf>
    <xf numFmtId="0" fontId="0" fillId="10" borderId="27" xfId="0" quotePrefix="1" applyFill="1" applyBorder="1" applyAlignment="1" applyProtection="1">
      <alignment horizontal="left" vertical="center" wrapText="1"/>
    </xf>
    <xf numFmtId="0" fontId="0" fillId="12" borderId="3" xfId="0" quotePrefix="1" applyFill="1" applyBorder="1" applyAlignment="1" applyProtection="1">
      <alignment horizontal="left" vertical="center" wrapText="1"/>
    </xf>
    <xf numFmtId="0" fontId="0" fillId="12" borderId="121" xfId="0" quotePrefix="1" applyFill="1" applyBorder="1" applyAlignment="1" applyProtection="1">
      <alignment horizontal="left" vertical="center" wrapText="1"/>
    </xf>
    <xf numFmtId="0" fontId="0" fillId="12" borderId="27" xfId="0" quotePrefix="1" applyFill="1" applyBorder="1" applyAlignment="1" applyProtection="1">
      <alignment horizontal="left" vertical="center" wrapText="1"/>
    </xf>
    <xf numFmtId="0" fontId="0" fillId="13" borderId="3" xfId="0" quotePrefix="1" applyFill="1" applyBorder="1" applyAlignment="1" applyProtection="1">
      <alignment horizontal="left" vertical="center" wrapText="1"/>
    </xf>
    <xf numFmtId="0" fontId="0" fillId="13" borderId="121" xfId="0" quotePrefix="1" applyFill="1" applyBorder="1" applyAlignment="1" applyProtection="1">
      <alignment horizontal="left" vertical="center" wrapText="1"/>
    </xf>
    <xf numFmtId="0" fontId="0" fillId="13" borderId="27" xfId="0" quotePrefix="1" applyFill="1" applyBorder="1" applyAlignment="1" applyProtection="1">
      <alignment horizontal="left" vertical="center" wrapText="1"/>
    </xf>
    <xf numFmtId="0" fontId="1" fillId="0" borderId="0" xfId="6" quotePrefix="1" applyProtection="1"/>
    <xf numFmtId="0" fontId="5" fillId="8" borderId="58" xfId="0" quotePrefix="1" applyFont="1" applyFill="1" applyBorder="1" applyAlignment="1" applyProtection="1">
      <alignment horizontal="center" vertical="center" wrapText="1"/>
    </xf>
    <xf numFmtId="0" fontId="1" fillId="0" borderId="0" xfId="6" applyBorder="1" applyAlignment="1" applyProtection="1">
      <alignment horizontal="left"/>
    </xf>
    <xf numFmtId="0" fontId="1" fillId="0" borderId="0" xfId="6" applyAlignment="1" applyProtection="1">
      <alignment horizontal="left"/>
    </xf>
    <xf numFmtId="0" fontId="35" fillId="0" borderId="0" xfId="4" applyFont="1" applyFill="1" applyBorder="1" applyAlignment="1" applyProtection="1">
      <alignment vertical="center" wrapText="1"/>
    </xf>
    <xf numFmtId="0" fontId="22" fillId="0" borderId="0" xfId="0" applyFont="1" applyAlignment="1" applyProtection="1">
      <alignment horizontal="center" vertical="center"/>
    </xf>
    <xf numFmtId="0" fontId="22" fillId="0" borderId="0" xfId="0" applyFont="1" applyAlignment="1" applyProtection="1">
      <alignment horizontal="center"/>
    </xf>
    <xf numFmtId="0" fontId="35" fillId="0" borderId="0" xfId="0" quotePrefix="1" applyFont="1" applyFill="1" applyAlignment="1" applyProtection="1">
      <alignment vertical="center"/>
    </xf>
    <xf numFmtId="0" fontId="23" fillId="0" borderId="0" xfId="0" applyFont="1" applyAlignment="1" applyProtection="1">
      <alignment horizontal="center"/>
    </xf>
    <xf numFmtId="0" fontId="48" fillId="0" borderId="44" xfId="0" applyFont="1" applyFill="1" applyBorder="1" applyAlignment="1" applyProtection="1">
      <alignment horizontal="left" vertical="center"/>
    </xf>
    <xf numFmtId="0" fontId="35" fillId="0" borderId="0" xfId="0" quotePrefix="1" applyFont="1" applyFill="1" applyBorder="1" applyAlignment="1" applyProtection="1">
      <alignment horizontal="left" vertical="center"/>
    </xf>
    <xf numFmtId="0" fontId="5" fillId="0" borderId="10"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0" fillId="9" borderId="27" xfId="0" applyFill="1" applyBorder="1" applyAlignment="1" applyProtection="1">
      <alignment horizontal="left" vertical="center"/>
    </xf>
    <xf numFmtId="166" fontId="0" fillId="9" borderId="131" xfId="0" applyNumberFormat="1" applyFill="1" applyBorder="1" applyAlignment="1" applyProtection="1">
      <alignment horizontal="right" vertical="center"/>
    </xf>
    <xf numFmtId="166" fontId="0" fillId="9" borderId="36" xfId="0" applyNumberFormat="1" applyFill="1" applyBorder="1" applyAlignment="1" applyProtection="1">
      <alignment horizontal="right" vertical="center"/>
    </xf>
    <xf numFmtId="166" fontId="0" fillId="9" borderId="132" xfId="0" applyNumberFormat="1" applyFill="1" applyBorder="1" applyAlignment="1" applyProtection="1">
      <alignment horizontal="right" vertical="center"/>
    </xf>
    <xf numFmtId="0" fontId="0" fillId="9" borderId="27" xfId="0" quotePrefix="1" applyFill="1" applyBorder="1" applyAlignment="1" applyProtection="1">
      <alignment horizontal="center" vertical="center" wrapText="1"/>
    </xf>
    <xf numFmtId="0" fontId="50" fillId="0" borderId="0" xfId="0" quotePrefix="1" applyFont="1" applyFill="1" applyBorder="1" applyAlignment="1" applyProtection="1">
      <alignment horizontal="left" vertical="center"/>
    </xf>
    <xf numFmtId="0" fontId="1" fillId="8" borderId="0" xfId="5" applyFont="1" applyFill="1" applyBorder="1" applyProtection="1"/>
    <xf numFmtId="0" fontId="1" fillId="8" borderId="0" xfId="5" applyFont="1" applyFill="1" applyBorder="1" applyProtection="1">
      <protection locked="0"/>
    </xf>
    <xf numFmtId="0" fontId="1" fillId="8" borderId="0" xfId="5" applyFont="1" applyFill="1" applyProtection="1"/>
    <xf numFmtId="0" fontId="0" fillId="8" borderId="0" xfId="0" applyFill="1" applyBorder="1" applyProtection="1"/>
    <xf numFmtId="0" fontId="34" fillId="8" borderId="0" xfId="0" applyFont="1" applyFill="1" applyAlignment="1" applyProtection="1">
      <alignment horizontal="left" vertical="center"/>
    </xf>
    <xf numFmtId="0" fontId="0" fillId="8" borderId="0" xfId="0" applyFill="1" applyProtection="1"/>
    <xf numFmtId="0" fontId="40" fillId="8" borderId="0" xfId="5" applyFont="1" applyFill="1" applyBorder="1" applyAlignment="1" applyProtection="1">
      <alignment vertical="center"/>
    </xf>
    <xf numFmtId="0" fontId="5" fillId="10" borderId="26" xfId="0" quotePrefix="1" applyFont="1" applyFill="1" applyBorder="1" applyAlignment="1" applyProtection="1">
      <alignment vertical="center" wrapText="1"/>
    </xf>
    <xf numFmtId="0" fontId="35" fillId="10" borderId="28" xfId="0" quotePrefix="1" applyFont="1" applyFill="1" applyBorder="1" applyAlignment="1" applyProtection="1">
      <alignment horizontal="center" vertical="center" wrapText="1"/>
    </xf>
    <xf numFmtId="0" fontId="5" fillId="10" borderId="63" xfId="0" quotePrefix="1" applyFont="1" applyFill="1" applyBorder="1" applyAlignment="1" applyProtection="1">
      <alignment horizontal="center" vertical="center" wrapText="1"/>
    </xf>
    <xf numFmtId="3" fontId="1" fillId="0" borderId="31" xfId="0" applyNumberFormat="1" applyFont="1" applyFill="1" applyBorder="1" applyAlignment="1" applyProtection="1">
      <alignment horizontal="right" vertical="center"/>
      <protection locked="0"/>
    </xf>
    <xf numFmtId="3" fontId="1" fillId="0" borderId="6" xfId="0" applyNumberFormat="1" applyFont="1" applyFill="1" applyBorder="1" applyAlignment="1" applyProtection="1">
      <alignment horizontal="right" vertical="center"/>
      <protection locked="0"/>
    </xf>
    <xf numFmtId="3" fontId="1" fillId="0" borderId="133" xfId="0" applyNumberFormat="1" applyFont="1" applyFill="1" applyBorder="1" applyAlignment="1" applyProtection="1">
      <alignment horizontal="right" vertical="center"/>
      <protection locked="0"/>
    </xf>
    <xf numFmtId="3" fontId="1" fillId="0" borderId="94" xfId="0" applyNumberFormat="1" applyFont="1" applyFill="1" applyBorder="1" applyAlignment="1" applyProtection="1">
      <alignment horizontal="right" vertical="center"/>
      <protection locked="0"/>
    </xf>
    <xf numFmtId="3" fontId="1" fillId="9" borderId="31" xfId="0" applyNumberFormat="1" applyFont="1" applyFill="1" applyBorder="1" applyAlignment="1" applyProtection="1">
      <alignment horizontal="right" vertical="center"/>
    </xf>
    <xf numFmtId="3" fontId="1" fillId="0" borderId="14" xfId="0" applyNumberFormat="1" applyFont="1" applyFill="1" applyBorder="1" applyAlignment="1" applyProtection="1">
      <alignment horizontal="right" vertical="center"/>
      <protection locked="0"/>
    </xf>
    <xf numFmtId="3" fontId="1" fillId="0" borderId="28" xfId="0" applyNumberFormat="1" applyFont="1" applyFill="1" applyBorder="1" applyAlignment="1" applyProtection="1">
      <alignment horizontal="right" vertical="center"/>
      <protection locked="0"/>
    </xf>
    <xf numFmtId="3" fontId="1" fillId="0" borderId="64" xfId="0" applyNumberFormat="1" applyFont="1" applyFill="1" applyBorder="1" applyAlignment="1" applyProtection="1">
      <alignment horizontal="right" vertical="center"/>
      <protection locked="0"/>
    </xf>
    <xf numFmtId="3" fontId="1" fillId="0" borderId="32" xfId="0" applyNumberFormat="1" applyFont="1" applyFill="1" applyBorder="1" applyAlignment="1" applyProtection="1">
      <alignment horizontal="right" vertical="center"/>
      <protection locked="0"/>
    </xf>
    <xf numFmtId="3" fontId="1" fillId="0" borderId="33" xfId="0" applyNumberFormat="1" applyFont="1" applyFill="1" applyBorder="1" applyAlignment="1" applyProtection="1">
      <alignment horizontal="right" vertical="center"/>
      <protection locked="0"/>
    </xf>
    <xf numFmtId="3" fontId="1" fillId="0" borderId="8" xfId="0" applyNumberFormat="1" applyFont="1" applyFill="1" applyBorder="1" applyAlignment="1" applyProtection="1">
      <alignment horizontal="right" vertical="center"/>
      <protection locked="0"/>
    </xf>
    <xf numFmtId="3" fontId="1" fillId="0" borderId="134" xfId="0" applyNumberFormat="1" applyFont="1" applyFill="1" applyBorder="1" applyAlignment="1" applyProtection="1">
      <alignment horizontal="right" vertical="center"/>
      <protection locked="0"/>
    </xf>
    <xf numFmtId="3" fontId="1" fillId="0" borderId="95" xfId="0" applyNumberFormat="1" applyFont="1" applyFill="1" applyBorder="1" applyAlignment="1" applyProtection="1">
      <alignment horizontal="right" vertical="center"/>
      <protection locked="0"/>
    </xf>
    <xf numFmtId="3" fontId="1" fillId="0" borderId="3" xfId="0" applyNumberFormat="1" applyFont="1" applyFill="1" applyBorder="1" applyAlignment="1" applyProtection="1">
      <alignment horizontal="right" vertical="center"/>
      <protection locked="0"/>
    </xf>
    <xf numFmtId="3" fontId="1" fillId="0" borderId="12" xfId="0" applyNumberFormat="1" applyFont="1" applyFill="1" applyBorder="1" applyAlignment="1" applyProtection="1">
      <alignment horizontal="right" vertical="center"/>
      <protection locked="0"/>
    </xf>
    <xf numFmtId="3" fontId="1" fillId="0" borderId="65" xfId="0" applyNumberFormat="1" applyFont="1" applyFill="1" applyBorder="1" applyAlignment="1" applyProtection="1">
      <alignment horizontal="right" vertical="center"/>
      <protection locked="0"/>
    </xf>
    <xf numFmtId="3" fontId="1" fillId="0" borderId="34" xfId="0" applyNumberFormat="1" applyFont="1" applyFill="1" applyBorder="1" applyAlignment="1" applyProtection="1">
      <alignment horizontal="right" vertical="center"/>
      <protection locked="0"/>
    </xf>
    <xf numFmtId="3" fontId="1" fillId="0" borderId="35" xfId="0" applyNumberFormat="1" applyFont="1" applyFill="1" applyBorder="1" applyAlignment="1" applyProtection="1">
      <alignment horizontal="right" vertical="center"/>
      <protection locked="0"/>
    </xf>
    <xf numFmtId="3" fontId="1" fillId="0" borderId="58" xfId="0" applyNumberFormat="1" applyFont="1" applyFill="1" applyBorder="1" applyAlignment="1" applyProtection="1">
      <alignment horizontal="right" vertical="center"/>
      <protection locked="0"/>
    </xf>
    <xf numFmtId="3" fontId="1" fillId="0" borderId="135" xfId="0" applyNumberFormat="1" applyFont="1" applyFill="1" applyBorder="1" applyAlignment="1" applyProtection="1">
      <alignment horizontal="right" vertical="center"/>
      <protection locked="0"/>
    </xf>
    <xf numFmtId="3" fontId="1" fillId="0" borderId="96" xfId="0" applyNumberFormat="1" applyFont="1" applyFill="1" applyBorder="1" applyAlignment="1" applyProtection="1">
      <alignment horizontal="right" vertical="center"/>
      <protection locked="0"/>
    </xf>
    <xf numFmtId="3" fontId="1" fillId="0" borderId="27" xfId="0" applyNumberFormat="1" applyFont="1" applyFill="1" applyBorder="1" applyAlignment="1" applyProtection="1">
      <alignment horizontal="right" vertical="center"/>
      <protection locked="0"/>
    </xf>
    <xf numFmtId="3" fontId="1" fillId="0" borderId="99" xfId="0" applyNumberFormat="1" applyFont="1" applyFill="1" applyBorder="1" applyAlignment="1" applyProtection="1">
      <alignment horizontal="right" vertical="center"/>
      <protection locked="0"/>
    </xf>
    <xf numFmtId="3" fontId="1" fillId="0" borderId="60" xfId="0" applyNumberFormat="1" applyFont="1" applyFill="1" applyBorder="1" applyAlignment="1" applyProtection="1">
      <alignment horizontal="right" vertical="center"/>
      <protection locked="0"/>
    </xf>
    <xf numFmtId="3" fontId="1" fillId="0" borderId="36" xfId="0" applyNumberFormat="1" applyFont="1" applyFill="1" applyBorder="1" applyAlignment="1" applyProtection="1">
      <alignment horizontal="right" vertical="center"/>
      <protection locked="0"/>
    </xf>
    <xf numFmtId="0" fontId="35" fillId="0" borderId="29" xfId="0" applyFont="1" applyFill="1" applyBorder="1" applyAlignment="1" applyProtection="1">
      <alignment vertical="center" wrapText="1"/>
    </xf>
    <xf numFmtId="0" fontId="9" fillId="0" borderId="122" xfId="0" applyFont="1" applyBorder="1" applyAlignment="1" applyProtection="1">
      <alignment horizontal="center" vertical="center" wrapText="1"/>
    </xf>
    <xf numFmtId="0" fontId="35" fillId="0" borderId="30" xfId="0" applyFont="1" applyFill="1" applyBorder="1" applyAlignment="1" applyProtection="1">
      <alignment horizontal="center" vertical="center" wrapText="1"/>
    </xf>
    <xf numFmtId="3" fontId="11" fillId="11" borderId="118" xfId="0" applyNumberFormat="1" applyFont="1" applyFill="1" applyBorder="1" applyAlignment="1" applyProtection="1">
      <alignment horizontal="center" vertical="center" wrapText="1"/>
    </xf>
    <xf numFmtId="0" fontId="36" fillId="8" borderId="0" xfId="0" applyFont="1" applyFill="1" applyBorder="1" applyAlignment="1" applyProtection="1">
      <alignment vertical="center"/>
    </xf>
    <xf numFmtId="0" fontId="51" fillId="8" borderId="0" xfId="5" applyFont="1" applyFill="1" applyBorder="1" applyAlignment="1" applyProtection="1">
      <alignment horizontal="left" vertical="center"/>
    </xf>
    <xf numFmtId="0" fontId="32" fillId="8" borderId="0" xfId="0" applyFont="1" applyFill="1" applyBorder="1" applyProtection="1"/>
    <xf numFmtId="0" fontId="32" fillId="8" borderId="0" xfId="0" applyFont="1" applyFill="1" applyBorder="1" applyAlignment="1" applyProtection="1">
      <alignment horizontal="right"/>
    </xf>
    <xf numFmtId="3" fontId="0" fillId="8" borderId="0" xfId="0" applyNumberFormat="1" applyFill="1" applyBorder="1" applyProtection="1"/>
    <xf numFmtId="0" fontId="32" fillId="8" borderId="0" xfId="0" applyFont="1" applyFill="1" applyAlignment="1" applyProtection="1">
      <alignment horizontal="right"/>
    </xf>
    <xf numFmtId="0" fontId="0" fillId="8" borderId="0" xfId="0" applyFont="1" applyFill="1" applyBorder="1" applyAlignment="1" applyProtection="1">
      <alignment vertical="center"/>
    </xf>
    <xf numFmtId="0" fontId="32" fillId="8" borderId="0" xfId="0" applyFont="1" applyFill="1" applyBorder="1" applyAlignment="1" applyProtection="1">
      <alignment vertical="center"/>
    </xf>
    <xf numFmtId="0" fontId="0" fillId="8" borderId="0" xfId="0" applyFill="1" applyAlignment="1" applyProtection="1">
      <alignment vertical="center"/>
    </xf>
    <xf numFmtId="0" fontId="51" fillId="8" borderId="0" xfId="0" applyFont="1" applyFill="1" applyProtection="1"/>
    <xf numFmtId="0" fontId="52" fillId="8" borderId="0" xfId="0" applyFont="1" applyFill="1" applyProtection="1"/>
    <xf numFmtId="0" fontId="35" fillId="8" borderId="0" xfId="0" applyFont="1" applyFill="1" applyAlignment="1" applyProtection="1">
      <alignment horizontal="left" vertical="top"/>
    </xf>
    <xf numFmtId="0" fontId="32" fillId="0" borderId="139" xfId="0" applyFont="1" applyBorder="1" applyAlignment="1" applyProtection="1">
      <alignment vertical="center"/>
    </xf>
    <xf numFmtId="0" fontId="32" fillId="0" borderId="63" xfId="0" applyFont="1" applyBorder="1" applyAlignment="1" applyProtection="1">
      <alignment vertical="center"/>
    </xf>
    <xf numFmtId="0" fontId="53" fillId="0" borderId="0" xfId="3" applyFont="1" applyProtection="1"/>
    <xf numFmtId="0" fontId="53" fillId="8" borderId="0" xfId="3" applyFont="1" applyFill="1" applyProtection="1"/>
    <xf numFmtId="0" fontId="53" fillId="0" borderId="0" xfId="3" applyFont="1" applyAlignment="1" applyProtection="1">
      <alignment horizontal="left" vertical="top"/>
    </xf>
    <xf numFmtId="0" fontId="1" fillId="4" borderId="0" xfId="3" applyFill="1" applyBorder="1" applyProtection="1"/>
    <xf numFmtId="0" fontId="1" fillId="8" borderId="0" xfId="3" applyFill="1" applyBorder="1" applyProtection="1"/>
    <xf numFmtId="0" fontId="53" fillId="8" borderId="0" xfId="3" applyFont="1" applyFill="1" applyAlignment="1" applyProtection="1">
      <alignment horizontal="left" vertical="top"/>
    </xf>
    <xf numFmtId="0" fontId="1" fillId="8" borderId="0" xfId="3" applyFont="1" applyFill="1" applyBorder="1" applyProtection="1"/>
    <xf numFmtId="0" fontId="53" fillId="8" borderId="0" xfId="7" applyFont="1" applyFill="1" applyAlignment="1" applyProtection="1">
      <alignment horizontal="left" vertical="top" wrapText="1"/>
    </xf>
    <xf numFmtId="0" fontId="53" fillId="8" borderId="0" xfId="3" applyFont="1" applyFill="1" applyAlignment="1" applyProtection="1">
      <alignment horizontal="left" vertical="top" wrapText="1"/>
    </xf>
    <xf numFmtId="0" fontId="54" fillId="8" borderId="0" xfId="7" applyFont="1" applyFill="1" applyAlignment="1" applyProtection="1">
      <alignment horizontal="left" vertical="top"/>
    </xf>
    <xf numFmtId="0" fontId="35" fillId="8" borderId="0" xfId="3" applyFont="1" applyFill="1" applyProtection="1"/>
    <xf numFmtId="0" fontId="35" fillId="8" borderId="0" xfId="7" applyFont="1" applyFill="1" applyAlignment="1" applyProtection="1">
      <alignment horizontal="left" vertical="top" wrapText="1"/>
    </xf>
    <xf numFmtId="0" fontId="35" fillId="8" borderId="0" xfId="3" applyFont="1" applyFill="1" applyAlignment="1" applyProtection="1">
      <alignment horizontal="left" vertical="top" wrapText="1"/>
    </xf>
    <xf numFmtId="0" fontId="49" fillId="8" borderId="0" xfId="7" applyFont="1" applyFill="1" applyAlignment="1" applyProtection="1">
      <alignment horizontal="left" vertical="top"/>
    </xf>
    <xf numFmtId="0" fontId="35" fillId="8" borderId="0" xfId="7" applyFont="1" applyFill="1" applyProtection="1"/>
    <xf numFmtId="0" fontId="2" fillId="8" borderId="0" xfId="3" applyFont="1" applyFill="1" applyBorder="1" applyProtection="1"/>
    <xf numFmtId="0" fontId="35" fillId="8" borderId="0" xfId="7" applyFont="1" applyFill="1" applyBorder="1" applyProtection="1"/>
    <xf numFmtId="0" fontId="55" fillId="8" borderId="0" xfId="7" applyFont="1" applyFill="1" applyBorder="1" applyProtection="1"/>
    <xf numFmtId="0" fontId="35" fillId="8" borderId="0" xfId="7" applyFont="1" applyFill="1" applyBorder="1" applyAlignment="1" applyProtection="1">
      <alignment horizontal="left" vertical="top" wrapText="1"/>
    </xf>
    <xf numFmtId="0" fontId="35" fillId="8" borderId="0" xfId="7" applyFont="1" applyFill="1" applyBorder="1" applyAlignment="1" applyProtection="1">
      <alignment vertical="center"/>
    </xf>
    <xf numFmtId="0" fontId="35" fillId="8" borderId="0" xfId="7" applyFont="1" applyFill="1" applyBorder="1" applyAlignment="1" applyProtection="1">
      <alignment vertical="center" wrapText="1"/>
    </xf>
    <xf numFmtId="0" fontId="55" fillId="8" borderId="0" xfId="7" applyFont="1" applyFill="1" applyBorder="1" applyAlignment="1" applyProtection="1">
      <alignment vertical="center" wrapText="1"/>
    </xf>
    <xf numFmtId="0" fontId="35" fillId="8" borderId="0" xfId="7" applyFont="1" applyFill="1" applyBorder="1" applyAlignment="1" applyProtection="1">
      <alignment horizontal="left" vertical="center" wrapText="1"/>
    </xf>
    <xf numFmtId="0" fontId="56" fillId="8" borderId="0" xfId="7" applyFont="1" applyFill="1" applyBorder="1" applyAlignment="1" applyProtection="1">
      <alignment horizontal="left" vertical="center" wrapText="1"/>
    </xf>
    <xf numFmtId="0" fontId="56" fillId="8" borderId="0" xfId="7" applyFont="1" applyFill="1" applyBorder="1" applyAlignment="1" applyProtection="1">
      <alignment horizontal="left" vertical="center"/>
    </xf>
    <xf numFmtId="0" fontId="35" fillId="13" borderId="0" xfId="7" applyFont="1" applyFill="1" applyBorder="1" applyAlignment="1" applyProtection="1">
      <alignment vertical="center"/>
    </xf>
    <xf numFmtId="0" fontId="55" fillId="8" borderId="0" xfId="5" applyFont="1" applyFill="1" applyProtection="1"/>
    <xf numFmtId="0" fontId="35" fillId="8" borderId="0" xfId="0" applyFont="1" applyFill="1" applyAlignment="1" applyProtection="1">
      <alignment horizontal="left" vertical="center"/>
    </xf>
    <xf numFmtId="0" fontId="1" fillId="8" borderId="0" xfId="5" applyFont="1" applyFill="1" applyBorder="1" applyAlignment="1" applyProtection="1">
      <alignment horizontal="left" vertical="center"/>
    </xf>
    <xf numFmtId="0" fontId="4" fillId="8" borderId="0" xfId="5" applyFont="1" applyFill="1" applyBorder="1" applyAlignment="1" applyProtection="1">
      <alignment horizontal="left" vertical="center"/>
    </xf>
    <xf numFmtId="0" fontId="1" fillId="8" borderId="0" xfId="5" applyFont="1" applyFill="1" applyBorder="1" applyAlignment="1" applyProtection="1">
      <alignment horizontal="left" vertical="center"/>
      <protection locked="0"/>
    </xf>
    <xf numFmtId="0" fontId="53" fillId="0" borderId="0" xfId="3" applyFont="1" applyAlignment="1" applyProtection="1">
      <alignment horizontal="left" vertical="top"/>
      <protection locked="0"/>
    </xf>
    <xf numFmtId="0" fontId="53" fillId="8" borderId="0" xfId="3" applyFont="1" applyFill="1" applyAlignment="1" applyProtection="1">
      <alignment horizontal="left" vertical="top"/>
      <protection locked="0"/>
    </xf>
    <xf numFmtId="0" fontId="1" fillId="8" borderId="0" xfId="3" applyFill="1" applyBorder="1" applyAlignment="1" applyProtection="1">
      <alignment horizontal="left" vertical="top"/>
      <protection locked="0"/>
    </xf>
    <xf numFmtId="0" fontId="1" fillId="8" borderId="0" xfId="3" applyFill="1" applyBorder="1" applyAlignment="1" applyProtection="1">
      <alignment horizontal="left" vertical="top"/>
    </xf>
    <xf numFmtId="0" fontId="1" fillId="8" borderId="0" xfId="3" applyNumberFormat="1" applyFill="1" applyBorder="1" applyAlignment="1" applyProtection="1">
      <alignment horizontal="left" vertical="top"/>
    </xf>
    <xf numFmtId="0" fontId="4" fillId="8" borderId="0" xfId="3" applyNumberFormat="1" applyFont="1" applyFill="1" applyBorder="1" applyAlignment="1" applyProtection="1">
      <alignment horizontal="left" vertical="top"/>
    </xf>
    <xf numFmtId="0" fontId="4" fillId="8" borderId="0" xfId="3" applyFont="1" applyFill="1" applyBorder="1" applyProtection="1"/>
    <xf numFmtId="0" fontId="53" fillId="8" borderId="0" xfId="3" applyFont="1" applyFill="1" applyBorder="1" applyProtection="1"/>
    <xf numFmtId="0" fontId="48" fillId="8" borderId="0" xfId="7" applyFont="1" applyFill="1" applyBorder="1" applyAlignment="1" applyProtection="1">
      <alignment vertical="center" wrapText="1"/>
    </xf>
    <xf numFmtId="0" fontId="48" fillId="8" borderId="0" xfId="7" applyFont="1" applyFill="1" applyBorder="1" applyAlignment="1" applyProtection="1">
      <alignment vertical="top" wrapText="1"/>
    </xf>
    <xf numFmtId="0" fontId="29" fillId="8" borderId="0" xfId="7" applyFont="1" applyFill="1" applyBorder="1" applyProtection="1"/>
    <xf numFmtId="0" fontId="57" fillId="8" borderId="0" xfId="7" applyFont="1" applyFill="1" applyBorder="1" applyProtection="1"/>
    <xf numFmtId="0" fontId="58" fillId="8" borderId="0" xfId="0" applyFont="1" applyFill="1" applyAlignment="1" applyProtection="1">
      <alignment horizontal="left" vertical="top"/>
    </xf>
    <xf numFmtId="0" fontId="55" fillId="8" borderId="0" xfId="5" applyFont="1" applyFill="1" applyBorder="1" applyProtection="1"/>
    <xf numFmtId="0" fontId="40" fillId="8" borderId="0" xfId="5" applyFont="1" applyFill="1" applyBorder="1" applyAlignment="1" applyProtection="1">
      <alignment horizontal="left" vertical="center"/>
    </xf>
    <xf numFmtId="0" fontId="59" fillId="3" borderId="0" xfId="0" applyFont="1" applyFill="1" applyAlignment="1" applyProtection="1">
      <alignment horizontal="left" vertical="center"/>
    </xf>
    <xf numFmtId="0" fontId="60" fillId="8" borderId="0" xfId="3" applyFont="1" applyFill="1" applyAlignment="1" applyProtection="1">
      <alignment horizontal="left" vertical="center"/>
    </xf>
    <xf numFmtId="0" fontId="61" fillId="13" borderId="0" xfId="7" applyFont="1" applyFill="1" applyBorder="1" applyAlignment="1" applyProtection="1">
      <alignment horizontal="left" vertical="center"/>
    </xf>
    <xf numFmtId="0" fontId="1" fillId="13" borderId="90" xfId="7" applyFont="1" applyFill="1" applyBorder="1" applyAlignment="1" applyProtection="1">
      <alignment horizontal="left" vertical="top" wrapText="1"/>
      <protection locked="0"/>
    </xf>
    <xf numFmtId="0" fontId="49" fillId="8" borderId="0" xfId="7" applyFont="1" applyFill="1" applyBorder="1" applyAlignment="1" applyProtection="1">
      <alignment horizontal="left" vertical="center" wrapText="1"/>
    </xf>
    <xf numFmtId="0" fontId="53" fillId="8" borderId="0" xfId="3" applyFont="1" applyFill="1" applyAlignment="1" applyProtection="1">
      <alignment horizontal="left" vertical="center"/>
    </xf>
    <xf numFmtId="0" fontId="53" fillId="8" borderId="0" xfId="3" applyFont="1" applyFill="1" applyBorder="1" applyAlignment="1" applyProtection="1">
      <alignment horizontal="left" vertical="center"/>
    </xf>
    <xf numFmtId="0" fontId="56" fillId="8" borderId="0" xfId="3" applyFont="1" applyFill="1" applyBorder="1" applyAlignment="1" applyProtection="1">
      <alignment horizontal="left" vertical="center"/>
    </xf>
    <xf numFmtId="0" fontId="1" fillId="8" borderId="0" xfId="3" applyFill="1" applyBorder="1" applyAlignment="1" applyProtection="1">
      <alignment horizontal="left" vertical="center"/>
    </xf>
    <xf numFmtId="0" fontId="53" fillId="0" borderId="0" xfId="3" applyFont="1" applyAlignment="1" applyProtection="1">
      <alignment horizontal="left" vertical="center"/>
    </xf>
    <xf numFmtId="0" fontId="61" fillId="13" borderId="0" xfId="3" applyFont="1" applyFill="1" applyBorder="1" applyAlignment="1" applyProtection="1">
      <alignment horizontal="left" vertical="center"/>
    </xf>
    <xf numFmtId="0" fontId="1" fillId="13" borderId="34" xfId="7" applyFont="1" applyFill="1" applyBorder="1" applyAlignment="1" applyProtection="1">
      <alignment horizontal="left" vertical="top" wrapText="1"/>
      <protection locked="0"/>
    </xf>
    <xf numFmtId="0" fontId="53" fillId="0" borderId="0" xfId="3" applyFont="1" applyProtection="1">
      <protection locked="0"/>
    </xf>
    <xf numFmtId="0" fontId="53" fillId="8" borderId="0" xfId="3" applyFont="1" applyFill="1" applyBorder="1" applyProtection="1">
      <protection locked="0"/>
    </xf>
    <xf numFmtId="0" fontId="1" fillId="8" borderId="0" xfId="3" applyFill="1" applyBorder="1" applyProtection="1">
      <protection locked="0"/>
    </xf>
    <xf numFmtId="0" fontId="53" fillId="8" borderId="0" xfId="3" applyFont="1" applyFill="1" applyBorder="1" applyAlignment="1" applyProtection="1">
      <alignment horizontal="left" vertical="top"/>
    </xf>
    <xf numFmtId="0" fontId="53" fillId="13" borderId="0" xfId="3" applyFont="1" applyFill="1" applyProtection="1"/>
    <xf numFmtId="0" fontId="32" fillId="8" borderId="122" xfId="0" applyFont="1" applyFill="1" applyBorder="1" applyAlignment="1" applyProtection="1">
      <alignment vertical="center"/>
    </xf>
    <xf numFmtId="0" fontId="32" fillId="0" borderId="140" xfId="0" applyFont="1" applyBorder="1" applyAlignment="1" applyProtection="1">
      <alignment vertical="center"/>
    </xf>
    <xf numFmtId="165" fontId="0" fillId="8" borderId="0" xfId="0" applyNumberFormat="1" applyFill="1" applyBorder="1" applyAlignment="1" applyProtection="1">
      <alignment horizontal="center" vertical="center"/>
    </xf>
    <xf numFmtId="0" fontId="0" fillId="0" borderId="94"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0" fillId="0" borderId="142" xfId="0" applyBorder="1" applyAlignment="1" applyProtection="1">
      <alignment horizontal="center" vertical="center"/>
      <protection locked="0"/>
    </xf>
    <xf numFmtId="0" fontId="62" fillId="0" borderId="143" xfId="0" applyFont="1" applyFill="1" applyBorder="1" applyAlignment="1" applyProtection="1">
      <alignment horizontal="center" vertical="center" wrapText="1"/>
      <protection locked="0"/>
    </xf>
    <xf numFmtId="0" fontId="0" fillId="0" borderId="1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44" xfId="0" applyBorder="1" applyAlignment="1" applyProtection="1">
      <alignment horizontal="center" vertical="center"/>
      <protection locked="0"/>
    </xf>
    <xf numFmtId="3" fontId="0" fillId="8" borderId="0" xfId="0" applyNumberFormat="1" applyFill="1" applyBorder="1" applyAlignment="1" applyProtection="1">
      <alignment vertical="center"/>
    </xf>
    <xf numFmtId="0" fontId="0" fillId="0" borderId="1" xfId="0" applyFill="1" applyBorder="1" applyProtection="1"/>
    <xf numFmtId="0" fontId="0" fillId="8" borderId="0" xfId="0" applyFill="1" applyBorder="1" applyAlignment="1" applyProtection="1">
      <alignment vertical="center"/>
    </xf>
    <xf numFmtId="0" fontId="32" fillId="15" borderId="146" xfId="0" applyFont="1" applyFill="1" applyBorder="1" applyAlignment="1" applyProtection="1">
      <alignment horizontal="left" vertical="center" wrapText="1"/>
    </xf>
    <xf numFmtId="3" fontId="0" fillId="15" borderId="83" xfId="0" applyNumberFormat="1" applyFill="1" applyBorder="1" applyAlignment="1" applyProtection="1">
      <alignment vertical="center"/>
      <protection locked="0"/>
    </xf>
    <xf numFmtId="3" fontId="0" fillId="15" borderId="56" xfId="0" applyNumberFormat="1" applyFill="1" applyBorder="1" applyAlignment="1" applyProtection="1">
      <alignment vertical="center"/>
      <protection locked="0"/>
    </xf>
    <xf numFmtId="0" fontId="32" fillId="10" borderId="139" xfId="0" applyFont="1" applyFill="1" applyBorder="1" applyAlignment="1" applyProtection="1">
      <alignment horizontal="left" vertical="center" wrapText="1"/>
    </xf>
    <xf numFmtId="2" fontId="0" fillId="10" borderId="95" xfId="0" applyNumberFormat="1" applyFill="1" applyBorder="1" applyAlignment="1" applyProtection="1">
      <alignment horizontal="center" vertical="center"/>
      <protection locked="0"/>
    </xf>
    <xf numFmtId="2" fontId="0" fillId="10" borderId="12" xfId="0" applyNumberFormat="1" applyFill="1" applyBorder="1" applyAlignment="1" applyProtection="1">
      <alignment horizontal="center" vertical="center"/>
      <protection locked="0"/>
    </xf>
    <xf numFmtId="0" fontId="32" fillId="12" borderId="147" xfId="0" applyFont="1" applyFill="1" applyBorder="1" applyAlignment="1" applyProtection="1">
      <alignment horizontal="left" vertical="center" wrapText="1"/>
    </xf>
    <xf numFmtId="2" fontId="0" fillId="12" borderId="148" xfId="0" applyNumberFormat="1" applyFill="1" applyBorder="1" applyAlignment="1" applyProtection="1">
      <alignment horizontal="center" vertical="center"/>
      <protection locked="0"/>
    </xf>
    <xf numFmtId="2" fontId="0" fillId="12" borderId="13" xfId="0" applyNumberFormat="1" applyFill="1" applyBorder="1" applyAlignment="1" applyProtection="1">
      <alignment horizontal="center" vertical="center"/>
      <protection locked="0"/>
    </xf>
    <xf numFmtId="0" fontId="32" fillId="8" borderId="0" xfId="0" applyFont="1" applyFill="1" applyBorder="1" applyAlignment="1" applyProtection="1">
      <alignment horizontal="left" vertical="center" wrapText="1"/>
    </xf>
    <xf numFmtId="0" fontId="32" fillId="8" borderId="63" xfId="0" applyFont="1" applyFill="1" applyBorder="1" applyAlignment="1" applyProtection="1">
      <alignment vertical="center" wrapText="1"/>
    </xf>
    <xf numFmtId="0" fontId="32" fillId="8" borderId="139" xfId="0" applyFont="1" applyFill="1" applyBorder="1" applyAlignment="1" applyProtection="1">
      <alignment vertical="center" wrapText="1"/>
    </xf>
    <xf numFmtId="0" fontId="34" fillId="8" borderId="0" xfId="0" applyFont="1" applyFill="1" applyAlignment="1" applyProtection="1">
      <alignment horizontal="left" vertical="center" wrapText="1"/>
    </xf>
    <xf numFmtId="0" fontId="32" fillId="5" borderId="15" xfId="0" applyFont="1" applyFill="1" applyBorder="1" applyAlignment="1" applyProtection="1">
      <alignment horizontal="center" vertical="center"/>
    </xf>
    <xf numFmtId="0" fontId="32" fillId="5" borderId="16" xfId="0" applyFont="1" applyFill="1" applyBorder="1" applyAlignment="1" applyProtection="1">
      <alignment horizontal="center" vertical="center"/>
    </xf>
    <xf numFmtId="0" fontId="32" fillId="5" borderId="66" xfId="0" applyFont="1" applyFill="1" applyBorder="1" applyAlignment="1" applyProtection="1">
      <alignment horizontal="center" vertical="center"/>
    </xf>
    <xf numFmtId="0" fontId="32" fillId="8" borderId="0" xfId="0" applyFont="1" applyFill="1" applyBorder="1" applyAlignment="1" applyProtection="1">
      <alignment vertical="center" wrapText="1"/>
    </xf>
    <xf numFmtId="0" fontId="32" fillId="8" borderId="215" xfId="0" applyFont="1" applyFill="1" applyBorder="1" applyAlignment="1" applyProtection="1">
      <alignment vertical="center" wrapText="1"/>
    </xf>
    <xf numFmtId="0" fontId="32" fillId="8" borderId="216" xfId="0" applyFont="1" applyFill="1" applyBorder="1" applyAlignment="1" applyProtection="1">
      <alignment vertical="center" wrapText="1"/>
    </xf>
    <xf numFmtId="0" fontId="32" fillId="8" borderId="217" xfId="0" applyFont="1" applyFill="1" applyBorder="1" applyAlignment="1" applyProtection="1">
      <alignment vertical="center" wrapText="1"/>
    </xf>
    <xf numFmtId="0" fontId="33" fillId="8" borderId="0" xfId="5" applyFont="1" applyFill="1" applyBorder="1" applyAlignment="1" applyProtection="1">
      <alignment horizontal="left" vertical="center"/>
    </xf>
    <xf numFmtId="4" fontId="0" fillId="8" borderId="14" xfId="0" applyNumberFormat="1" applyFill="1" applyBorder="1" applyAlignment="1" applyProtection="1">
      <alignment horizontal="center" vertical="center"/>
    </xf>
    <xf numFmtId="4" fontId="0" fillId="8" borderId="6" xfId="0" applyNumberFormat="1" applyFill="1" applyBorder="1" applyAlignment="1" applyProtection="1">
      <alignment horizontal="center" vertical="center"/>
    </xf>
    <xf numFmtId="4" fontId="0" fillId="8" borderId="8" xfId="0" applyNumberFormat="1" applyFill="1" applyBorder="1" applyAlignment="1" applyProtection="1">
      <alignment horizontal="center" vertical="center"/>
    </xf>
    <xf numFmtId="4" fontId="0" fillId="8" borderId="65" xfId="0" applyNumberFormat="1" applyFill="1" applyBorder="1" applyAlignment="1" applyProtection="1">
      <alignment horizontal="center" vertical="center"/>
    </xf>
    <xf numFmtId="4" fontId="0" fillId="8" borderId="218" xfId="0" applyNumberFormat="1" applyFill="1" applyBorder="1" applyAlignment="1" applyProtection="1">
      <alignment horizontal="center" vertical="center"/>
    </xf>
    <xf numFmtId="4" fontId="0" fillId="8" borderId="219" xfId="0" applyNumberFormat="1" applyFill="1" applyBorder="1" applyAlignment="1" applyProtection="1">
      <alignment horizontal="center" vertical="center"/>
    </xf>
    <xf numFmtId="4" fontId="0" fillId="8" borderId="220" xfId="0" applyNumberFormat="1" applyFill="1" applyBorder="1" applyAlignment="1" applyProtection="1">
      <alignment horizontal="center" vertical="center"/>
    </xf>
    <xf numFmtId="4" fontId="0" fillId="8" borderId="12" xfId="0" applyNumberFormat="1" applyFill="1" applyBorder="1" applyAlignment="1" applyProtection="1">
      <alignment horizontal="center" vertical="center"/>
    </xf>
    <xf numFmtId="4" fontId="0" fillId="8" borderId="221" xfId="0" applyNumberFormat="1" applyFill="1" applyBorder="1" applyAlignment="1" applyProtection="1">
      <alignment horizontal="center" vertical="center"/>
    </xf>
    <xf numFmtId="4" fontId="0" fillId="8" borderId="222" xfId="0" applyNumberFormat="1" applyFill="1" applyBorder="1" applyAlignment="1" applyProtection="1">
      <alignment horizontal="center" vertical="center"/>
    </xf>
    <xf numFmtId="4" fontId="0" fillId="8" borderId="223" xfId="0" applyNumberFormat="1" applyFill="1" applyBorder="1" applyAlignment="1" applyProtection="1">
      <alignment horizontal="center" vertical="center"/>
    </xf>
    <xf numFmtId="4" fontId="0" fillId="8" borderId="224" xfId="0" applyNumberFormat="1" applyFill="1" applyBorder="1" applyAlignment="1" applyProtection="1">
      <alignment horizontal="center" vertical="center"/>
    </xf>
    <xf numFmtId="0" fontId="32" fillId="8" borderId="149" xfId="0" applyFont="1" applyFill="1" applyBorder="1" applyAlignment="1" applyProtection="1">
      <alignment vertical="center" wrapText="1"/>
    </xf>
    <xf numFmtId="4" fontId="0" fillId="8" borderId="86" xfId="0" applyNumberFormat="1" applyFill="1" applyBorder="1" applyAlignment="1" applyProtection="1">
      <alignment horizontal="center" vertical="center"/>
    </xf>
    <xf numFmtId="4" fontId="0" fillId="8" borderId="0" xfId="0" applyNumberFormat="1" applyFill="1" applyBorder="1" applyAlignment="1" applyProtection="1">
      <alignment horizontal="center" vertical="center"/>
    </xf>
    <xf numFmtId="4" fontId="0" fillId="8" borderId="56" xfId="0" applyNumberFormat="1" applyFill="1" applyBorder="1" applyAlignment="1" applyProtection="1">
      <alignment horizontal="center" vertical="center"/>
    </xf>
    <xf numFmtId="4" fontId="0" fillId="8" borderId="150" xfId="0" applyNumberFormat="1" applyFill="1" applyBorder="1" applyAlignment="1" applyProtection="1">
      <alignment horizontal="center" vertical="center"/>
    </xf>
    <xf numFmtId="0" fontId="35" fillId="0" borderId="94" xfId="0" applyFont="1" applyBorder="1" applyAlignment="1" applyProtection="1">
      <alignment horizontal="left" vertical="top" wrapText="1"/>
      <protection locked="0"/>
    </xf>
    <xf numFmtId="0" fontId="35" fillId="0" borderId="95" xfId="0" applyFont="1" applyBorder="1" applyAlignment="1" applyProtection="1">
      <alignment horizontal="left" vertical="top" wrapText="1"/>
      <protection locked="0"/>
    </xf>
    <xf numFmtId="0" fontId="35" fillId="0" borderId="148" xfId="0" applyFont="1" applyBorder="1" applyAlignment="1" applyProtection="1">
      <alignment horizontal="left" vertical="top" wrapText="1"/>
      <protection locked="0"/>
    </xf>
    <xf numFmtId="0" fontId="51" fillId="8" borderId="0" xfId="0" applyFont="1" applyFill="1" applyBorder="1" applyProtection="1"/>
    <xf numFmtId="0" fontId="62" fillId="8" borderId="143" xfId="0" applyFont="1" applyFill="1" applyBorder="1" applyAlignment="1" applyProtection="1">
      <alignment horizontal="center" vertical="center" wrapText="1"/>
    </xf>
    <xf numFmtId="0" fontId="62" fillId="8" borderId="151" xfId="0" applyFont="1" applyFill="1" applyBorder="1" applyAlignment="1" applyProtection="1">
      <alignment horizontal="center" vertical="center" wrapText="1"/>
    </xf>
    <xf numFmtId="0" fontId="63" fillId="0" borderId="0" xfId="3" applyFont="1" applyProtection="1"/>
    <xf numFmtId="0" fontId="63" fillId="8" borderId="0" xfId="3" applyFont="1" applyFill="1" applyProtection="1"/>
    <xf numFmtId="0" fontId="63" fillId="8" borderId="0" xfId="7" applyFont="1" applyFill="1" applyAlignment="1" applyProtection="1">
      <alignment wrapText="1"/>
    </xf>
    <xf numFmtId="0" fontId="63" fillId="8" borderId="0" xfId="3" applyFont="1" applyFill="1" applyAlignment="1" applyProtection="1">
      <alignment wrapText="1"/>
    </xf>
    <xf numFmtId="0" fontId="64" fillId="8" borderId="0" xfId="7" applyFont="1" applyFill="1" applyProtection="1"/>
    <xf numFmtId="0" fontId="1" fillId="8" borderId="0" xfId="7" applyFont="1" applyFill="1" applyAlignment="1" applyProtection="1">
      <alignment wrapText="1"/>
    </xf>
    <xf numFmtId="0" fontId="1" fillId="8" borderId="0" xfId="3" applyFont="1" applyFill="1" applyAlignment="1" applyProtection="1">
      <alignment wrapText="1"/>
    </xf>
    <xf numFmtId="0" fontId="4" fillId="8" borderId="0" xfId="7" applyFont="1" applyFill="1" applyProtection="1"/>
    <xf numFmtId="0" fontId="1" fillId="8" borderId="0" xfId="7" applyFont="1" applyFill="1" applyBorder="1" applyAlignment="1" applyProtection="1">
      <alignment wrapText="1"/>
    </xf>
    <xf numFmtId="0" fontId="1" fillId="8" borderId="0" xfId="7" applyFont="1" applyFill="1" applyBorder="1" applyAlignment="1" applyProtection="1">
      <alignment vertical="center" wrapText="1"/>
    </xf>
    <xf numFmtId="0" fontId="1" fillId="8" borderId="0" xfId="0" applyFont="1" applyFill="1" applyAlignment="1" applyProtection="1">
      <alignment horizontal="left" vertical="center"/>
    </xf>
    <xf numFmtId="0" fontId="2" fillId="8" borderId="0" xfId="0" applyFont="1" applyFill="1" applyProtection="1"/>
    <xf numFmtId="0" fontId="1" fillId="8" borderId="0" xfId="7" applyFont="1" applyFill="1" applyBorder="1" applyProtection="1"/>
    <xf numFmtId="0" fontId="10" fillId="8" borderId="0" xfId="7" applyFont="1" applyFill="1" applyBorder="1" applyProtection="1"/>
    <xf numFmtId="0" fontId="26" fillId="8" borderId="0" xfId="0" applyFont="1" applyFill="1" applyAlignment="1" applyProtection="1">
      <alignment horizontal="left" vertical="center"/>
    </xf>
    <xf numFmtId="0" fontId="26" fillId="3" borderId="0" xfId="0" applyFont="1" applyFill="1" applyAlignment="1" applyProtection="1">
      <alignment horizontal="left" vertical="center"/>
    </xf>
    <xf numFmtId="0" fontId="4" fillId="8" borderId="0" xfId="7" applyFont="1" applyFill="1" applyBorder="1" applyAlignment="1" applyProtection="1">
      <alignment vertical="center" wrapText="1"/>
    </xf>
    <xf numFmtId="0" fontId="1" fillId="8" borderId="0" xfId="7" applyFont="1" applyFill="1" applyBorder="1" applyAlignment="1" applyProtection="1">
      <alignment horizontal="left" vertical="center" wrapText="1"/>
    </xf>
    <xf numFmtId="0" fontId="1" fillId="13" borderId="8" xfId="7" applyFont="1" applyFill="1" applyBorder="1" applyAlignment="1" applyProtection="1">
      <alignment horizontal="center" vertical="center" wrapText="1"/>
      <protection locked="0"/>
    </xf>
    <xf numFmtId="0" fontId="1" fillId="13" borderId="152" xfId="7" applyFont="1" applyFill="1" applyBorder="1" applyAlignment="1" applyProtection="1">
      <alignment horizontal="center" vertical="center" wrapText="1"/>
      <protection locked="0"/>
    </xf>
    <xf numFmtId="0" fontId="1" fillId="13" borderId="150" xfId="7" applyFont="1" applyFill="1" applyBorder="1" applyAlignment="1" applyProtection="1">
      <alignment horizontal="center" vertical="center" wrapText="1"/>
      <protection locked="0"/>
    </xf>
    <xf numFmtId="0" fontId="1" fillId="13" borderId="10" xfId="7" applyFont="1" applyFill="1" applyBorder="1" applyAlignment="1" applyProtection="1">
      <alignment horizontal="center" vertical="center" wrapText="1"/>
      <protection locked="0"/>
    </xf>
    <xf numFmtId="0" fontId="56" fillId="8" borderId="0" xfId="0" applyFont="1" applyFill="1" applyAlignment="1" applyProtection="1">
      <alignment horizontal="left" vertical="center"/>
    </xf>
    <xf numFmtId="0" fontId="56" fillId="8" borderId="0" xfId="7" applyFont="1" applyFill="1" applyBorder="1" applyAlignment="1" applyProtection="1">
      <alignment horizontal="left" vertical="top"/>
    </xf>
    <xf numFmtId="0" fontId="35" fillId="0" borderId="144" xfId="0" applyFont="1" applyBorder="1" applyAlignment="1" applyProtection="1">
      <alignment horizontal="left" vertical="top" wrapText="1"/>
      <protection locked="0"/>
    </xf>
    <xf numFmtId="0" fontId="35" fillId="0" borderId="142" xfId="0" applyFont="1" applyBorder="1" applyAlignment="1" applyProtection="1">
      <alignment horizontal="left" vertical="top" wrapText="1"/>
      <protection locked="0"/>
    </xf>
    <xf numFmtId="0" fontId="35" fillId="0" borderId="56" xfId="0" applyFont="1" applyBorder="1" applyAlignment="1" applyProtection="1">
      <alignment horizontal="left" vertical="top" wrapText="1"/>
      <protection locked="0"/>
    </xf>
    <xf numFmtId="0" fontId="35" fillId="0" borderId="83" xfId="0" applyFont="1" applyBorder="1" applyAlignment="1" applyProtection="1">
      <alignment horizontal="left" vertical="top" wrapText="1"/>
      <protection locked="0"/>
    </xf>
    <xf numFmtId="0" fontId="32" fillId="0" borderId="147" xfId="0" applyFont="1" applyBorder="1" applyAlignment="1" applyProtection="1">
      <alignment vertical="center"/>
    </xf>
    <xf numFmtId="0" fontId="32" fillId="0" borderId="146" xfId="0" applyFont="1" applyBorder="1" applyAlignment="1" applyProtection="1">
      <alignment vertical="center"/>
    </xf>
    <xf numFmtId="0" fontId="33" fillId="8" borderId="0" xfId="0" applyFont="1" applyFill="1" applyProtection="1"/>
    <xf numFmtId="0" fontId="37" fillId="8" borderId="0" xfId="5" applyFont="1" applyFill="1" applyBorder="1" applyAlignment="1" applyProtection="1">
      <alignment horizontal="left" vertical="center"/>
    </xf>
    <xf numFmtId="0" fontId="2" fillId="8" borderId="0" xfId="5" applyFont="1" applyFill="1" applyBorder="1" applyAlignment="1" applyProtection="1">
      <alignment horizontal="left" vertical="center"/>
      <protection locked="0"/>
    </xf>
    <xf numFmtId="0" fontId="2" fillId="8" borderId="0" xfId="5" applyFont="1" applyFill="1" applyBorder="1" applyAlignment="1" applyProtection="1">
      <alignment horizontal="left" vertical="top"/>
    </xf>
    <xf numFmtId="0" fontId="33" fillId="8" borderId="0" xfId="5" applyFont="1" applyFill="1" applyBorder="1" applyAlignment="1" applyProtection="1">
      <alignment horizontal="left" vertical="top"/>
    </xf>
    <xf numFmtId="0" fontId="37" fillId="8" borderId="0" xfId="0" applyFont="1" applyFill="1" applyAlignment="1" applyProtection="1">
      <alignment horizontal="left" vertical="center"/>
    </xf>
    <xf numFmtId="0" fontId="35" fillId="8" borderId="0" xfId="0" applyFont="1" applyFill="1" applyBorder="1" applyAlignment="1" applyProtection="1">
      <alignment horizontal="left" vertical="center"/>
    </xf>
    <xf numFmtId="0" fontId="0" fillId="0" borderId="0" xfId="0" applyAlignment="1" applyProtection="1">
      <alignment horizontal="left" vertical="center"/>
    </xf>
    <xf numFmtId="0" fontId="32" fillId="5" borderId="37" xfId="0" applyFont="1" applyFill="1" applyBorder="1" applyAlignment="1" applyProtection="1">
      <alignment horizontal="center" vertical="center"/>
    </xf>
    <xf numFmtId="4" fontId="0" fillId="8" borderId="81" xfId="0" applyNumberFormat="1" applyFill="1" applyBorder="1" applyAlignment="1" applyProtection="1">
      <alignment horizontal="center" vertical="center"/>
    </xf>
    <xf numFmtId="4" fontId="0" fillId="8" borderId="33" xfId="0" applyNumberFormat="1" applyFill="1" applyBorder="1" applyAlignment="1" applyProtection="1">
      <alignment horizontal="center" vertical="center"/>
    </xf>
    <xf numFmtId="4" fontId="0" fillId="8" borderId="225" xfId="0" applyNumberFormat="1" applyFill="1" applyBorder="1" applyAlignment="1" applyProtection="1">
      <alignment horizontal="center" vertical="center"/>
    </xf>
    <xf numFmtId="4" fontId="0" fillId="8" borderId="226" xfId="0" applyNumberFormat="1" applyFill="1" applyBorder="1" applyAlignment="1" applyProtection="1">
      <alignment horizontal="center" vertical="center"/>
    </xf>
    <xf numFmtId="4" fontId="0" fillId="8" borderId="227" xfId="0" applyNumberFormat="1" applyFill="1" applyBorder="1" applyAlignment="1" applyProtection="1">
      <alignment horizontal="center" vertical="center"/>
    </xf>
    <xf numFmtId="4" fontId="0" fillId="8" borderId="228" xfId="0" applyNumberFormat="1" applyFill="1" applyBorder="1" applyAlignment="1" applyProtection="1">
      <alignment horizontal="center" vertical="center"/>
    </xf>
    <xf numFmtId="4" fontId="0" fillId="8" borderId="229" xfId="0" applyNumberFormat="1" applyFill="1" applyBorder="1" applyAlignment="1" applyProtection="1">
      <alignment horizontal="center" vertical="center"/>
    </xf>
    <xf numFmtId="0" fontId="56" fillId="8" borderId="0" xfId="3" applyFont="1" applyFill="1" applyAlignment="1" applyProtection="1">
      <alignment horizontal="left" vertical="center"/>
    </xf>
    <xf numFmtId="0" fontId="1" fillId="8" borderId="0" xfId="3" applyFont="1" applyFill="1" applyBorder="1" applyAlignment="1" applyProtection="1">
      <alignment horizontal="left" wrapText="1"/>
    </xf>
    <xf numFmtId="0" fontId="56" fillId="8" borderId="0" xfId="5" applyFont="1" applyFill="1" applyAlignment="1" applyProtection="1">
      <alignment vertical="center"/>
    </xf>
    <xf numFmtId="0" fontId="65" fillId="8" borderId="0" xfId="3" applyFont="1" applyFill="1" applyProtection="1"/>
    <xf numFmtId="0" fontId="56" fillId="8" borderId="0" xfId="5" applyFont="1" applyFill="1" applyAlignment="1" applyProtection="1">
      <alignment horizontal="left" vertical="center"/>
    </xf>
    <xf numFmtId="0" fontId="61" fillId="8" borderId="0" xfId="7" applyFont="1" applyFill="1" applyBorder="1" applyAlignment="1" applyProtection="1">
      <alignment horizontal="left" vertical="center"/>
    </xf>
    <xf numFmtId="0" fontId="61" fillId="13" borderId="0" xfId="3" applyFont="1" applyFill="1" applyAlignment="1" applyProtection="1">
      <alignment horizontal="left" vertical="center"/>
    </xf>
    <xf numFmtId="0" fontId="1" fillId="8" borderId="0" xfId="3" applyFont="1" applyFill="1" applyProtection="1"/>
    <xf numFmtId="0" fontId="61" fillId="8" borderId="0" xfId="7" applyFont="1" applyFill="1" applyBorder="1" applyAlignment="1" applyProtection="1">
      <alignment vertical="center"/>
    </xf>
    <xf numFmtId="0" fontId="35" fillId="8" borderId="0" xfId="3" applyFont="1" applyFill="1" applyBorder="1" applyProtection="1"/>
    <xf numFmtId="0" fontId="35" fillId="8" borderId="0" xfId="3" applyFont="1" applyFill="1" applyAlignment="1" applyProtection="1">
      <alignment horizontal="left" vertical="top"/>
    </xf>
    <xf numFmtId="0" fontId="55" fillId="8" borderId="0" xfId="3" applyFont="1" applyFill="1" applyProtection="1"/>
    <xf numFmtId="0" fontId="1" fillId="4" borderId="0" xfId="3" applyFont="1" applyFill="1" applyBorder="1" applyProtection="1"/>
    <xf numFmtId="0" fontId="35" fillId="0" borderId="0" xfId="3" applyFont="1" applyProtection="1"/>
    <xf numFmtId="0" fontId="35" fillId="0" borderId="0" xfId="3" applyFont="1" applyAlignment="1" applyProtection="1">
      <alignment horizontal="left" vertical="top"/>
    </xf>
    <xf numFmtId="0" fontId="55" fillId="0" borderId="0" xfId="3" applyFont="1" applyProtection="1"/>
    <xf numFmtId="0" fontId="1" fillId="0" borderId="0" xfId="3" applyFont="1" applyProtection="1"/>
    <xf numFmtId="0" fontId="56" fillId="8" borderId="0" xfId="3" applyFont="1" applyFill="1" applyAlignment="1" applyProtection="1"/>
    <xf numFmtId="0" fontId="56" fillId="8" borderId="0" xfId="7" applyFont="1" applyFill="1" applyBorder="1" applyAlignment="1" applyProtection="1">
      <alignment vertical="center"/>
    </xf>
    <xf numFmtId="0" fontId="56" fillId="8" borderId="0" xfId="5" applyFont="1" applyFill="1" applyAlignment="1" applyProtection="1"/>
    <xf numFmtId="0" fontId="66" fillId="8" borderId="0" xfId="7" applyFont="1" applyFill="1" applyBorder="1" applyAlignment="1" applyProtection="1">
      <alignment horizontal="left" vertical="center"/>
    </xf>
    <xf numFmtId="0" fontId="66" fillId="8" borderId="0" xfId="7" applyFont="1" applyFill="1" applyBorder="1" applyAlignment="1" applyProtection="1">
      <alignment vertical="center"/>
    </xf>
    <xf numFmtId="0" fontId="56" fillId="8" borderId="0" xfId="3" applyFont="1" applyFill="1" applyBorder="1" applyAlignment="1" applyProtection="1"/>
    <xf numFmtId="0" fontId="67" fillId="8" borderId="0" xfId="7" applyFont="1" applyFill="1" applyBorder="1" applyAlignment="1" applyProtection="1">
      <alignment vertical="center"/>
    </xf>
    <xf numFmtId="0" fontId="56" fillId="8" borderId="0" xfId="7" applyFont="1" applyFill="1" applyBorder="1" applyAlignment="1" applyProtection="1"/>
    <xf numFmtId="0" fontId="67" fillId="8" borderId="0" xfId="7" applyFont="1" applyFill="1" applyBorder="1" applyAlignment="1" applyProtection="1"/>
    <xf numFmtId="0" fontId="56" fillId="8" borderId="0" xfId="7" applyFont="1" applyFill="1" applyAlignment="1" applyProtection="1"/>
    <xf numFmtId="0" fontId="56" fillId="8" borderId="0" xfId="7" applyFont="1" applyFill="1" applyAlignment="1" applyProtection="1">
      <alignment horizontal="left" vertical="top"/>
    </xf>
    <xf numFmtId="0" fontId="67" fillId="8" borderId="0" xfId="7" applyFont="1" applyFill="1" applyAlignment="1" applyProtection="1"/>
    <xf numFmtId="0" fontId="56" fillId="8" borderId="0" xfId="3" applyFont="1" applyFill="1" applyAlignment="1" applyProtection="1">
      <alignment horizontal="left" vertical="top"/>
    </xf>
    <xf numFmtId="0" fontId="67" fillId="8" borderId="0" xfId="3" applyFont="1" applyFill="1" applyAlignment="1" applyProtection="1"/>
    <xf numFmtId="0" fontId="61" fillId="8" borderId="0" xfId="7" applyFont="1" applyFill="1" applyAlignment="1" applyProtection="1">
      <alignment horizontal="left" vertical="top"/>
    </xf>
    <xf numFmtId="0" fontId="66" fillId="8" borderId="0" xfId="7" applyFont="1" applyFill="1" applyAlignment="1" applyProtection="1"/>
    <xf numFmtId="0" fontId="61" fillId="13" borderId="0" xfId="7" applyFont="1" applyFill="1" applyBorder="1" applyAlignment="1" applyProtection="1">
      <alignment vertical="center"/>
    </xf>
    <xf numFmtId="0" fontId="61" fillId="13" borderId="0" xfId="3" applyFont="1" applyFill="1" applyAlignment="1" applyProtection="1">
      <alignment vertical="center"/>
    </xf>
    <xf numFmtId="0" fontId="56" fillId="8" borderId="0" xfId="0" applyFont="1" applyFill="1" applyAlignment="1" applyProtection="1">
      <alignment vertical="center"/>
    </xf>
    <xf numFmtId="0" fontId="1" fillId="0" borderId="0" xfId="6" applyAlignment="1" applyProtection="1">
      <alignment horizontal="right"/>
    </xf>
    <xf numFmtId="0" fontId="35" fillId="0" borderId="0"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13" fillId="0" borderId="111" xfId="0" applyFont="1" applyFill="1" applyBorder="1" applyAlignment="1" applyProtection="1">
      <alignment horizontal="left" vertical="center" wrapText="1"/>
    </xf>
    <xf numFmtId="0" fontId="50" fillId="0" borderId="55" xfId="0" quotePrefix="1" applyFont="1" applyBorder="1" applyAlignment="1" applyProtection="1">
      <alignment horizontal="left" vertical="center"/>
    </xf>
    <xf numFmtId="0" fontId="13" fillId="0" borderId="55" xfId="0" applyFont="1" applyFill="1" applyBorder="1" applyAlignment="1" applyProtection="1">
      <alignment horizontal="left" vertical="center" wrapText="1"/>
    </xf>
    <xf numFmtId="0" fontId="35" fillId="7" borderId="91" xfId="0" applyNumberFormat="1" applyFont="1" applyFill="1" applyBorder="1" applyAlignment="1" applyProtection="1">
      <alignment horizontal="left" vertical="top" wrapText="1"/>
    </xf>
    <xf numFmtId="0" fontId="35" fillId="0" borderId="69" xfId="0" applyFont="1" applyFill="1" applyBorder="1" applyAlignment="1" applyProtection="1">
      <alignment horizontal="center" vertical="center" wrapText="1"/>
    </xf>
    <xf numFmtId="3" fontId="1" fillId="5" borderId="71" xfId="0" applyNumberFormat="1" applyFont="1" applyFill="1" applyBorder="1" applyAlignment="1" applyProtection="1">
      <alignment horizontal="right" vertical="center"/>
    </xf>
    <xf numFmtId="3" fontId="35" fillId="0" borderId="0" xfId="0" applyNumberFormat="1" applyFont="1" applyFill="1" applyBorder="1" applyAlignment="1" applyProtection="1">
      <alignment horizontal="right" vertical="center"/>
    </xf>
    <xf numFmtId="49" fontId="35" fillId="0" borderId="0" xfId="0" applyNumberFormat="1" applyFont="1" applyFill="1" applyBorder="1" applyAlignment="1" applyProtection="1">
      <alignment horizontal="left" vertical="top" wrapText="1"/>
    </xf>
    <xf numFmtId="3" fontId="35" fillId="0" borderId="21" xfId="0" applyNumberFormat="1" applyFont="1" applyFill="1" applyBorder="1" applyAlignment="1" applyProtection="1">
      <alignment horizontal="right" vertical="center"/>
    </xf>
    <xf numFmtId="3" fontId="35" fillId="0" borderId="22" xfId="0" applyNumberFormat="1" applyFont="1" applyFill="1" applyBorder="1" applyAlignment="1" applyProtection="1">
      <alignment horizontal="right" vertical="center"/>
    </xf>
    <xf numFmtId="3" fontId="35" fillId="0" borderId="59" xfId="0" applyNumberFormat="1" applyFont="1" applyFill="1" applyBorder="1" applyAlignment="1" applyProtection="1">
      <alignment horizontal="right" vertical="center"/>
    </xf>
    <xf numFmtId="3" fontId="35" fillId="7" borderId="80" xfId="0" applyNumberFormat="1" applyFont="1" applyFill="1" applyBorder="1" applyAlignment="1" applyProtection="1">
      <alignment horizontal="right" vertical="center"/>
    </xf>
    <xf numFmtId="3" fontId="35" fillId="7" borderId="82" xfId="0" applyNumberFormat="1" applyFont="1" applyFill="1" applyBorder="1" applyAlignment="1" applyProtection="1">
      <alignment horizontal="right" vertical="center"/>
    </xf>
    <xf numFmtId="3" fontId="35" fillId="7" borderId="153" xfId="0" applyNumberFormat="1" applyFont="1" applyFill="1" applyBorder="1" applyAlignment="1" applyProtection="1">
      <alignment horizontal="right" vertical="center"/>
    </xf>
    <xf numFmtId="3" fontId="35" fillId="7" borderId="81" xfId="0" applyNumberFormat="1" applyFont="1" applyFill="1" applyBorder="1" applyAlignment="1" applyProtection="1">
      <alignment horizontal="right" vertical="center"/>
    </xf>
    <xf numFmtId="3" fontId="35" fillId="7" borderId="71" xfId="0" applyNumberFormat="1" applyFont="1" applyFill="1" applyBorder="1" applyAlignment="1" applyProtection="1">
      <alignment horizontal="right" vertical="center"/>
    </xf>
    <xf numFmtId="3" fontId="35" fillId="7" borderId="31" xfId="0" applyNumberFormat="1" applyFont="1" applyFill="1" applyBorder="1" applyAlignment="1" applyProtection="1">
      <alignment horizontal="right" vertical="center"/>
    </xf>
    <xf numFmtId="3" fontId="35" fillId="7" borderId="73" xfId="0" applyNumberFormat="1" applyFont="1" applyFill="1" applyBorder="1" applyAlignment="1" applyProtection="1">
      <alignment horizontal="right" vertical="center"/>
    </xf>
    <xf numFmtId="3" fontId="35" fillId="7" borderId="35" xfId="0" applyNumberFormat="1" applyFont="1" applyFill="1" applyBorder="1" applyAlignment="1" applyProtection="1">
      <alignment horizontal="right" vertical="center"/>
    </xf>
    <xf numFmtId="3" fontId="35" fillId="0" borderId="56" xfId="0" applyNumberFormat="1" applyFont="1" applyFill="1" applyBorder="1" applyAlignment="1" applyProtection="1">
      <alignment horizontal="right" vertical="center"/>
      <protection locked="0"/>
    </xf>
    <xf numFmtId="3" fontId="35" fillId="7" borderId="144" xfId="0" applyNumberFormat="1" applyFont="1" applyFill="1" applyBorder="1" applyAlignment="1" applyProtection="1">
      <alignment horizontal="right" vertical="center"/>
    </xf>
    <xf numFmtId="3" fontId="35" fillId="7" borderId="49" xfId="0" applyNumberFormat="1" applyFont="1" applyFill="1" applyBorder="1" applyAlignment="1" applyProtection="1">
      <alignment horizontal="right" vertical="center"/>
    </xf>
    <xf numFmtId="3" fontId="35" fillId="0" borderId="97" xfId="0" applyNumberFormat="1" applyFont="1" applyFill="1" applyBorder="1" applyAlignment="1" applyProtection="1">
      <alignment horizontal="right" vertical="center"/>
    </xf>
    <xf numFmtId="3" fontId="35" fillId="0" borderId="51" xfId="0" applyNumberFormat="1" applyFont="1" applyFill="1" applyBorder="1" applyAlignment="1" applyProtection="1">
      <alignment horizontal="right" vertical="center"/>
    </xf>
    <xf numFmtId="3" fontId="35" fillId="0" borderId="98" xfId="0" applyNumberFormat="1" applyFont="1" applyFill="1" applyBorder="1" applyAlignment="1" applyProtection="1">
      <alignment horizontal="right" vertical="center"/>
    </xf>
    <xf numFmtId="3" fontId="35" fillId="0" borderId="101" xfId="0" applyNumberFormat="1" applyFont="1" applyFill="1" applyBorder="1" applyAlignment="1" applyProtection="1">
      <alignment horizontal="right" vertical="top" wrapText="1"/>
    </xf>
    <xf numFmtId="3" fontId="35" fillId="0" borderId="102" xfId="0" applyNumberFormat="1" applyFont="1" applyFill="1" applyBorder="1" applyAlignment="1" applyProtection="1">
      <alignment horizontal="right" vertical="top" wrapText="1"/>
    </xf>
    <xf numFmtId="0" fontId="35" fillId="7" borderId="105" xfId="0" applyNumberFormat="1" applyFont="1" applyFill="1" applyBorder="1" applyAlignment="1" applyProtection="1">
      <alignment horizontal="left" vertical="top" wrapText="1"/>
    </xf>
    <xf numFmtId="0" fontId="35" fillId="7" borderId="67" xfId="0" applyNumberFormat="1" applyFont="1" applyFill="1" applyBorder="1" applyAlignment="1" applyProtection="1">
      <alignment horizontal="left" vertical="top" wrapText="1"/>
    </xf>
    <xf numFmtId="0" fontId="35" fillId="0" borderId="0" xfId="0" applyNumberFormat="1" applyFont="1" applyFill="1" applyBorder="1" applyAlignment="1" applyProtection="1">
      <alignment horizontal="left" vertical="top" wrapText="1"/>
    </xf>
    <xf numFmtId="3" fontId="35" fillId="0" borderId="8" xfId="0" applyNumberFormat="1" applyFont="1" applyFill="1" applyBorder="1" applyAlignment="1" applyProtection="1">
      <alignment horizontal="right" vertical="center"/>
    </xf>
    <xf numFmtId="3" fontId="35" fillId="0" borderId="6" xfId="0" applyNumberFormat="1" applyFont="1" applyFill="1" applyBorder="1" applyAlignment="1" applyProtection="1">
      <alignment horizontal="right" vertical="center"/>
    </xf>
    <xf numFmtId="3" fontId="35" fillId="0" borderId="154" xfId="0" applyNumberFormat="1" applyFont="1" applyFill="1" applyBorder="1" applyAlignment="1" applyProtection="1">
      <alignment horizontal="right" vertical="center"/>
    </xf>
    <xf numFmtId="3" fontId="35" fillId="0" borderId="155" xfId="0" applyNumberFormat="1" applyFont="1" applyFill="1" applyBorder="1" applyAlignment="1" applyProtection="1">
      <alignment horizontal="right" vertical="center"/>
    </xf>
    <xf numFmtId="3" fontId="35" fillId="0" borderId="156" xfId="0" applyNumberFormat="1" applyFont="1" applyFill="1" applyBorder="1" applyAlignment="1" applyProtection="1">
      <alignment horizontal="right" vertical="center"/>
    </xf>
    <xf numFmtId="3" fontId="35" fillId="0" borderId="101" xfId="0" applyNumberFormat="1" applyFont="1" applyFill="1" applyBorder="1" applyAlignment="1" applyProtection="1">
      <alignment horizontal="right" vertical="center"/>
    </xf>
    <xf numFmtId="3" fontId="35" fillId="0" borderId="157" xfId="0" applyNumberFormat="1" applyFont="1" applyFill="1" applyBorder="1" applyAlignment="1" applyProtection="1">
      <alignment horizontal="right" vertical="center"/>
    </xf>
    <xf numFmtId="3" fontId="35" fillId="0" borderId="102" xfId="0" applyNumberFormat="1" applyFont="1" applyFill="1" applyBorder="1" applyAlignment="1" applyProtection="1">
      <alignment horizontal="right" vertical="center"/>
    </xf>
    <xf numFmtId="0" fontId="35" fillId="7" borderId="68" xfId="0" applyNumberFormat="1" applyFont="1" applyFill="1" applyBorder="1" applyAlignment="1" applyProtection="1">
      <alignment horizontal="left" vertical="top" wrapText="1"/>
    </xf>
    <xf numFmtId="3" fontId="35" fillId="0" borderId="88" xfId="0" applyNumberFormat="1" applyFont="1" applyFill="1" applyBorder="1" applyAlignment="1" applyProtection="1">
      <alignment vertical="center"/>
    </xf>
    <xf numFmtId="3" fontId="35" fillId="0" borderId="118" xfId="0" applyNumberFormat="1" applyFont="1" applyFill="1" applyBorder="1" applyAlignment="1" applyProtection="1">
      <alignment vertical="center"/>
    </xf>
    <xf numFmtId="0" fontId="35" fillId="7" borderId="120" xfId="0" applyNumberFormat="1" applyFont="1" applyFill="1" applyBorder="1" applyAlignment="1" applyProtection="1">
      <alignment vertical="top" wrapText="1"/>
    </xf>
    <xf numFmtId="0" fontId="35" fillId="0" borderId="50" xfId="0" applyFont="1" applyFill="1" applyBorder="1" applyAlignment="1" applyProtection="1">
      <alignment horizontal="left" vertical="top" wrapText="1"/>
      <protection locked="0"/>
    </xf>
    <xf numFmtId="0" fontId="35" fillId="0" borderId="48" xfId="0" applyFont="1" applyFill="1" applyBorder="1" applyAlignment="1" applyProtection="1">
      <alignment horizontal="left" vertical="top" wrapText="1"/>
      <protection locked="0"/>
    </xf>
    <xf numFmtId="0" fontId="35" fillId="0" borderId="158" xfId="0" applyFont="1" applyFill="1" applyBorder="1" applyAlignment="1" applyProtection="1">
      <alignment horizontal="left" vertical="top" wrapText="1"/>
      <protection locked="0"/>
    </xf>
    <xf numFmtId="0" fontId="35" fillId="0" borderId="159" xfId="0" applyFont="1" applyFill="1" applyBorder="1" applyAlignment="1" applyProtection="1">
      <alignment horizontal="left" vertical="top" wrapText="1"/>
      <protection locked="0"/>
    </xf>
    <xf numFmtId="0" fontId="35" fillId="7" borderId="50" xfId="0" applyFont="1" applyFill="1" applyBorder="1" applyAlignment="1" applyProtection="1">
      <alignment horizontal="left" vertical="top" wrapText="1"/>
      <protection locked="0"/>
    </xf>
    <xf numFmtId="0" fontId="35" fillId="7" borderId="48" xfId="0" applyFont="1" applyFill="1" applyBorder="1" applyAlignment="1" applyProtection="1">
      <alignment horizontal="left" vertical="top" wrapText="1"/>
      <protection locked="0"/>
    </xf>
    <xf numFmtId="0" fontId="35" fillId="0" borderId="51" xfId="0" applyFont="1" applyFill="1" applyBorder="1" applyAlignment="1" applyProtection="1">
      <alignment horizontal="left" vertical="top" wrapText="1"/>
      <protection locked="0"/>
    </xf>
    <xf numFmtId="0" fontId="35" fillId="0" borderId="22" xfId="0" applyFont="1" applyFill="1" applyBorder="1" applyAlignment="1" applyProtection="1">
      <alignment horizontal="left" vertical="top" wrapText="1"/>
      <protection locked="0"/>
    </xf>
    <xf numFmtId="0" fontId="35" fillId="0" borderId="12" xfId="0" applyFont="1" applyFill="1" applyBorder="1" applyAlignment="1" applyProtection="1">
      <alignment horizontal="left" vertical="top" wrapText="1"/>
      <protection locked="0"/>
    </xf>
    <xf numFmtId="0" fontId="35" fillId="0" borderId="9" xfId="0" applyFont="1" applyFill="1" applyBorder="1" applyAlignment="1" applyProtection="1">
      <alignment horizontal="left" vertical="top" wrapText="1"/>
      <protection locked="0"/>
    </xf>
    <xf numFmtId="0" fontId="35" fillId="7" borderId="51" xfId="0" applyFont="1" applyFill="1" applyBorder="1" applyAlignment="1" applyProtection="1">
      <alignment horizontal="left" vertical="top" wrapText="1"/>
      <protection locked="0"/>
    </xf>
    <xf numFmtId="0" fontId="35" fillId="7" borderId="22" xfId="0" applyFont="1" applyFill="1" applyBorder="1" applyAlignment="1" applyProtection="1">
      <alignment horizontal="left" vertical="top" wrapText="1"/>
      <protection locked="0"/>
    </xf>
    <xf numFmtId="0" fontId="35" fillId="0" borderId="52" xfId="0" applyFont="1" applyFill="1" applyBorder="1" applyAlignment="1" applyProtection="1">
      <alignment horizontal="left" vertical="top" wrapText="1"/>
      <protection locked="0"/>
    </xf>
    <xf numFmtId="0" fontId="35" fillId="0" borderId="49" xfId="0" applyFont="1" applyFill="1" applyBorder="1" applyAlignment="1" applyProtection="1">
      <alignment horizontal="left" vertical="top" wrapText="1"/>
      <protection locked="0"/>
    </xf>
    <xf numFmtId="0" fontId="35" fillId="0" borderId="144" xfId="0" applyFont="1" applyFill="1" applyBorder="1" applyAlignment="1" applyProtection="1">
      <alignment horizontal="left" vertical="top" wrapText="1"/>
      <protection locked="0"/>
    </xf>
    <xf numFmtId="0" fontId="35" fillId="0" borderId="160" xfId="0" applyFont="1" applyFill="1" applyBorder="1" applyAlignment="1" applyProtection="1">
      <alignment horizontal="left" vertical="top" wrapText="1"/>
      <protection locked="0"/>
    </xf>
    <xf numFmtId="0" fontId="35" fillId="7" borderId="52" xfId="0" applyFont="1" applyFill="1" applyBorder="1" applyAlignment="1" applyProtection="1">
      <alignment horizontal="left" vertical="top" wrapText="1"/>
      <protection locked="0"/>
    </xf>
    <xf numFmtId="0" fontId="35" fillId="7" borderId="49" xfId="0" applyFont="1" applyFill="1" applyBorder="1" applyAlignment="1" applyProtection="1">
      <alignment horizontal="left" vertical="top" wrapText="1"/>
      <protection locked="0"/>
    </xf>
    <xf numFmtId="0" fontId="35" fillId="0" borderId="161" xfId="0" applyFont="1" applyFill="1" applyBorder="1" applyAlignment="1" applyProtection="1">
      <alignment horizontal="left" vertical="top" wrapText="1"/>
      <protection locked="0"/>
    </xf>
    <xf numFmtId="0" fontId="35" fillId="0" borderId="95" xfId="0" applyFont="1" applyFill="1" applyBorder="1" applyAlignment="1" applyProtection="1">
      <alignment horizontal="left" vertical="top" wrapText="1"/>
      <protection locked="0"/>
    </xf>
    <xf numFmtId="0" fontId="35" fillId="0" borderId="142" xfId="0" applyFont="1" applyFill="1" applyBorder="1" applyAlignment="1" applyProtection="1">
      <alignment horizontal="left" vertical="top" wrapText="1"/>
      <protection locked="0"/>
    </xf>
    <xf numFmtId="0" fontId="35" fillId="0" borderId="87" xfId="0" applyFont="1" applyFill="1" applyBorder="1" applyAlignment="1" applyProtection="1">
      <alignment vertical="top" wrapText="1"/>
      <protection locked="0"/>
    </xf>
    <xf numFmtId="0" fontId="35" fillId="0" borderId="92" xfId="0" applyFont="1" applyFill="1" applyBorder="1" applyAlignment="1" applyProtection="1">
      <alignment vertical="top" wrapText="1"/>
      <protection locked="0"/>
    </xf>
    <xf numFmtId="0" fontId="35" fillId="0" borderId="126" xfId="0" applyFont="1" applyFill="1" applyBorder="1" applyAlignment="1" applyProtection="1">
      <alignment vertical="top" wrapText="1"/>
      <protection locked="0"/>
    </xf>
    <xf numFmtId="0" fontId="35" fillId="0" borderId="88" xfId="0" applyFont="1" applyFill="1" applyBorder="1" applyAlignment="1" applyProtection="1">
      <alignment vertical="top" wrapText="1"/>
      <protection locked="0"/>
    </xf>
    <xf numFmtId="0" fontId="35" fillId="0" borderId="34" xfId="0" applyFont="1" applyFill="1" applyBorder="1" applyAlignment="1" applyProtection="1">
      <alignment vertical="top" wrapText="1"/>
      <protection locked="0"/>
    </xf>
    <xf numFmtId="0" fontId="35" fillId="0" borderId="33" xfId="0" applyFont="1" applyFill="1" applyBorder="1" applyAlignment="1" applyProtection="1">
      <alignment vertical="top" wrapText="1"/>
      <protection locked="0"/>
    </xf>
    <xf numFmtId="0" fontId="35" fillId="0" borderId="89" xfId="0" applyFont="1" applyFill="1" applyBorder="1" applyAlignment="1" applyProtection="1">
      <alignment vertical="top" wrapText="1"/>
      <protection locked="0"/>
    </xf>
    <xf numFmtId="0" fontId="35" fillId="0" borderId="116" xfId="0" applyFont="1" applyFill="1" applyBorder="1" applyAlignment="1" applyProtection="1">
      <alignment vertical="top" wrapText="1"/>
      <protection locked="0"/>
    </xf>
    <xf numFmtId="0" fontId="35" fillId="0" borderId="80" xfId="0" applyFont="1" applyFill="1" applyBorder="1" applyAlignment="1" applyProtection="1">
      <alignment vertical="top" wrapText="1"/>
      <protection locked="0"/>
    </xf>
    <xf numFmtId="0" fontId="1" fillId="4" borderId="0" xfId="3" quotePrefix="1" applyFont="1" applyFill="1" applyAlignment="1" applyProtection="1">
      <alignment horizontal="left" vertical="top"/>
    </xf>
    <xf numFmtId="0" fontId="1" fillId="4" borderId="0" xfId="3" applyFont="1" applyFill="1" applyAlignment="1" applyProtection="1">
      <alignment horizontal="left" vertical="top"/>
    </xf>
    <xf numFmtId="0" fontId="1" fillId="4" borderId="0" xfId="3" quotePrefix="1" applyFont="1" applyFill="1" applyAlignment="1" applyProtection="1">
      <alignment vertical="top"/>
    </xf>
    <xf numFmtId="0" fontId="49" fillId="0" borderId="115" xfId="0" applyFont="1" applyFill="1" applyBorder="1" applyAlignment="1" applyProtection="1">
      <alignment horizontal="center" vertical="center" wrapText="1"/>
      <protection locked="0"/>
    </xf>
    <xf numFmtId="0" fontId="49" fillId="0" borderId="162" xfId="0" applyFont="1" applyFill="1" applyBorder="1" applyAlignment="1" applyProtection="1">
      <alignment horizontal="center" vertical="center" wrapText="1"/>
      <protection locked="0"/>
    </xf>
    <xf numFmtId="0" fontId="49" fillId="0" borderId="163" xfId="0" applyFont="1" applyFill="1" applyBorder="1" applyAlignment="1" applyProtection="1">
      <alignment horizontal="center" vertical="center" wrapText="1"/>
      <protection locked="0"/>
    </xf>
    <xf numFmtId="3" fontId="35" fillId="0" borderId="88" xfId="0" applyNumberFormat="1" applyFont="1" applyFill="1" applyBorder="1" applyAlignment="1" applyProtection="1">
      <alignment horizontal="right" vertical="center" wrapText="1"/>
      <protection locked="0"/>
    </xf>
    <xf numFmtId="0" fontId="35" fillId="0" borderId="88" xfId="0" applyNumberFormat="1" applyFont="1" applyFill="1" applyBorder="1" applyAlignment="1" applyProtection="1">
      <alignment horizontal="left" vertical="top" wrapText="1"/>
      <protection locked="0"/>
    </xf>
    <xf numFmtId="3" fontId="35" fillId="0" borderId="80" xfId="0" applyNumberFormat="1" applyFont="1" applyFill="1" applyBorder="1" applyAlignment="1" applyProtection="1">
      <alignment horizontal="right" vertical="center" wrapText="1"/>
      <protection locked="0"/>
    </xf>
    <xf numFmtId="0" fontId="35" fillId="0" borderId="89" xfId="0" applyNumberFormat="1" applyFont="1" applyFill="1" applyBorder="1" applyAlignment="1" applyProtection="1">
      <alignment horizontal="left" vertical="top" wrapText="1"/>
      <protection locked="0"/>
    </xf>
    <xf numFmtId="0" fontId="0" fillId="0" borderId="88" xfId="0" applyBorder="1" applyProtection="1">
      <protection locked="0"/>
    </xf>
    <xf numFmtId="0" fontId="62" fillId="8" borderId="0" xfId="0" applyFont="1" applyFill="1" applyBorder="1" applyAlignment="1" applyProtection="1">
      <alignment horizontal="center" vertical="center" wrapText="1"/>
    </xf>
    <xf numFmtId="0" fontId="0" fillId="8" borderId="0" xfId="0" applyFill="1" applyBorder="1" applyAlignment="1" applyProtection="1">
      <alignment horizontal="center" vertical="center"/>
    </xf>
    <xf numFmtId="0" fontId="0" fillId="8" borderId="122" xfId="0" applyFill="1" applyBorder="1" applyAlignment="1" applyProtection="1">
      <alignment horizontal="center" vertical="center"/>
    </xf>
    <xf numFmtId="0" fontId="0" fillId="8" borderId="0" xfId="0" applyFill="1" applyBorder="1" applyAlignment="1" applyProtection="1">
      <alignment horizontal="left" vertical="top" wrapText="1"/>
    </xf>
    <xf numFmtId="0" fontId="9" fillId="0" borderId="0" xfId="0" applyFont="1" applyAlignment="1" applyProtection="1">
      <alignment horizontal="center" vertical="center"/>
    </xf>
    <xf numFmtId="0" fontId="1" fillId="0" borderId="0" xfId="0" applyFont="1" applyAlignment="1" applyProtection="1">
      <alignment horizontal="center"/>
    </xf>
    <xf numFmtId="0" fontId="9" fillId="0" borderId="0" xfId="0" applyFont="1" applyAlignment="1" applyProtection="1">
      <alignment horizontal="center"/>
    </xf>
    <xf numFmtId="0" fontId="24" fillId="16" borderId="55" xfId="0" applyFont="1" applyFill="1" applyBorder="1" applyAlignment="1" applyProtection="1">
      <alignment horizontal="center" vertical="center" wrapText="1"/>
    </xf>
    <xf numFmtId="3" fontId="24" fillId="16" borderId="82" xfId="0" applyNumberFormat="1" applyFont="1" applyFill="1" applyBorder="1" applyAlignment="1" applyProtection="1">
      <alignment horizontal="center" vertical="center" wrapText="1"/>
    </xf>
    <xf numFmtId="3" fontId="24" fillId="16" borderId="81" xfId="0" applyNumberFormat="1" applyFont="1" applyFill="1" applyBorder="1" applyAlignment="1" applyProtection="1">
      <alignment horizontal="center" vertical="center"/>
    </xf>
    <xf numFmtId="3" fontId="24" fillId="16" borderId="81" xfId="0" applyNumberFormat="1" applyFont="1" applyFill="1" applyBorder="1" applyAlignment="1" applyProtection="1">
      <alignment horizontal="center" vertical="center" wrapText="1"/>
    </xf>
    <xf numFmtId="3" fontId="24" fillId="16" borderId="150" xfId="0" applyNumberFormat="1" applyFont="1" applyFill="1" applyBorder="1" applyAlignment="1" applyProtection="1">
      <alignment horizontal="center" vertical="center"/>
    </xf>
    <xf numFmtId="3" fontId="24" fillId="16" borderId="83" xfId="0" applyNumberFormat="1" applyFont="1" applyFill="1" applyBorder="1" applyAlignment="1" applyProtection="1">
      <alignment horizontal="center" vertical="center"/>
    </xf>
    <xf numFmtId="3" fontId="24" fillId="16" borderId="56" xfId="0" applyNumberFormat="1" applyFont="1" applyFill="1" applyBorder="1" applyAlignment="1" applyProtection="1">
      <alignment horizontal="center" vertical="center" wrapText="1"/>
    </xf>
    <xf numFmtId="3" fontId="24" fillId="11" borderId="55" xfId="0" applyNumberFormat="1" applyFont="1" applyFill="1" applyBorder="1" applyAlignment="1" applyProtection="1">
      <alignment horizontal="center" vertical="center"/>
    </xf>
    <xf numFmtId="3" fontId="24" fillId="16" borderId="56" xfId="0" applyNumberFormat="1" applyFont="1" applyFill="1" applyBorder="1" applyAlignment="1" applyProtection="1">
      <alignment horizontal="center" vertical="center"/>
    </xf>
    <xf numFmtId="3" fontId="24" fillId="16" borderId="86" xfId="0" applyNumberFormat="1" applyFont="1" applyFill="1" applyBorder="1" applyAlignment="1" applyProtection="1">
      <alignment horizontal="center" vertical="center"/>
    </xf>
    <xf numFmtId="3" fontId="24" fillId="16" borderId="90" xfId="0" applyNumberFormat="1" applyFont="1" applyFill="1" applyBorder="1" applyAlignment="1" applyProtection="1">
      <alignment horizontal="center" vertical="center"/>
    </xf>
    <xf numFmtId="3" fontId="24" fillId="16" borderId="90" xfId="0" applyNumberFormat="1" applyFont="1" applyFill="1" applyBorder="1" applyAlignment="1" applyProtection="1">
      <alignment horizontal="center" vertical="center" wrapText="1"/>
    </xf>
    <xf numFmtId="3" fontId="24" fillId="16" borderId="82" xfId="0" applyNumberFormat="1" applyFont="1" applyFill="1" applyBorder="1" applyAlignment="1" applyProtection="1">
      <alignment horizontal="center" vertical="center"/>
    </xf>
    <xf numFmtId="3" fontId="23" fillId="16" borderId="81" xfId="0" applyNumberFormat="1" applyFont="1" applyFill="1" applyBorder="1" applyAlignment="1" applyProtection="1">
      <alignment horizontal="center" vertical="center"/>
      <protection locked="0"/>
    </xf>
    <xf numFmtId="3" fontId="23" fillId="16" borderId="90" xfId="0" applyNumberFormat="1" applyFont="1" applyFill="1" applyBorder="1" applyAlignment="1" applyProtection="1">
      <alignment horizontal="center" vertical="center"/>
      <protection locked="0"/>
    </xf>
    <xf numFmtId="3" fontId="23" fillId="0" borderId="69" xfId="0" applyNumberFormat="1" applyFont="1" applyFill="1" applyBorder="1" applyAlignment="1" applyProtection="1">
      <alignment horizontal="center" vertical="center"/>
    </xf>
    <xf numFmtId="3" fontId="24" fillId="0" borderId="69" xfId="0" applyNumberFormat="1" applyFont="1" applyFill="1" applyBorder="1" applyAlignment="1" applyProtection="1">
      <alignment horizontal="center" vertical="center"/>
    </xf>
    <xf numFmtId="3" fontId="35" fillId="0" borderId="69" xfId="0" applyNumberFormat="1" applyFont="1" applyFill="1" applyBorder="1" applyAlignment="1" applyProtection="1">
      <alignment horizontal="right" vertical="center"/>
    </xf>
    <xf numFmtId="0" fontId="24" fillId="11" borderId="111" xfId="0" applyFont="1" applyFill="1" applyBorder="1" applyAlignment="1" applyProtection="1">
      <alignment horizontal="center" vertical="center" wrapText="1"/>
    </xf>
    <xf numFmtId="3" fontId="24" fillId="11" borderId="153" xfId="0" applyNumberFormat="1" applyFont="1" applyFill="1" applyBorder="1" applyAlignment="1" applyProtection="1">
      <alignment horizontal="center" vertical="center" wrapText="1"/>
    </xf>
    <xf numFmtId="3" fontId="24" fillId="11" borderId="80" xfId="0" applyNumberFormat="1" applyFont="1" applyFill="1" applyBorder="1" applyAlignment="1" applyProtection="1">
      <alignment horizontal="center" vertical="center"/>
    </xf>
    <xf numFmtId="3" fontId="24" fillId="11" borderId="80" xfId="0" applyNumberFormat="1" applyFont="1" applyFill="1" applyBorder="1" applyAlignment="1" applyProtection="1">
      <alignment horizontal="center" vertical="center" wrapText="1"/>
    </xf>
    <xf numFmtId="3" fontId="24" fillId="11" borderId="152" xfId="0" applyNumberFormat="1" applyFont="1" applyFill="1" applyBorder="1" applyAlignment="1" applyProtection="1">
      <alignment horizontal="center" vertical="center"/>
    </xf>
    <xf numFmtId="3" fontId="24" fillId="11" borderId="142" xfId="0" applyNumberFormat="1" applyFont="1" applyFill="1" applyBorder="1" applyAlignment="1" applyProtection="1">
      <alignment horizontal="center" vertical="center"/>
    </xf>
    <xf numFmtId="3" fontId="24" fillId="11" borderId="144" xfId="0" applyNumberFormat="1" applyFont="1" applyFill="1" applyBorder="1" applyAlignment="1" applyProtection="1">
      <alignment horizontal="center" vertical="center" wrapText="1"/>
    </xf>
    <xf numFmtId="3" fontId="24" fillId="11" borderId="111" xfId="0" applyNumberFormat="1" applyFont="1" applyFill="1" applyBorder="1" applyAlignment="1" applyProtection="1">
      <alignment horizontal="center" vertical="center"/>
    </xf>
    <xf numFmtId="3" fontId="24" fillId="11" borderId="144" xfId="0" applyNumberFormat="1" applyFont="1" applyFill="1" applyBorder="1" applyAlignment="1" applyProtection="1">
      <alignment horizontal="center" vertical="center"/>
    </xf>
    <xf numFmtId="3" fontId="24" fillId="11" borderId="85" xfId="0" applyNumberFormat="1" applyFont="1" applyFill="1" applyBorder="1" applyAlignment="1" applyProtection="1">
      <alignment horizontal="center" vertical="center"/>
    </xf>
    <xf numFmtId="3" fontId="24" fillId="11" borderId="116" xfId="0" applyNumberFormat="1" applyFont="1" applyFill="1" applyBorder="1" applyAlignment="1" applyProtection="1">
      <alignment horizontal="center" vertical="center"/>
    </xf>
    <xf numFmtId="3" fontId="24" fillId="11" borderId="116" xfId="0" applyNumberFormat="1" applyFont="1" applyFill="1" applyBorder="1" applyAlignment="1" applyProtection="1">
      <alignment horizontal="center" vertical="center" wrapText="1"/>
    </xf>
    <xf numFmtId="3" fontId="24" fillId="11" borderId="153" xfId="0" applyNumberFormat="1" applyFont="1" applyFill="1" applyBorder="1" applyAlignment="1" applyProtection="1">
      <alignment horizontal="center" vertical="center"/>
    </xf>
    <xf numFmtId="0" fontId="53" fillId="8" borderId="69" xfId="3" applyFont="1" applyFill="1" applyBorder="1" applyAlignment="1" applyProtection="1">
      <alignment horizontal="left" vertical="top"/>
    </xf>
    <xf numFmtId="0" fontId="1" fillId="0" borderId="164" xfId="7" applyFont="1" applyBorder="1" applyAlignment="1" applyProtection="1">
      <alignment horizontal="left" vertical="top" wrapText="1"/>
    </xf>
    <xf numFmtId="0" fontId="4" fillId="0" borderId="164" xfId="7" applyFont="1" applyBorder="1" applyAlignment="1" applyProtection="1">
      <alignment horizontal="left" vertical="top" wrapText="1"/>
    </xf>
    <xf numFmtId="0" fontId="4" fillId="0" borderId="165" xfId="7" applyFont="1" applyBorder="1" applyAlignment="1" applyProtection="1">
      <alignment horizontal="left" vertical="top" wrapText="1"/>
    </xf>
    <xf numFmtId="0" fontId="49" fillId="0" borderId="61" xfId="7" applyFont="1" applyBorder="1" applyAlignment="1" applyProtection="1">
      <alignment horizontal="left" vertical="top" wrapText="1"/>
    </xf>
    <xf numFmtId="0" fontId="1" fillId="13" borderId="58" xfId="7" applyFont="1" applyFill="1" applyBorder="1" applyAlignment="1" applyProtection="1">
      <alignment horizontal="center" vertical="center" wrapText="1"/>
      <protection locked="0"/>
    </xf>
    <xf numFmtId="0" fontId="9" fillId="8" borderId="69" xfId="7" applyFont="1" applyFill="1" applyBorder="1" applyAlignment="1" applyProtection="1">
      <alignment vertical="top" wrapText="1"/>
    </xf>
    <xf numFmtId="0" fontId="9" fillId="8" borderId="0" xfId="7" applyFont="1" applyFill="1" applyBorder="1" applyAlignment="1" applyProtection="1">
      <alignment vertical="top" wrapText="1"/>
    </xf>
    <xf numFmtId="0" fontId="35" fillId="0" borderId="56" xfId="0" applyFont="1" applyBorder="1" applyAlignment="1" applyProtection="1">
      <alignment horizontal="center" vertical="center" wrapText="1"/>
    </xf>
    <xf numFmtId="0" fontId="35" fillId="0" borderId="12" xfId="0" applyFont="1" applyBorder="1" applyAlignment="1" applyProtection="1">
      <alignment horizontal="center" vertical="center" wrapText="1"/>
    </xf>
    <xf numFmtId="0" fontId="35" fillId="0" borderId="99" xfId="0" applyFont="1" applyBorder="1" applyAlignment="1" applyProtection="1">
      <alignment horizontal="center" vertical="center" wrapText="1"/>
    </xf>
    <xf numFmtId="0" fontId="35" fillId="0" borderId="13" xfId="0" applyFont="1" applyBorder="1" applyAlignment="1" applyProtection="1">
      <alignment horizontal="center" vertical="center" wrapText="1"/>
    </xf>
    <xf numFmtId="0" fontId="61" fillId="13" borderId="0" xfId="0" applyFont="1" applyFill="1" applyAlignment="1" applyProtection="1">
      <alignment horizontal="left" vertical="center"/>
    </xf>
    <xf numFmtId="0" fontId="35" fillId="13" borderId="150" xfId="0" applyFont="1" applyFill="1" applyBorder="1" applyAlignment="1" applyProtection="1">
      <alignment horizontal="center" vertical="center" wrapText="1"/>
      <protection locked="0"/>
    </xf>
    <xf numFmtId="0" fontId="35" fillId="13" borderId="8" xfId="0" applyFont="1" applyFill="1" applyBorder="1" applyAlignment="1" applyProtection="1">
      <alignment horizontal="center" vertical="center" wrapText="1"/>
      <protection locked="0"/>
    </xf>
    <xf numFmtId="0" fontId="35" fillId="13" borderId="58" xfId="0" applyFont="1" applyFill="1" applyBorder="1" applyAlignment="1" applyProtection="1">
      <alignment horizontal="center" vertical="center" wrapText="1"/>
      <protection locked="0"/>
    </xf>
    <xf numFmtId="0" fontId="35" fillId="13" borderId="10" xfId="0" applyFont="1" applyFill="1" applyBorder="1" applyAlignment="1" applyProtection="1">
      <alignment horizontal="center" vertical="center" wrapText="1"/>
      <protection locked="0"/>
    </xf>
    <xf numFmtId="0" fontId="48" fillId="8" borderId="69" xfId="7" applyFont="1" applyFill="1" applyBorder="1" applyAlignment="1" applyProtection="1">
      <alignment vertical="top" wrapText="1"/>
    </xf>
    <xf numFmtId="0" fontId="35" fillId="0" borderId="144" xfId="0" applyFont="1" applyBorder="1" applyAlignment="1" applyProtection="1">
      <alignment horizontal="center" vertical="center" wrapText="1"/>
    </xf>
    <xf numFmtId="3" fontId="35" fillId="0" borderId="166" xfId="0" applyNumberFormat="1" applyFont="1" applyFill="1" applyBorder="1" applyAlignment="1" applyProtection="1">
      <alignment horizontal="right" vertical="center"/>
      <protection locked="0"/>
    </xf>
    <xf numFmtId="3" fontId="1" fillId="9" borderId="33" xfId="0" applyNumberFormat="1" applyFont="1" applyFill="1" applyBorder="1" applyAlignment="1" applyProtection="1">
      <alignment horizontal="right" vertical="center"/>
    </xf>
    <xf numFmtId="0" fontId="35" fillId="0" borderId="121" xfId="0" applyFont="1" applyBorder="1" applyAlignment="1" applyProtection="1">
      <alignment horizontal="center" vertical="center"/>
    </xf>
    <xf numFmtId="3" fontId="1" fillId="5" borderId="76" xfId="0" applyNumberFormat="1" applyFont="1" applyFill="1" applyBorder="1" applyAlignment="1" applyProtection="1">
      <alignment horizontal="right" vertical="center"/>
    </xf>
    <xf numFmtId="3" fontId="1" fillId="0" borderId="77" xfId="0" applyNumberFormat="1" applyFont="1" applyFill="1" applyBorder="1" applyAlignment="1" applyProtection="1">
      <alignment horizontal="right" vertical="center"/>
      <protection locked="0"/>
    </xf>
    <xf numFmtId="3" fontId="1" fillId="9" borderId="77" xfId="0" applyNumberFormat="1" applyFont="1" applyFill="1" applyBorder="1" applyAlignment="1" applyProtection="1">
      <alignment horizontal="right" vertical="center"/>
    </xf>
    <xf numFmtId="3" fontId="1" fillId="0" borderId="10" xfId="0" applyNumberFormat="1" applyFont="1" applyFill="1" applyBorder="1" applyAlignment="1" applyProtection="1">
      <alignment horizontal="right" vertical="center"/>
      <protection locked="0"/>
    </xf>
    <xf numFmtId="3" fontId="1" fillId="0" borderId="167" xfId="0" applyNumberFormat="1" applyFont="1" applyFill="1" applyBorder="1" applyAlignment="1" applyProtection="1">
      <alignment horizontal="right" vertical="center"/>
      <protection locked="0"/>
    </xf>
    <xf numFmtId="3" fontId="1" fillId="0" borderId="148" xfId="0" applyNumberFormat="1" applyFont="1" applyFill="1" applyBorder="1" applyAlignment="1" applyProtection="1">
      <alignment horizontal="right" vertical="center"/>
      <protection locked="0"/>
    </xf>
    <xf numFmtId="3" fontId="1" fillId="0" borderId="13" xfId="0" applyNumberFormat="1" applyFont="1" applyFill="1" applyBorder="1" applyAlignment="1" applyProtection="1">
      <alignment horizontal="right" vertical="center"/>
      <protection locked="0"/>
    </xf>
    <xf numFmtId="3" fontId="1" fillId="0" borderId="121" xfId="0" applyNumberFormat="1" applyFont="1" applyFill="1" applyBorder="1" applyAlignment="1" applyProtection="1">
      <alignment horizontal="right" vertical="center"/>
      <protection locked="0"/>
    </xf>
    <xf numFmtId="3" fontId="1" fillId="0" borderId="141" xfId="0" applyNumberFormat="1" applyFont="1" applyFill="1" applyBorder="1" applyAlignment="1" applyProtection="1">
      <alignment horizontal="right" vertical="center"/>
      <protection locked="0"/>
    </xf>
    <xf numFmtId="3" fontId="1" fillId="0" borderId="124" xfId="0" applyNumberFormat="1" applyFont="1" applyFill="1" applyBorder="1" applyAlignment="1" applyProtection="1">
      <alignment horizontal="right" vertical="center"/>
      <protection locked="0"/>
    </xf>
    <xf numFmtId="3" fontId="35" fillId="0" borderId="156" xfId="0" applyNumberFormat="1" applyFont="1" applyFill="1" applyBorder="1" applyAlignment="1" applyProtection="1">
      <alignment horizontal="right" vertical="center"/>
      <protection locked="0"/>
    </xf>
    <xf numFmtId="3" fontId="35" fillId="0" borderId="3" xfId="0" applyNumberFormat="1" applyFont="1" applyFill="1" applyBorder="1" applyAlignment="1" applyProtection="1">
      <alignment horizontal="right" vertical="center"/>
      <protection locked="0"/>
    </xf>
    <xf numFmtId="0" fontId="48" fillId="0" borderId="121" xfId="0" applyFont="1" applyFill="1" applyBorder="1" applyAlignment="1" applyProtection="1">
      <alignment horizontal="left" vertical="center"/>
    </xf>
    <xf numFmtId="0" fontId="0" fillId="0" borderId="169" xfId="0" applyBorder="1" applyProtection="1"/>
    <xf numFmtId="0" fontId="0" fillId="0" borderId="170" xfId="0" applyBorder="1" applyProtection="1"/>
    <xf numFmtId="0" fontId="33" fillId="0" borderId="171" xfId="0" applyFont="1" applyBorder="1" applyProtection="1"/>
    <xf numFmtId="0" fontId="33" fillId="0" borderId="172" xfId="0" applyFont="1" applyBorder="1" applyProtection="1"/>
    <xf numFmtId="0" fontId="0" fillId="0" borderId="171" xfId="0" applyBorder="1" applyProtection="1"/>
    <xf numFmtId="0" fontId="0" fillId="0" borderId="172" xfId="0" applyBorder="1" applyProtection="1"/>
    <xf numFmtId="0" fontId="35" fillId="0" borderId="69"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11" fillId="11" borderId="230" xfId="0" applyFont="1" applyFill="1" applyBorder="1" applyAlignment="1" applyProtection="1">
      <alignment horizontal="center" vertical="center" wrapText="1"/>
    </xf>
    <xf numFmtId="3" fontId="11" fillId="11" borderId="18" xfId="0" applyNumberFormat="1" applyFont="1" applyFill="1" applyBorder="1" applyAlignment="1" applyProtection="1">
      <alignment horizontal="center" vertical="center" wrapText="1"/>
    </xf>
    <xf numFmtId="3" fontId="35" fillId="0" borderId="27" xfId="0" applyNumberFormat="1" applyFont="1" applyFill="1" applyBorder="1" applyAlignment="1" applyProtection="1">
      <alignment horizontal="right" vertical="center"/>
      <protection locked="0"/>
    </xf>
    <xf numFmtId="0" fontId="35" fillId="0" borderId="175" xfId="0" applyFont="1" applyFill="1" applyBorder="1" applyAlignment="1" applyProtection="1">
      <alignment horizontal="center" vertical="center"/>
    </xf>
    <xf numFmtId="3" fontId="35" fillId="0" borderId="121" xfId="0" applyNumberFormat="1" applyFont="1" applyFill="1" applyBorder="1" applyAlignment="1" applyProtection="1">
      <alignment horizontal="right" vertical="center"/>
      <protection locked="0"/>
    </xf>
    <xf numFmtId="3" fontId="35" fillId="0" borderId="141" xfId="0" applyNumberFormat="1" applyFont="1" applyFill="1" applyBorder="1" applyAlignment="1" applyProtection="1">
      <alignment horizontal="right" vertical="center"/>
      <protection locked="0"/>
    </xf>
    <xf numFmtId="0" fontId="33" fillId="0" borderId="0" xfId="0" applyFont="1" applyFill="1" applyBorder="1" applyAlignment="1" applyProtection="1">
      <alignment vertical="center"/>
    </xf>
    <xf numFmtId="0" fontId="33" fillId="0" borderId="0" xfId="0" applyFont="1" applyFill="1" applyBorder="1" applyProtection="1"/>
    <xf numFmtId="3" fontId="37" fillId="0" borderId="0" xfId="0" applyNumberFormat="1" applyFont="1" applyFill="1" applyBorder="1" applyAlignment="1" applyProtection="1">
      <alignment horizontal="right" vertical="center" wrapText="1"/>
    </xf>
    <xf numFmtId="3" fontId="0" fillId="0" borderId="0" xfId="0" applyNumberFormat="1" applyFill="1" applyProtection="1"/>
    <xf numFmtId="9" fontId="1" fillId="0" borderId="33" xfId="8" applyFont="1" applyFill="1" applyBorder="1" applyAlignment="1" applyProtection="1">
      <alignment horizontal="right" vertical="center"/>
      <protection locked="0"/>
    </xf>
    <xf numFmtId="3" fontId="1" fillId="0" borderId="81" xfId="0" applyNumberFormat="1" applyFont="1" applyFill="1" applyBorder="1" applyAlignment="1" applyProtection="1">
      <alignment horizontal="right" vertical="center"/>
      <protection locked="0"/>
    </xf>
    <xf numFmtId="3" fontId="1" fillId="0" borderId="90" xfId="0" applyNumberFormat="1" applyFont="1" applyFill="1" applyBorder="1" applyAlignment="1" applyProtection="1">
      <alignment horizontal="right" vertical="center"/>
      <protection locked="0"/>
    </xf>
    <xf numFmtId="0" fontId="35" fillId="0" borderId="55" xfId="0" applyFont="1" applyBorder="1" applyAlignment="1" applyProtection="1">
      <alignment horizontal="center" vertical="center"/>
    </xf>
    <xf numFmtId="3" fontId="1" fillId="5" borderId="82" xfId="0" applyNumberFormat="1" applyFont="1" applyFill="1" applyBorder="1" applyAlignment="1" applyProtection="1">
      <alignment horizontal="right" vertical="center"/>
    </xf>
    <xf numFmtId="3" fontId="1" fillId="9" borderId="81" xfId="0" applyNumberFormat="1" applyFont="1" applyFill="1" applyBorder="1" applyAlignment="1" applyProtection="1">
      <alignment horizontal="right" vertical="center"/>
    </xf>
    <xf numFmtId="3" fontId="1" fillId="0" borderId="150" xfId="0" applyNumberFormat="1" applyFont="1" applyFill="1" applyBorder="1" applyAlignment="1" applyProtection="1">
      <alignment horizontal="right" vertical="center"/>
      <protection locked="0"/>
    </xf>
    <xf numFmtId="3" fontId="1" fillId="0" borderId="182" xfId="0" applyNumberFormat="1" applyFont="1" applyFill="1" applyBorder="1" applyAlignment="1" applyProtection="1">
      <alignment horizontal="right" vertical="center"/>
      <protection locked="0"/>
    </xf>
    <xf numFmtId="3" fontId="1" fillId="0" borderId="83" xfId="0" applyNumberFormat="1" applyFont="1" applyFill="1" applyBorder="1" applyAlignment="1" applyProtection="1">
      <alignment horizontal="right" vertical="center"/>
      <protection locked="0"/>
    </xf>
    <xf numFmtId="3" fontId="1" fillId="0" borderId="56" xfId="0" applyNumberFormat="1" applyFont="1" applyFill="1" applyBorder="1" applyAlignment="1" applyProtection="1">
      <alignment horizontal="right" vertical="center"/>
      <protection locked="0"/>
    </xf>
    <xf numFmtId="3" fontId="1" fillId="0" borderId="55" xfId="0" applyNumberFormat="1" applyFont="1" applyFill="1" applyBorder="1" applyAlignment="1" applyProtection="1">
      <alignment horizontal="right" vertical="center"/>
      <protection locked="0"/>
    </xf>
    <xf numFmtId="3" fontId="1" fillId="0" borderId="86" xfId="0" applyNumberFormat="1" applyFont="1" applyFill="1" applyBorder="1" applyAlignment="1" applyProtection="1">
      <alignment horizontal="right" vertical="center"/>
      <protection locked="0"/>
    </xf>
    <xf numFmtId="3" fontId="35" fillId="0" borderId="90" xfId="0" applyNumberFormat="1" applyFont="1" applyFill="1" applyBorder="1" applyAlignment="1" applyProtection="1">
      <alignment horizontal="right" vertical="center"/>
      <protection locked="0"/>
    </xf>
    <xf numFmtId="0" fontId="35" fillId="0" borderId="28" xfId="0" applyNumberFormat="1" applyFont="1" applyFill="1" applyBorder="1" applyAlignment="1" applyProtection="1">
      <alignment horizontal="right" vertical="center"/>
      <protection locked="0"/>
    </xf>
    <xf numFmtId="0" fontId="35" fillId="0" borderId="21" xfId="0" applyNumberFormat="1" applyFont="1" applyFill="1" applyBorder="1" applyAlignment="1" applyProtection="1">
      <alignment horizontal="right" vertical="center"/>
      <protection locked="0"/>
    </xf>
    <xf numFmtId="0" fontId="35" fillId="0" borderId="22" xfId="0" applyNumberFormat="1" applyFont="1" applyFill="1" applyBorder="1" applyAlignment="1" applyProtection="1">
      <alignment horizontal="right" vertical="center"/>
      <protection locked="0"/>
    </xf>
    <xf numFmtId="0" fontId="35" fillId="0" borderId="59" xfId="0" applyNumberFormat="1" applyFont="1" applyFill="1" applyBorder="1" applyAlignment="1" applyProtection="1">
      <alignment horizontal="right" vertical="center"/>
      <protection locked="0"/>
    </xf>
    <xf numFmtId="0" fontId="35" fillId="0" borderId="121" xfId="0" applyFont="1" applyFill="1" applyBorder="1" applyAlignment="1" applyProtection="1">
      <alignment horizontal="center" vertical="center"/>
    </xf>
    <xf numFmtId="0" fontId="35" fillId="0" borderId="71" xfId="0" applyNumberFormat="1" applyFont="1" applyFill="1" applyBorder="1" applyAlignment="1" applyProtection="1">
      <alignment horizontal="right" vertical="center"/>
      <protection locked="0"/>
    </xf>
    <xf numFmtId="0" fontId="35" fillId="0" borderId="31" xfId="0" applyNumberFormat="1" applyFont="1" applyFill="1" applyBorder="1" applyAlignment="1" applyProtection="1">
      <alignment horizontal="right" vertical="center"/>
      <protection locked="0"/>
    </xf>
    <xf numFmtId="0" fontId="35" fillId="0" borderId="72" xfId="0" applyNumberFormat="1" applyFont="1" applyFill="1" applyBorder="1" applyAlignment="1" applyProtection="1">
      <alignment horizontal="right" vertical="center"/>
      <protection locked="0"/>
    </xf>
    <xf numFmtId="0" fontId="35" fillId="0" borderId="33" xfId="0" applyNumberFormat="1" applyFont="1" applyFill="1" applyBorder="1" applyAlignment="1" applyProtection="1">
      <alignment horizontal="right" vertical="center"/>
      <protection locked="0"/>
    </xf>
    <xf numFmtId="0" fontId="35" fillId="0" borderId="73" xfId="0" applyNumberFormat="1" applyFont="1" applyFill="1" applyBorder="1" applyAlignment="1" applyProtection="1">
      <alignment horizontal="right" vertical="center"/>
      <protection locked="0"/>
    </xf>
    <xf numFmtId="0" fontId="35" fillId="0" borderId="35" xfId="0" applyNumberFormat="1" applyFont="1" applyFill="1" applyBorder="1" applyAlignment="1" applyProtection="1">
      <alignment horizontal="right" vertical="center"/>
      <protection locked="0"/>
    </xf>
    <xf numFmtId="0" fontId="13" fillId="0" borderId="0" xfId="0" applyFont="1" applyFill="1" applyBorder="1" applyAlignment="1" applyProtection="1">
      <alignment horizontal="left" vertical="center" wrapText="1"/>
    </xf>
    <xf numFmtId="0" fontId="2" fillId="0" borderId="0" xfId="0" quotePrefix="1" applyFont="1" applyBorder="1" applyAlignment="1" applyProtection="1">
      <alignment horizontal="left" vertical="center"/>
    </xf>
    <xf numFmtId="3" fontId="37" fillId="17" borderId="0" xfId="0" applyNumberFormat="1" applyFont="1" applyFill="1" applyBorder="1" applyAlignment="1" applyProtection="1">
      <alignment horizontal="left" vertical="center" wrapText="1"/>
      <protection locked="0"/>
    </xf>
    <xf numFmtId="0" fontId="35" fillId="17" borderId="0" xfId="0" applyNumberFormat="1" applyFont="1" applyFill="1" applyBorder="1" applyAlignment="1" applyProtection="1">
      <alignment horizontal="left" vertical="top" wrapText="1"/>
    </xf>
    <xf numFmtId="0" fontId="35" fillId="0" borderId="0"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111" xfId="0" applyFont="1" applyFill="1" applyBorder="1" applyAlignment="1" applyProtection="1">
      <alignment horizontal="center" vertical="center"/>
    </xf>
    <xf numFmtId="3" fontId="35" fillId="0" borderId="52" xfId="0" applyNumberFormat="1" applyFont="1" applyFill="1" applyBorder="1" applyAlignment="1" applyProtection="1">
      <alignment horizontal="right" vertical="center"/>
      <protection locked="0"/>
    </xf>
    <xf numFmtId="3" fontId="35" fillId="0" borderId="52" xfId="0" applyNumberFormat="1" applyFont="1" applyFill="1" applyBorder="1" applyAlignment="1" applyProtection="1">
      <alignment horizontal="right" vertical="center"/>
    </xf>
    <xf numFmtId="3" fontId="35" fillId="0" borderId="49" xfId="0" applyNumberFormat="1" applyFont="1" applyFill="1" applyBorder="1" applyAlignment="1" applyProtection="1">
      <alignment horizontal="right" vertical="center"/>
    </xf>
    <xf numFmtId="3" fontId="35" fillId="0" borderId="85" xfId="0" applyNumberFormat="1" applyFont="1" applyFill="1" applyBorder="1" applyAlignment="1" applyProtection="1">
      <alignment horizontal="right" vertical="center"/>
      <protection locked="0"/>
    </xf>
    <xf numFmtId="3" fontId="35" fillId="0" borderId="142" xfId="0" applyNumberFormat="1" applyFont="1" applyFill="1" applyBorder="1" applyAlignment="1" applyProtection="1">
      <alignment horizontal="right" vertical="center"/>
      <protection locked="0"/>
    </xf>
    <xf numFmtId="3" fontId="35" fillId="0" borderId="152" xfId="0" applyNumberFormat="1" applyFont="1" applyFill="1" applyBorder="1" applyAlignment="1" applyProtection="1">
      <alignment horizontal="right" vertical="center"/>
    </xf>
    <xf numFmtId="3" fontId="24" fillId="11" borderId="29" xfId="0" applyNumberFormat="1" applyFont="1" applyFill="1" applyBorder="1" applyAlignment="1" applyProtection="1">
      <alignment horizontal="center" vertical="center"/>
    </xf>
    <xf numFmtId="0" fontId="24" fillId="16" borderId="26" xfId="0" applyFont="1" applyFill="1" applyBorder="1" applyAlignment="1" applyProtection="1">
      <alignment horizontal="center" vertical="center" wrapText="1"/>
    </xf>
    <xf numFmtId="3" fontId="24" fillId="16" borderId="188" xfId="0" applyNumberFormat="1" applyFont="1" applyFill="1" applyBorder="1" applyAlignment="1" applyProtection="1">
      <alignment horizontal="center" vertical="center" wrapText="1"/>
    </xf>
    <xf numFmtId="3" fontId="24" fillId="16" borderId="165" xfId="0" applyNumberFormat="1" applyFont="1" applyFill="1" applyBorder="1" applyAlignment="1" applyProtection="1">
      <alignment horizontal="center" vertical="center"/>
    </xf>
    <xf numFmtId="3" fontId="24" fillId="16" borderId="165" xfId="0" applyNumberFormat="1" applyFont="1" applyFill="1" applyBorder="1" applyAlignment="1" applyProtection="1">
      <alignment horizontal="center" vertical="center" wrapText="1"/>
    </xf>
    <xf numFmtId="3" fontId="24" fillId="16" borderId="204" xfId="0" applyNumberFormat="1" applyFont="1" applyFill="1" applyBorder="1" applyAlignment="1" applyProtection="1">
      <alignment horizontal="center" vertical="center"/>
    </xf>
    <xf numFmtId="3" fontId="24" fillId="16" borderId="207" xfId="0" applyNumberFormat="1" applyFont="1" applyFill="1" applyBorder="1" applyAlignment="1" applyProtection="1">
      <alignment horizontal="center" vertical="center"/>
    </xf>
    <xf numFmtId="3" fontId="24" fillId="16" borderId="203" xfId="0" applyNumberFormat="1" applyFont="1" applyFill="1" applyBorder="1" applyAlignment="1" applyProtection="1">
      <alignment horizontal="center" vertical="center" wrapText="1"/>
    </xf>
    <xf numFmtId="3" fontId="24" fillId="11" borderId="26" xfId="0" applyNumberFormat="1" applyFont="1" applyFill="1" applyBorder="1" applyAlignment="1" applyProtection="1">
      <alignment horizontal="center" vertical="center"/>
    </xf>
    <xf numFmtId="3" fontId="24" fillId="16" borderId="203" xfId="0" applyNumberFormat="1" applyFont="1" applyFill="1" applyBorder="1" applyAlignment="1" applyProtection="1">
      <alignment horizontal="center" vertical="center"/>
    </xf>
    <xf numFmtId="3" fontId="24" fillId="16" borderId="208" xfId="0" applyNumberFormat="1" applyFont="1" applyFill="1" applyBorder="1" applyAlignment="1" applyProtection="1">
      <alignment horizontal="center" vertical="center"/>
    </xf>
    <xf numFmtId="3" fontId="24" fillId="16" borderId="164" xfId="0" applyNumberFormat="1" applyFont="1" applyFill="1" applyBorder="1" applyAlignment="1" applyProtection="1">
      <alignment horizontal="center" vertical="center"/>
    </xf>
    <xf numFmtId="3" fontId="24" fillId="16" borderId="164" xfId="0" applyNumberFormat="1" applyFont="1" applyFill="1" applyBorder="1" applyAlignment="1" applyProtection="1">
      <alignment horizontal="center" vertical="center" wrapText="1"/>
    </xf>
    <xf numFmtId="3" fontId="24" fillId="16" borderId="188" xfId="0" applyNumberFormat="1" applyFont="1" applyFill="1" applyBorder="1" applyAlignment="1" applyProtection="1">
      <alignment horizontal="center" vertical="center"/>
    </xf>
    <xf numFmtId="3" fontId="23" fillId="16" borderId="165" xfId="0" applyNumberFormat="1" applyFont="1" applyFill="1" applyBorder="1" applyAlignment="1" applyProtection="1">
      <alignment horizontal="center" vertical="center"/>
      <protection locked="0"/>
    </xf>
    <xf numFmtId="3" fontId="23" fillId="16" borderId="164" xfId="0" applyNumberFormat="1" applyFont="1" applyFill="1" applyBorder="1" applyAlignment="1" applyProtection="1">
      <alignment horizontal="center" vertical="center"/>
      <protection locked="0"/>
    </xf>
    <xf numFmtId="0" fontId="24" fillId="11" borderId="29" xfId="0" applyFont="1" applyFill="1" applyBorder="1" applyAlignment="1" applyProtection="1">
      <alignment horizontal="center" vertical="center" wrapText="1"/>
    </xf>
    <xf numFmtId="3" fontId="24" fillId="11" borderId="209" xfId="0" applyNumberFormat="1" applyFont="1" applyFill="1" applyBorder="1" applyAlignment="1" applyProtection="1">
      <alignment horizontal="center" vertical="center" wrapText="1"/>
    </xf>
    <xf numFmtId="3" fontId="24" fillId="11" borderId="119" xfId="0" applyNumberFormat="1" applyFont="1" applyFill="1" applyBorder="1" applyAlignment="1" applyProtection="1">
      <alignment horizontal="center" vertical="center"/>
    </xf>
    <xf numFmtId="3" fontId="24" fillId="11" borderId="119" xfId="0" applyNumberFormat="1" applyFont="1" applyFill="1" applyBorder="1" applyAlignment="1" applyProtection="1">
      <alignment horizontal="center" vertical="center" wrapText="1"/>
    </xf>
    <xf numFmtId="3" fontId="24" fillId="11" borderId="157" xfId="0" applyNumberFormat="1" applyFont="1" applyFill="1" applyBorder="1" applyAlignment="1" applyProtection="1">
      <alignment horizontal="center" vertical="center"/>
    </xf>
    <xf numFmtId="3" fontId="24" fillId="11" borderId="113" xfId="0" applyNumberFormat="1" applyFont="1" applyFill="1" applyBorder="1" applyAlignment="1" applyProtection="1">
      <alignment horizontal="center" vertical="center"/>
    </xf>
    <xf numFmtId="3" fontId="24" fillId="11" borderId="103" xfId="0" applyNumberFormat="1" applyFont="1" applyFill="1" applyBorder="1" applyAlignment="1" applyProtection="1">
      <alignment horizontal="center" vertical="center" wrapText="1"/>
    </xf>
    <xf numFmtId="3" fontId="24" fillId="11" borderId="103" xfId="0" applyNumberFormat="1" applyFont="1" applyFill="1" applyBorder="1" applyAlignment="1" applyProtection="1">
      <alignment horizontal="center" vertical="center"/>
    </xf>
    <xf numFmtId="3" fontId="24" fillId="11" borderId="112" xfId="0" applyNumberFormat="1" applyFont="1" applyFill="1" applyBorder="1" applyAlignment="1" applyProtection="1">
      <alignment horizontal="center" vertical="center"/>
    </xf>
    <xf numFmtId="3" fontId="24" fillId="11" borderId="18" xfId="0" applyNumberFormat="1" applyFont="1" applyFill="1" applyBorder="1" applyAlignment="1" applyProtection="1">
      <alignment horizontal="center" vertical="center"/>
    </xf>
    <xf numFmtId="3" fontId="24" fillId="11" borderId="18" xfId="0" applyNumberFormat="1" applyFont="1" applyFill="1" applyBorder="1" applyAlignment="1" applyProtection="1">
      <alignment horizontal="center" vertical="center" wrapText="1"/>
    </xf>
    <xf numFmtId="3" fontId="24" fillId="11" borderId="209" xfId="0" applyNumberFormat="1" applyFont="1" applyFill="1" applyBorder="1" applyAlignment="1" applyProtection="1">
      <alignment horizontal="center" vertical="center"/>
    </xf>
    <xf numFmtId="0" fontId="62" fillId="0" borderId="0" xfId="0" applyFont="1"/>
    <xf numFmtId="0" fontId="62" fillId="0" borderId="0" xfId="0" applyFont="1" applyAlignment="1">
      <alignment horizontal="left"/>
    </xf>
    <xf numFmtId="3" fontId="35" fillId="0" borderId="154" xfId="0" applyNumberFormat="1" applyFont="1" applyFill="1" applyBorder="1" applyAlignment="1" applyProtection="1">
      <alignment horizontal="right" vertical="center"/>
      <protection locked="0"/>
    </xf>
    <xf numFmtId="3" fontId="35" fillId="0" borderId="187" xfId="0" applyNumberFormat="1" applyFont="1" applyFill="1" applyBorder="1" applyAlignment="1" applyProtection="1">
      <alignment horizontal="right" vertical="center"/>
      <protection locked="0"/>
    </xf>
    <xf numFmtId="3" fontId="35" fillId="0" borderId="210" xfId="0" applyNumberFormat="1" applyFont="1" applyFill="1" applyBorder="1" applyAlignment="1" applyProtection="1">
      <alignment horizontal="right" vertical="center"/>
      <protection locked="0"/>
    </xf>
    <xf numFmtId="3" fontId="35" fillId="0" borderId="177" xfId="0" applyNumberFormat="1" applyFont="1" applyFill="1" applyBorder="1" applyAlignment="1" applyProtection="1">
      <alignment horizontal="right" vertical="center"/>
      <protection locked="0"/>
    </xf>
    <xf numFmtId="3" fontId="35" fillId="0" borderId="211" xfId="0" applyNumberFormat="1" applyFont="1" applyFill="1" applyBorder="1" applyAlignment="1" applyProtection="1">
      <alignment horizontal="right" vertical="center"/>
      <protection locked="0"/>
    </xf>
    <xf numFmtId="0" fontId="35" fillId="0" borderId="54" xfId="0" applyFont="1" applyFill="1" applyBorder="1" applyAlignment="1" applyProtection="1">
      <alignment horizontal="center" vertical="center"/>
    </xf>
    <xf numFmtId="3" fontId="35" fillId="0" borderId="212" xfId="0" applyNumberFormat="1" applyFont="1" applyFill="1" applyBorder="1" applyAlignment="1" applyProtection="1">
      <alignment vertical="center"/>
      <protection locked="0"/>
    </xf>
    <xf numFmtId="3" fontId="35" fillId="0" borderId="186" xfId="0" applyNumberFormat="1" applyFont="1" applyFill="1" applyBorder="1" applyAlignment="1" applyProtection="1">
      <alignment vertical="center"/>
      <protection locked="0"/>
    </xf>
    <xf numFmtId="3" fontId="35" fillId="0" borderId="193" xfId="0" applyNumberFormat="1" applyFont="1" applyFill="1" applyBorder="1" applyAlignment="1" applyProtection="1">
      <alignment vertical="center"/>
      <protection locked="0"/>
    </xf>
    <xf numFmtId="3" fontId="35" fillId="0" borderId="191" xfId="0" applyNumberFormat="1" applyFont="1" applyFill="1" applyBorder="1" applyAlignment="1" applyProtection="1">
      <alignment vertical="center"/>
    </xf>
    <xf numFmtId="3" fontId="37" fillId="17" borderId="0" xfId="0" applyNumberFormat="1" applyFont="1" applyFill="1" applyBorder="1" applyAlignment="1" applyProtection="1">
      <alignment horizontal="left" vertical="center" wrapText="1"/>
      <protection locked="0"/>
    </xf>
    <xf numFmtId="3" fontId="37" fillId="0" borderId="0" xfId="0" applyNumberFormat="1" applyFont="1" applyFill="1" applyBorder="1" applyAlignment="1" applyProtection="1">
      <alignment horizontal="left" vertical="center" wrapText="1"/>
      <protection locked="0"/>
    </xf>
    <xf numFmtId="0" fontId="35" fillId="7" borderId="89" xfId="0" applyNumberFormat="1" applyFont="1" applyFill="1" applyBorder="1" applyAlignment="1" applyProtection="1">
      <alignment horizontal="left" vertical="top" wrapText="1"/>
    </xf>
    <xf numFmtId="0" fontId="37" fillId="0" borderId="0" xfId="0" applyNumberFormat="1" applyFont="1" applyFill="1" applyBorder="1" applyAlignment="1" applyProtection="1">
      <alignment horizontal="left" vertical="top" wrapText="1"/>
    </xf>
    <xf numFmtId="0" fontId="0" fillId="0" borderId="0" xfId="0" applyAlignment="1">
      <alignment horizontal="center"/>
    </xf>
    <xf numFmtId="0" fontId="0" fillId="0" borderId="170" xfId="0" applyBorder="1" applyAlignment="1">
      <alignment horizontal="center"/>
    </xf>
    <xf numFmtId="4" fontId="0" fillId="9" borderId="34" xfId="0" applyNumberFormat="1" applyFill="1" applyBorder="1" applyAlignment="1" applyProtection="1">
      <alignment horizontal="center" vertical="center"/>
    </xf>
    <xf numFmtId="0" fontId="4" fillId="7" borderId="92" xfId="0" applyFont="1" applyFill="1" applyBorder="1" applyAlignment="1" applyProtection="1">
      <alignment horizontal="center" vertical="center"/>
    </xf>
    <xf numFmtId="4" fontId="0" fillId="9" borderId="116" xfId="0" applyNumberFormat="1" applyFill="1" applyBorder="1" applyAlignment="1" applyProtection="1">
      <alignment horizontal="center" vertical="center"/>
    </xf>
    <xf numFmtId="0" fontId="4" fillId="7" borderId="90" xfId="0" applyFont="1" applyFill="1" applyBorder="1" applyAlignment="1" applyProtection="1">
      <alignment horizontal="center" vertical="center"/>
    </xf>
    <xf numFmtId="4" fontId="0" fillId="9" borderId="36" xfId="0" applyNumberFormat="1" applyFill="1" applyBorder="1" applyAlignment="1" applyProtection="1">
      <alignment horizontal="center" vertical="center"/>
    </xf>
    <xf numFmtId="4" fontId="0" fillId="9" borderId="124" xfId="0" applyNumberFormat="1" applyFill="1" applyBorder="1" applyAlignment="1" applyProtection="1">
      <alignment horizontal="center" vertical="center"/>
    </xf>
    <xf numFmtId="4" fontId="0" fillId="9" borderId="32" xfId="0" applyNumberFormat="1" applyFill="1" applyBorder="1" applyAlignment="1" applyProtection="1">
      <alignment horizontal="center" vertical="center"/>
    </xf>
    <xf numFmtId="0" fontId="35" fillId="0" borderId="0" xfId="0" applyFont="1" applyFill="1" applyBorder="1" applyAlignment="1" applyProtection="1">
      <alignment horizontal="center" vertical="center" wrapText="1"/>
    </xf>
    <xf numFmtId="3" fontId="37" fillId="17" borderId="0" xfId="0" applyNumberFormat="1" applyFont="1" applyFill="1" applyBorder="1" applyAlignment="1" applyProtection="1">
      <alignment horizontal="left" vertical="center" wrapText="1"/>
      <protection locked="0"/>
    </xf>
    <xf numFmtId="0" fontId="9" fillId="17" borderId="174" xfId="0" applyFont="1" applyFill="1" applyBorder="1" applyAlignment="1" applyProtection="1">
      <alignment horizontal="center" vertical="center" wrapText="1"/>
    </xf>
    <xf numFmtId="0" fontId="9" fillId="17" borderId="176" xfId="0" applyFont="1" applyFill="1" applyBorder="1" applyAlignment="1" applyProtection="1">
      <alignment horizontal="center" vertical="center" wrapText="1"/>
    </xf>
    <xf numFmtId="49" fontId="1" fillId="4" borderId="74" xfId="0" applyNumberFormat="1" applyFont="1" applyFill="1" applyBorder="1" applyAlignment="1" applyProtection="1">
      <alignment horizontal="left" vertical="top" wrapText="1"/>
      <protection locked="0"/>
    </xf>
    <xf numFmtId="49" fontId="1" fillId="4" borderId="37" xfId="0" applyNumberFormat="1" applyFont="1" applyFill="1" applyBorder="1" applyAlignment="1" applyProtection="1">
      <alignment horizontal="left" vertical="top" wrapText="1"/>
      <protection locked="0"/>
    </xf>
    <xf numFmtId="49" fontId="1" fillId="4" borderId="16" xfId="0" applyNumberFormat="1" applyFont="1" applyFill="1" applyBorder="1" applyAlignment="1" applyProtection="1">
      <alignment horizontal="left" vertical="top" wrapText="1"/>
      <protection locked="0"/>
    </xf>
    <xf numFmtId="49" fontId="1" fillId="4" borderId="136" xfId="0" applyNumberFormat="1" applyFont="1" applyFill="1" applyBorder="1" applyAlignment="1" applyProtection="1">
      <alignment horizontal="left" vertical="top" wrapText="1"/>
      <protection locked="0"/>
    </xf>
    <xf numFmtId="49" fontId="1" fillId="4" borderId="15" xfId="0" applyNumberFormat="1" applyFont="1" applyFill="1" applyBorder="1" applyAlignment="1" applyProtection="1">
      <alignment horizontal="left" vertical="top" wrapText="1"/>
      <protection locked="0"/>
    </xf>
    <xf numFmtId="49" fontId="1" fillId="4" borderId="66" xfId="0" applyNumberFormat="1" applyFont="1" applyFill="1" applyBorder="1" applyAlignment="1" applyProtection="1">
      <alignment horizontal="left" vertical="top" wrapText="1"/>
      <protection locked="0"/>
    </xf>
    <xf numFmtId="49" fontId="1" fillId="4" borderId="38" xfId="0" applyNumberFormat="1" applyFont="1" applyFill="1" applyBorder="1" applyAlignment="1" applyProtection="1">
      <alignment horizontal="left" vertical="top" wrapText="1"/>
      <protection locked="0"/>
    </xf>
    <xf numFmtId="49" fontId="35" fillId="4" borderId="0" xfId="0" applyNumberFormat="1" applyFont="1" applyFill="1" applyBorder="1" applyAlignment="1" applyProtection="1">
      <alignment horizontal="left" vertical="top" wrapText="1"/>
    </xf>
    <xf numFmtId="49" fontId="35" fillId="4" borderId="74" xfId="0" applyNumberFormat="1" applyFont="1" applyFill="1" applyBorder="1" applyAlignment="1" applyProtection="1">
      <alignment horizontal="left" vertical="top" wrapText="1"/>
      <protection locked="0"/>
    </xf>
    <xf numFmtId="49" fontId="35" fillId="4" borderId="37" xfId="0" applyNumberFormat="1" applyFont="1" applyFill="1" applyBorder="1" applyAlignment="1" applyProtection="1">
      <alignment horizontal="left" vertical="top" wrapText="1"/>
      <protection locked="0"/>
    </xf>
    <xf numFmtId="49" fontId="35" fillId="4" borderId="38" xfId="0" applyNumberFormat="1" applyFont="1" applyFill="1" applyBorder="1" applyAlignment="1" applyProtection="1">
      <alignment horizontal="left" vertical="top" wrapText="1"/>
      <protection locked="0"/>
    </xf>
    <xf numFmtId="49" fontId="1" fillId="4" borderId="75" xfId="0" applyNumberFormat="1" applyFont="1" applyFill="1" applyBorder="1" applyAlignment="1" applyProtection="1">
      <alignment horizontal="left" vertical="top" wrapText="1"/>
      <protection locked="0"/>
    </xf>
    <xf numFmtId="49" fontId="1" fillId="4" borderId="39" xfId="0" applyNumberFormat="1" applyFont="1" applyFill="1" applyBorder="1" applyAlignment="1" applyProtection="1">
      <alignment horizontal="left" vertical="top" wrapText="1"/>
      <protection locked="0"/>
    </xf>
    <xf numFmtId="49" fontId="1" fillId="4" borderId="137" xfId="0" applyNumberFormat="1" applyFont="1" applyFill="1" applyBorder="1" applyAlignment="1" applyProtection="1">
      <alignment horizontal="left" vertical="top" wrapText="1"/>
      <protection locked="0"/>
    </xf>
    <xf numFmtId="49" fontId="1" fillId="4" borderId="138" xfId="0" applyNumberFormat="1" applyFont="1" applyFill="1" applyBorder="1" applyAlignment="1" applyProtection="1">
      <alignment horizontal="left" vertical="top" wrapText="1"/>
      <protection locked="0"/>
    </xf>
    <xf numFmtId="49" fontId="1" fillId="4" borderId="106" xfId="0" applyNumberFormat="1" applyFont="1" applyFill="1" applyBorder="1" applyAlignment="1" applyProtection="1">
      <alignment horizontal="left" vertical="top" wrapText="1"/>
      <protection locked="0"/>
    </xf>
    <xf numFmtId="49" fontId="1" fillId="4" borderId="68" xfId="0" applyNumberFormat="1" applyFont="1" applyFill="1" applyBorder="1" applyAlignment="1" applyProtection="1">
      <alignment horizontal="left" vertical="top" wrapText="1"/>
      <protection locked="0"/>
    </xf>
    <xf numFmtId="49" fontId="1" fillId="4" borderId="40" xfId="0" applyNumberFormat="1" applyFont="1" applyFill="1" applyBorder="1" applyAlignment="1" applyProtection="1">
      <alignment horizontal="left" vertical="top" wrapText="1"/>
      <protection locked="0"/>
    </xf>
    <xf numFmtId="49" fontId="35" fillId="4" borderId="75" xfId="0" applyNumberFormat="1" applyFont="1" applyFill="1" applyBorder="1" applyAlignment="1" applyProtection="1">
      <alignment horizontal="left" vertical="top" wrapText="1"/>
      <protection locked="0"/>
    </xf>
    <xf numFmtId="49" fontId="35" fillId="4" borderId="39" xfId="0" applyNumberFormat="1" applyFont="1" applyFill="1" applyBorder="1" applyAlignment="1" applyProtection="1">
      <alignment horizontal="left" vertical="top" wrapText="1"/>
      <protection locked="0"/>
    </xf>
    <xf numFmtId="49" fontId="35" fillId="4" borderId="40" xfId="0" applyNumberFormat="1" applyFont="1" applyFill="1" applyBorder="1" applyAlignment="1" applyProtection="1">
      <alignment horizontal="left" vertical="top" wrapText="1"/>
      <protection locked="0"/>
    </xf>
    <xf numFmtId="0" fontId="0" fillId="0" borderId="0" xfId="0" applyAlignment="1">
      <alignment horizontal="center" vertical="center"/>
    </xf>
    <xf numFmtId="0" fontId="1" fillId="2" borderId="0" xfId="5" applyFill="1" applyBorder="1" applyAlignment="1" applyProtection="1">
      <alignment horizontal="left" vertical="center"/>
    </xf>
    <xf numFmtId="0" fontId="7" fillId="2" borderId="0" xfId="1" applyFill="1" applyBorder="1" applyAlignment="1" applyProtection="1">
      <alignment horizontal="left" vertical="center"/>
    </xf>
    <xf numFmtId="0" fontId="9" fillId="17" borderId="183" xfId="0" applyFont="1" applyFill="1" applyBorder="1" applyAlignment="1" applyProtection="1">
      <alignment horizontal="center" vertical="center" wrapText="1"/>
    </xf>
    <xf numFmtId="49" fontId="35" fillId="0" borderId="0" xfId="4" applyNumberFormat="1" applyFont="1" applyFill="1" applyBorder="1" applyAlignment="1" applyProtection="1">
      <alignment horizontal="left" vertical="center"/>
    </xf>
    <xf numFmtId="49" fontId="1" fillId="0" borderId="0" xfId="4" applyNumberFormat="1" applyFont="1" applyFill="1" applyBorder="1" applyAlignment="1" applyProtection="1">
      <alignment horizontal="left" vertical="center"/>
    </xf>
    <xf numFmtId="0" fontId="40" fillId="0" borderId="0" xfId="0" applyFont="1" applyFill="1" applyBorder="1" applyAlignment="1" applyProtection="1">
      <alignment horizontal="left" wrapText="1"/>
    </xf>
    <xf numFmtId="0" fontId="35" fillId="0" borderId="0"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3" fontId="37" fillId="17" borderId="0" xfId="0" applyNumberFormat="1" applyFont="1" applyFill="1" applyBorder="1" applyAlignment="1" applyProtection="1">
      <alignment horizontal="left" vertical="center" wrapText="1"/>
      <protection locked="0"/>
    </xf>
    <xf numFmtId="0" fontId="10" fillId="0" borderId="0" xfId="0" applyFont="1" applyProtection="1"/>
    <xf numFmtId="0" fontId="35" fillId="0" borderId="29" xfId="0" applyFont="1" applyFill="1" applyBorder="1" applyAlignment="1" applyProtection="1">
      <alignment horizontal="center" vertical="center" wrapText="1"/>
    </xf>
    <xf numFmtId="0" fontId="10" fillId="4" borderId="0" xfId="0" applyFont="1" applyFill="1" applyProtection="1"/>
    <xf numFmtId="0" fontId="6" fillId="4" borderId="0" xfId="1" applyFont="1" applyFill="1" applyAlignment="1" applyProtection="1">
      <alignment horizontal="left"/>
    </xf>
    <xf numFmtId="0" fontId="6" fillId="4" borderId="0" xfId="1" applyFont="1" applyFill="1" applyAlignment="1" applyProtection="1"/>
    <xf numFmtId="0" fontId="8" fillId="4" borderId="0" xfId="0" applyFont="1" applyFill="1" applyAlignment="1" applyProtection="1"/>
    <xf numFmtId="0" fontId="0" fillId="4" borderId="0" xfId="0" applyFill="1" applyBorder="1" applyProtection="1"/>
    <xf numFmtId="0" fontId="40" fillId="4" borderId="0" xfId="0" applyFont="1" applyFill="1" applyBorder="1" applyAlignment="1" applyProtection="1">
      <alignment horizontal="left" wrapText="1"/>
    </xf>
    <xf numFmtId="0" fontId="40" fillId="4" borderId="0" xfId="0" applyFont="1" applyFill="1" applyBorder="1" applyProtection="1"/>
    <xf numFmtId="0" fontId="0" fillId="20" borderId="0" xfId="0" applyFill="1" applyProtection="1"/>
    <xf numFmtId="0" fontId="0" fillId="20" borderId="0" xfId="0" applyFill="1" applyBorder="1" applyProtection="1"/>
    <xf numFmtId="0" fontId="9" fillId="20" borderId="2" xfId="0" applyFont="1" applyFill="1" applyBorder="1" applyAlignment="1" applyProtection="1">
      <alignment horizontal="center" vertical="center" wrapText="1"/>
    </xf>
    <xf numFmtId="0" fontId="9" fillId="20" borderId="1" xfId="0" applyFont="1" applyFill="1" applyBorder="1" applyAlignment="1" applyProtection="1">
      <alignment horizontal="center" vertical="center"/>
    </xf>
    <xf numFmtId="0" fontId="9" fillId="20" borderId="2" xfId="0" applyFont="1" applyFill="1" applyBorder="1" applyAlignment="1" applyProtection="1">
      <alignment horizontal="center" vertical="center"/>
    </xf>
    <xf numFmtId="0" fontId="9" fillId="20" borderId="0" xfId="0" applyFont="1" applyFill="1" applyBorder="1" applyAlignment="1" applyProtection="1">
      <alignment horizontal="center" vertical="center"/>
    </xf>
    <xf numFmtId="0" fontId="9" fillId="20" borderId="122" xfId="0" applyFont="1" applyFill="1" applyBorder="1" applyAlignment="1" applyProtection="1">
      <alignment horizontal="center" vertical="center" wrapText="1"/>
    </xf>
    <xf numFmtId="0" fontId="9" fillId="20" borderId="122" xfId="0" applyFont="1" applyFill="1" applyBorder="1" applyAlignment="1" applyProtection="1">
      <alignment horizontal="center" vertical="center"/>
    </xf>
    <xf numFmtId="0" fontId="35" fillId="20" borderId="29" xfId="0" applyFont="1" applyFill="1" applyBorder="1" applyAlignment="1" applyProtection="1">
      <alignment vertical="center" wrapText="1"/>
    </xf>
    <xf numFmtId="0" fontId="35" fillId="20" borderId="26" xfId="0" applyFont="1" applyFill="1" applyBorder="1" applyAlignment="1" applyProtection="1">
      <alignment horizontal="center" vertical="center" wrapText="1"/>
    </xf>
    <xf numFmtId="0" fontId="35" fillId="20" borderId="29" xfId="0" applyFont="1" applyFill="1" applyBorder="1" applyAlignment="1" applyProtection="1">
      <alignment horizontal="center" vertical="center" wrapText="1"/>
    </xf>
    <xf numFmtId="0" fontId="35" fillId="20" borderId="29" xfId="0" applyFont="1" applyFill="1" applyBorder="1" applyAlignment="1" applyProtection="1">
      <alignment horizontal="center" vertical="center"/>
    </xf>
    <xf numFmtId="0" fontId="35" fillId="20" borderId="30" xfId="0" applyFont="1" applyFill="1" applyBorder="1" applyAlignment="1" applyProtection="1">
      <alignment vertical="center" wrapText="1"/>
    </xf>
    <xf numFmtId="0" fontId="35" fillId="20" borderId="0" xfId="0" applyFont="1" applyFill="1" applyBorder="1" applyAlignment="1" applyProtection="1">
      <alignment vertical="center" wrapText="1"/>
    </xf>
    <xf numFmtId="0" fontId="35" fillId="20" borderId="30" xfId="0" applyFont="1" applyFill="1" applyBorder="1" applyAlignment="1" applyProtection="1">
      <alignment horizontal="center" vertical="center" wrapText="1"/>
    </xf>
    <xf numFmtId="0" fontId="35" fillId="20" borderId="0" xfId="0" applyFont="1" applyFill="1" applyBorder="1" applyAlignment="1" applyProtection="1">
      <alignment horizontal="center" vertical="center" wrapText="1"/>
    </xf>
    <xf numFmtId="0" fontId="37" fillId="20" borderId="29" xfId="0" applyFont="1" applyFill="1" applyBorder="1" applyAlignment="1" applyProtection="1">
      <alignment horizontal="center" vertical="center"/>
    </xf>
    <xf numFmtId="0" fontId="0" fillId="20" borderId="26" xfId="0" applyFill="1" applyBorder="1" applyProtection="1"/>
    <xf numFmtId="0" fontId="0" fillId="20" borderId="61" xfId="0" applyFill="1" applyBorder="1" applyProtection="1"/>
    <xf numFmtId="0" fontId="35" fillId="20" borderId="26" xfId="0" applyFont="1" applyFill="1" applyBorder="1" applyAlignment="1" applyProtection="1">
      <alignment vertical="center" wrapText="1"/>
    </xf>
    <xf numFmtId="0" fontId="35" fillId="20" borderId="26" xfId="0" quotePrefix="1" applyFont="1" applyFill="1" applyBorder="1" applyAlignment="1" applyProtection="1">
      <alignment vertical="center" wrapText="1"/>
    </xf>
    <xf numFmtId="0" fontId="35" fillId="20" borderId="61" xfId="0" applyFont="1" applyFill="1" applyBorder="1" applyAlignment="1" applyProtection="1">
      <alignment vertical="center" wrapText="1"/>
    </xf>
    <xf numFmtId="0" fontId="35" fillId="20" borderId="0" xfId="0" quotePrefix="1" applyFont="1" applyFill="1" applyBorder="1" applyAlignment="1" applyProtection="1">
      <alignment vertical="center" wrapText="1"/>
    </xf>
    <xf numFmtId="0" fontId="35" fillId="20" borderId="62" xfId="0" quotePrefix="1" applyFont="1" applyFill="1" applyBorder="1" applyAlignment="1" applyProtection="1">
      <alignment vertical="center" wrapText="1"/>
    </xf>
    <xf numFmtId="0" fontId="5" fillId="20" borderId="26" xfId="0" quotePrefix="1" applyFont="1" applyFill="1" applyBorder="1" applyAlignment="1" applyProtection="1">
      <alignment vertical="center" wrapText="1"/>
    </xf>
    <xf numFmtId="0" fontId="35" fillId="20" borderId="28" xfId="0" quotePrefix="1" applyFont="1" applyFill="1" applyBorder="1" applyAlignment="1" applyProtection="1">
      <alignment vertical="center" wrapText="1"/>
    </xf>
    <xf numFmtId="0" fontId="35" fillId="20" borderId="63" xfId="0" quotePrefix="1" applyFont="1" applyFill="1" applyBorder="1" applyAlignment="1" applyProtection="1">
      <alignment vertical="center" wrapText="1"/>
    </xf>
    <xf numFmtId="0" fontId="35" fillId="20" borderId="28" xfId="0" quotePrefix="1" applyFont="1" applyFill="1" applyBorder="1" applyAlignment="1" applyProtection="1">
      <alignment horizontal="center" vertical="center" wrapText="1"/>
    </xf>
    <xf numFmtId="0" fontId="5" fillId="20" borderId="63" xfId="0" quotePrefix="1" applyFont="1" applyFill="1" applyBorder="1" applyAlignment="1" applyProtection="1">
      <alignment horizontal="center" vertical="center" wrapText="1"/>
    </xf>
    <xf numFmtId="0" fontId="5" fillId="20" borderId="58" xfId="0" quotePrefix="1" applyFont="1" applyFill="1" applyBorder="1" applyAlignment="1" applyProtection="1">
      <alignment horizontal="center" vertical="center" wrapText="1"/>
    </xf>
    <xf numFmtId="0" fontId="35" fillId="20" borderId="58" xfId="0" quotePrefix="1" applyFont="1" applyFill="1" applyBorder="1" applyAlignment="1" applyProtection="1">
      <alignment horizontal="center" vertical="center" wrapText="1"/>
    </xf>
    <xf numFmtId="0" fontId="35" fillId="20" borderId="59" xfId="0" quotePrefix="1" applyFont="1" applyFill="1" applyBorder="1" applyAlignment="1" applyProtection="1">
      <alignment horizontal="center" vertical="center" wrapText="1"/>
    </xf>
    <xf numFmtId="0" fontId="35" fillId="20" borderId="60" xfId="0" quotePrefix="1" applyFont="1" applyFill="1" applyBorder="1" applyAlignment="1" applyProtection="1">
      <alignment horizontal="center" vertical="center" wrapText="1"/>
    </xf>
    <xf numFmtId="0" fontId="35" fillId="20" borderId="69" xfId="0" applyFont="1" applyFill="1" applyBorder="1" applyAlignment="1" applyProtection="1">
      <alignment horizontal="center" vertical="center" wrapText="1"/>
    </xf>
    <xf numFmtId="0" fontId="24" fillId="20" borderId="55" xfId="0" applyFont="1" applyFill="1" applyBorder="1" applyAlignment="1" applyProtection="1">
      <alignment horizontal="center" vertical="center" wrapText="1"/>
    </xf>
    <xf numFmtId="3" fontId="24" fillId="20" borderId="82" xfId="0" applyNumberFormat="1" applyFont="1" applyFill="1" applyBorder="1" applyAlignment="1" applyProtection="1">
      <alignment horizontal="center" vertical="center" wrapText="1"/>
    </xf>
    <xf numFmtId="3" fontId="24" fillId="20" borderId="81" xfId="0" applyNumberFormat="1" applyFont="1" applyFill="1" applyBorder="1" applyAlignment="1" applyProtection="1">
      <alignment horizontal="center" vertical="center"/>
    </xf>
    <xf numFmtId="3" fontId="24" fillId="20" borderId="81" xfId="0" applyNumberFormat="1" applyFont="1" applyFill="1" applyBorder="1" applyAlignment="1" applyProtection="1">
      <alignment horizontal="center" vertical="center" wrapText="1"/>
    </xf>
    <xf numFmtId="3" fontId="24" fillId="20" borderId="150" xfId="0" applyNumberFormat="1" applyFont="1" applyFill="1" applyBorder="1" applyAlignment="1" applyProtection="1">
      <alignment horizontal="center" vertical="center"/>
    </xf>
    <xf numFmtId="3" fontId="24" fillId="20" borderId="83" xfId="0" applyNumberFormat="1" applyFont="1" applyFill="1" applyBorder="1" applyAlignment="1" applyProtection="1">
      <alignment horizontal="center" vertical="center"/>
    </xf>
    <xf numFmtId="3" fontId="24" fillId="20" borderId="56" xfId="0" applyNumberFormat="1" applyFont="1" applyFill="1" applyBorder="1" applyAlignment="1" applyProtection="1">
      <alignment horizontal="center" vertical="center" wrapText="1"/>
    </xf>
    <xf numFmtId="3" fontId="24" fillId="20" borderId="55" xfId="0" applyNumberFormat="1" applyFont="1" applyFill="1" applyBorder="1" applyAlignment="1" applyProtection="1">
      <alignment horizontal="center" vertical="center"/>
    </xf>
    <xf numFmtId="3" fontId="24" fillId="20" borderId="56" xfId="0" applyNumberFormat="1" applyFont="1" applyFill="1" applyBorder="1" applyAlignment="1" applyProtection="1">
      <alignment horizontal="center" vertical="center"/>
    </xf>
    <xf numFmtId="3" fontId="24" fillId="20" borderId="86" xfId="0" applyNumberFormat="1" applyFont="1" applyFill="1" applyBorder="1" applyAlignment="1" applyProtection="1">
      <alignment horizontal="center" vertical="center"/>
    </xf>
    <xf numFmtId="3" fontId="24" fillId="20" borderId="90" xfId="0" applyNumberFormat="1" applyFont="1" applyFill="1" applyBorder="1" applyAlignment="1" applyProtection="1">
      <alignment horizontal="center" vertical="center"/>
    </xf>
    <xf numFmtId="3" fontId="24" fillId="20" borderId="90" xfId="0" applyNumberFormat="1" applyFont="1" applyFill="1" applyBorder="1" applyAlignment="1" applyProtection="1">
      <alignment horizontal="center" vertical="center" wrapText="1"/>
    </xf>
    <xf numFmtId="3" fontId="24" fillId="20" borderId="82" xfId="0" applyNumberFormat="1" applyFont="1" applyFill="1" applyBorder="1" applyAlignment="1" applyProtection="1">
      <alignment horizontal="center" vertical="center"/>
    </xf>
    <xf numFmtId="3" fontId="24" fillId="20" borderId="69" xfId="0" applyNumberFormat="1" applyFont="1" applyFill="1" applyBorder="1" applyAlignment="1" applyProtection="1">
      <alignment horizontal="center" vertical="center" wrapText="1"/>
    </xf>
    <xf numFmtId="3" fontId="23" fillId="20" borderId="81" xfId="0" applyNumberFormat="1" applyFont="1" applyFill="1" applyBorder="1" applyAlignment="1" applyProtection="1">
      <alignment horizontal="center" vertical="center"/>
      <protection locked="0"/>
    </xf>
    <xf numFmtId="3" fontId="23" fillId="20" borderId="90" xfId="0" applyNumberFormat="1" applyFont="1" applyFill="1" applyBorder="1" applyAlignment="1" applyProtection="1">
      <alignment horizontal="center" vertical="center"/>
      <protection locked="0"/>
    </xf>
    <xf numFmtId="0" fontId="24" fillId="20" borderId="111" xfId="0" applyFont="1" applyFill="1" applyBorder="1" applyAlignment="1" applyProtection="1">
      <alignment horizontal="center" vertical="center" wrapText="1"/>
    </xf>
    <xf numFmtId="3" fontId="24" fillId="20" borderId="153" xfId="0" applyNumberFormat="1" applyFont="1" applyFill="1" applyBorder="1" applyAlignment="1" applyProtection="1">
      <alignment horizontal="center" vertical="center" wrapText="1"/>
    </xf>
    <xf numFmtId="3" fontId="24" fillId="20" borderId="80" xfId="0" applyNumberFormat="1" applyFont="1" applyFill="1" applyBorder="1" applyAlignment="1" applyProtection="1">
      <alignment horizontal="center" vertical="center"/>
    </xf>
    <xf numFmtId="3" fontId="24" fillId="20" borderId="80" xfId="0" applyNumberFormat="1" applyFont="1" applyFill="1" applyBorder="1" applyAlignment="1" applyProtection="1">
      <alignment horizontal="center" vertical="center" wrapText="1"/>
    </xf>
    <xf numFmtId="3" fontId="24" fillId="20" borderId="152" xfId="0" applyNumberFormat="1" applyFont="1" applyFill="1" applyBorder="1" applyAlignment="1" applyProtection="1">
      <alignment horizontal="center" vertical="center"/>
    </xf>
    <xf numFmtId="3" fontId="24" fillId="20" borderId="142" xfId="0" applyNumberFormat="1" applyFont="1" applyFill="1" applyBorder="1" applyAlignment="1" applyProtection="1">
      <alignment horizontal="center" vertical="center"/>
    </xf>
    <xf numFmtId="3" fontId="24" fillId="20" borderId="144" xfId="0" applyNumberFormat="1" applyFont="1" applyFill="1" applyBorder="1" applyAlignment="1" applyProtection="1">
      <alignment horizontal="center" vertical="center" wrapText="1"/>
    </xf>
    <xf numFmtId="3" fontId="24" fillId="20" borderId="111" xfId="0" applyNumberFormat="1" applyFont="1" applyFill="1" applyBorder="1" applyAlignment="1" applyProtection="1">
      <alignment horizontal="center" vertical="center"/>
    </xf>
    <xf numFmtId="3" fontId="24" fillId="20" borderId="144" xfId="0" applyNumberFormat="1" applyFont="1" applyFill="1" applyBorder="1" applyAlignment="1" applyProtection="1">
      <alignment horizontal="center" vertical="center"/>
    </xf>
    <xf numFmtId="3" fontId="24" fillId="20" borderId="85" xfId="0" applyNumberFormat="1" applyFont="1" applyFill="1" applyBorder="1" applyAlignment="1" applyProtection="1">
      <alignment horizontal="center" vertical="center"/>
    </xf>
    <xf numFmtId="3" fontId="24" fillId="20" borderId="116" xfId="0" applyNumberFormat="1" applyFont="1" applyFill="1" applyBorder="1" applyAlignment="1" applyProtection="1">
      <alignment horizontal="center" vertical="center"/>
    </xf>
    <xf numFmtId="3" fontId="24" fillId="20" borderId="116" xfId="0" applyNumberFormat="1" applyFont="1" applyFill="1" applyBorder="1" applyAlignment="1" applyProtection="1">
      <alignment horizontal="center" vertical="center" wrapText="1"/>
    </xf>
    <xf numFmtId="3" fontId="24" fillId="20" borderId="153" xfId="0" applyNumberFormat="1" applyFont="1" applyFill="1" applyBorder="1" applyAlignment="1" applyProtection="1">
      <alignment horizontal="center" vertical="center"/>
    </xf>
    <xf numFmtId="0" fontId="35" fillId="20" borderId="55" xfId="0" applyFont="1" applyFill="1" applyBorder="1" applyAlignment="1" applyProtection="1">
      <alignment horizontal="center" vertical="center"/>
    </xf>
    <xf numFmtId="3" fontId="1" fillId="20" borderId="82" xfId="0" applyNumberFormat="1" applyFont="1" applyFill="1" applyBorder="1" applyAlignment="1" applyProtection="1">
      <alignment horizontal="right" vertical="center"/>
    </xf>
    <xf numFmtId="3" fontId="1" fillId="20" borderId="81" xfId="0" applyNumberFormat="1" applyFont="1" applyFill="1" applyBorder="1" applyAlignment="1" applyProtection="1">
      <alignment horizontal="right" vertical="center"/>
    </xf>
    <xf numFmtId="0" fontId="35" fillId="20" borderId="3" xfId="0" applyFont="1" applyFill="1" applyBorder="1" applyAlignment="1" applyProtection="1">
      <alignment horizontal="center" vertical="center"/>
    </xf>
    <xf numFmtId="3" fontId="1" fillId="20" borderId="71" xfId="0" applyNumberFormat="1" applyFont="1" applyFill="1" applyBorder="1" applyAlignment="1" applyProtection="1">
      <alignment horizontal="right" vertical="center"/>
    </xf>
    <xf numFmtId="3" fontId="1" fillId="20" borderId="31" xfId="0" applyNumberFormat="1" applyFont="1" applyFill="1" applyBorder="1" applyAlignment="1" applyProtection="1">
      <alignment horizontal="right" vertical="center"/>
    </xf>
    <xf numFmtId="0" fontId="35" fillId="20" borderId="27" xfId="0" applyFont="1" applyFill="1" applyBorder="1" applyAlignment="1" applyProtection="1">
      <alignment horizontal="center" vertical="center"/>
    </xf>
    <xf numFmtId="3" fontId="1" fillId="20" borderId="33" xfId="0" applyNumberFormat="1" applyFont="1" applyFill="1" applyBorder="1" applyAlignment="1" applyProtection="1">
      <alignment horizontal="right" vertical="center"/>
    </xf>
    <xf numFmtId="0" fontId="35" fillId="20" borderId="121" xfId="0" applyFont="1" applyFill="1" applyBorder="1" applyAlignment="1" applyProtection="1">
      <alignment horizontal="center" vertical="center"/>
    </xf>
    <xf numFmtId="3" fontId="1" fillId="20" borderId="77" xfId="0" applyNumberFormat="1" applyFont="1" applyFill="1" applyBorder="1" applyAlignment="1" applyProtection="1">
      <alignment horizontal="right" vertical="center"/>
    </xf>
    <xf numFmtId="0" fontId="0" fillId="21" borderId="0" xfId="0" applyFill="1" applyProtection="1"/>
    <xf numFmtId="0" fontId="0" fillId="21" borderId="0" xfId="0" applyFill="1" applyBorder="1" applyProtection="1"/>
    <xf numFmtId="0" fontId="9" fillId="21" borderId="2" xfId="0" applyFont="1" applyFill="1" applyBorder="1" applyAlignment="1" applyProtection="1">
      <alignment horizontal="center" vertical="center" wrapText="1"/>
    </xf>
    <xf numFmtId="0" fontId="9" fillId="21" borderId="1" xfId="0" applyFont="1" applyFill="1" applyBorder="1" applyAlignment="1" applyProtection="1">
      <alignment horizontal="center" vertical="center"/>
    </xf>
    <xf numFmtId="0" fontId="9" fillId="21" borderId="2" xfId="0" applyFont="1" applyFill="1" applyBorder="1" applyAlignment="1" applyProtection="1">
      <alignment horizontal="center" vertical="center"/>
    </xf>
    <xf numFmtId="0" fontId="9" fillId="21" borderId="0" xfId="0" applyFont="1" applyFill="1" applyBorder="1" applyAlignment="1" applyProtection="1">
      <alignment horizontal="center" vertical="center"/>
    </xf>
    <xf numFmtId="0" fontId="9" fillId="21" borderId="122" xfId="0" applyFont="1" applyFill="1" applyBorder="1" applyAlignment="1" applyProtection="1">
      <alignment horizontal="center" vertical="center" wrapText="1"/>
    </xf>
    <xf numFmtId="0" fontId="9" fillId="21" borderId="122" xfId="0" applyFont="1" applyFill="1" applyBorder="1" applyAlignment="1" applyProtection="1">
      <alignment horizontal="center" vertical="center"/>
    </xf>
    <xf numFmtId="0" fontId="35" fillId="21" borderId="29" xfId="0" applyFont="1" applyFill="1" applyBorder="1" applyAlignment="1" applyProtection="1">
      <alignment vertical="center" wrapText="1"/>
    </xf>
    <xf numFmtId="0" fontId="35" fillId="21" borderId="26" xfId="0" applyFont="1" applyFill="1" applyBorder="1" applyAlignment="1" applyProtection="1">
      <alignment horizontal="center" vertical="center" wrapText="1"/>
    </xf>
    <xf numFmtId="0" fontId="35" fillId="21" borderId="29" xfId="0" applyFont="1" applyFill="1" applyBorder="1" applyAlignment="1" applyProtection="1">
      <alignment horizontal="center" vertical="center" wrapText="1"/>
    </xf>
    <xf numFmtId="0" fontId="35" fillId="21" borderId="29" xfId="0" applyFont="1" applyFill="1" applyBorder="1" applyAlignment="1" applyProtection="1">
      <alignment horizontal="center" vertical="center"/>
    </xf>
    <xf numFmtId="0" fontId="35" fillId="21" borderId="30" xfId="0" applyFont="1" applyFill="1" applyBorder="1" applyAlignment="1" applyProtection="1">
      <alignment vertical="center" wrapText="1"/>
    </xf>
    <xf numFmtId="0" fontId="35" fillId="21" borderId="0" xfId="0" applyFont="1" applyFill="1" applyBorder="1" applyAlignment="1" applyProtection="1">
      <alignment vertical="center" wrapText="1"/>
    </xf>
    <xf numFmtId="0" fontId="35" fillId="21" borderId="30" xfId="0" applyFont="1" applyFill="1" applyBorder="1" applyAlignment="1" applyProtection="1">
      <alignment horizontal="center" vertical="center" wrapText="1"/>
    </xf>
    <xf numFmtId="0" fontId="35" fillId="21" borderId="0" xfId="0" applyFont="1" applyFill="1" applyBorder="1" applyAlignment="1" applyProtection="1">
      <alignment horizontal="center" vertical="center" wrapText="1"/>
    </xf>
    <xf numFmtId="0" fontId="37" fillId="21" borderId="29" xfId="0" applyFont="1" applyFill="1" applyBorder="1" applyAlignment="1" applyProtection="1">
      <alignment horizontal="center" vertical="center"/>
    </xf>
    <xf numFmtId="0" fontId="0" fillId="21" borderId="26" xfId="0" applyFill="1" applyBorder="1" applyProtection="1"/>
    <xf numFmtId="0" fontId="0" fillId="21" borderId="61" xfId="0" applyFill="1" applyBorder="1" applyProtection="1"/>
    <xf numFmtId="0" fontId="35" fillId="21" borderId="26" xfId="0" applyFont="1" applyFill="1" applyBorder="1" applyAlignment="1" applyProtection="1">
      <alignment vertical="center" wrapText="1"/>
    </xf>
    <xf numFmtId="0" fontId="35" fillId="21" borderId="26" xfId="0" quotePrefix="1" applyFont="1" applyFill="1" applyBorder="1" applyAlignment="1" applyProtection="1">
      <alignment vertical="center" wrapText="1"/>
    </xf>
    <xf numFmtId="0" fontId="35" fillId="21" borderId="61" xfId="0" applyFont="1" applyFill="1" applyBorder="1" applyAlignment="1" applyProtection="1">
      <alignment vertical="center" wrapText="1"/>
    </xf>
    <xf numFmtId="0" fontId="35" fillId="21" borderId="0" xfId="0" quotePrefix="1" applyFont="1" applyFill="1" applyBorder="1" applyAlignment="1" applyProtection="1">
      <alignment vertical="center" wrapText="1"/>
    </xf>
    <xf numFmtId="0" fontId="35" fillId="21" borderId="62" xfId="0" quotePrefix="1" applyFont="1" applyFill="1" applyBorder="1" applyAlignment="1" applyProtection="1">
      <alignment vertical="center" wrapText="1"/>
    </xf>
    <xf numFmtId="0" fontId="5" fillId="21" borderId="26" xfId="0" quotePrefix="1" applyFont="1" applyFill="1" applyBorder="1" applyAlignment="1" applyProtection="1">
      <alignment vertical="center" wrapText="1"/>
    </xf>
    <xf numFmtId="0" fontId="35" fillId="21" borderId="28" xfId="0" quotePrefix="1" applyFont="1" applyFill="1" applyBorder="1" applyAlignment="1" applyProtection="1">
      <alignment vertical="center" wrapText="1"/>
    </xf>
    <xf numFmtId="0" fontId="35" fillId="21" borderId="63" xfId="0" quotePrefix="1" applyFont="1" applyFill="1" applyBorder="1" applyAlignment="1" applyProtection="1">
      <alignment vertical="center" wrapText="1"/>
    </xf>
    <xf numFmtId="0" fontId="35" fillId="21" borderId="28" xfId="0" quotePrefix="1" applyFont="1" applyFill="1" applyBorder="1" applyAlignment="1" applyProtection="1">
      <alignment horizontal="center" vertical="center" wrapText="1"/>
    </xf>
    <xf numFmtId="0" fontId="5" fillId="21" borderId="63" xfId="0" quotePrefix="1" applyFont="1" applyFill="1" applyBorder="1" applyAlignment="1" applyProtection="1">
      <alignment horizontal="center" vertical="center" wrapText="1"/>
    </xf>
    <xf numFmtId="0" fontId="5" fillId="21" borderId="58" xfId="0" quotePrefix="1" applyFont="1" applyFill="1" applyBorder="1" applyAlignment="1" applyProtection="1">
      <alignment horizontal="center" vertical="center" wrapText="1"/>
    </xf>
    <xf numFmtId="0" fontId="35" fillId="21" borderId="58" xfId="0" quotePrefix="1" applyFont="1" applyFill="1" applyBorder="1" applyAlignment="1" applyProtection="1">
      <alignment horizontal="center" vertical="center" wrapText="1"/>
    </xf>
    <xf numFmtId="0" fontId="35" fillId="21" borderId="59" xfId="0" quotePrefix="1" applyFont="1" applyFill="1" applyBorder="1" applyAlignment="1" applyProtection="1">
      <alignment horizontal="center" vertical="center" wrapText="1"/>
    </xf>
    <xf numFmtId="0" fontId="35" fillId="21" borderId="60" xfId="0" quotePrefix="1" applyFont="1" applyFill="1" applyBorder="1" applyAlignment="1" applyProtection="1">
      <alignment horizontal="center" vertical="center" wrapText="1"/>
    </xf>
    <xf numFmtId="0" fontId="35" fillId="21" borderId="69" xfId="0" applyFont="1" applyFill="1" applyBorder="1" applyAlignment="1" applyProtection="1">
      <alignment horizontal="center" vertical="center" wrapText="1"/>
    </xf>
    <xf numFmtId="0" fontId="24" fillId="21" borderId="55" xfId="0" applyFont="1" applyFill="1" applyBorder="1" applyAlignment="1" applyProtection="1">
      <alignment horizontal="center" vertical="center" wrapText="1"/>
    </xf>
    <xf numFmtId="3" fontId="24" fillId="21" borderId="82" xfId="0" applyNumberFormat="1" applyFont="1" applyFill="1" applyBorder="1" applyAlignment="1" applyProtection="1">
      <alignment horizontal="center" vertical="center" wrapText="1"/>
    </xf>
    <xf numFmtId="3" fontId="24" fillId="21" borderId="81" xfId="0" applyNumberFormat="1" applyFont="1" applyFill="1" applyBorder="1" applyAlignment="1" applyProtection="1">
      <alignment horizontal="center" vertical="center"/>
    </xf>
    <xf numFmtId="3" fontId="24" fillId="21" borderId="81" xfId="0" applyNumberFormat="1" applyFont="1" applyFill="1" applyBorder="1" applyAlignment="1" applyProtection="1">
      <alignment horizontal="center" vertical="center" wrapText="1"/>
    </xf>
    <xf numFmtId="3" fontId="24" fillId="21" borderId="150" xfId="0" applyNumberFormat="1" applyFont="1" applyFill="1" applyBorder="1" applyAlignment="1" applyProtection="1">
      <alignment horizontal="center" vertical="center"/>
    </xf>
    <xf numFmtId="3" fontId="24" fillId="21" borderId="83" xfId="0" applyNumberFormat="1" applyFont="1" applyFill="1" applyBorder="1" applyAlignment="1" applyProtection="1">
      <alignment horizontal="center" vertical="center"/>
    </xf>
    <xf numFmtId="3" fontId="24" fillId="21" borderId="56" xfId="0" applyNumberFormat="1" applyFont="1" applyFill="1" applyBorder="1" applyAlignment="1" applyProtection="1">
      <alignment horizontal="center" vertical="center" wrapText="1"/>
    </xf>
    <xf numFmtId="3" fontId="24" fillId="21" borderId="55" xfId="0" applyNumberFormat="1" applyFont="1" applyFill="1" applyBorder="1" applyAlignment="1" applyProtection="1">
      <alignment horizontal="center" vertical="center"/>
    </xf>
    <xf numFmtId="3" fontId="24" fillId="21" borderId="56" xfId="0" applyNumberFormat="1" applyFont="1" applyFill="1" applyBorder="1" applyAlignment="1" applyProtection="1">
      <alignment horizontal="center" vertical="center"/>
    </xf>
    <xf numFmtId="3" fontId="24" fillId="21" borderId="86" xfId="0" applyNumberFormat="1" applyFont="1" applyFill="1" applyBorder="1" applyAlignment="1" applyProtection="1">
      <alignment horizontal="center" vertical="center"/>
    </xf>
    <xf numFmtId="3" fontId="24" fillId="21" borderId="90" xfId="0" applyNumberFormat="1" applyFont="1" applyFill="1" applyBorder="1" applyAlignment="1" applyProtection="1">
      <alignment horizontal="center" vertical="center"/>
    </xf>
    <xf numFmtId="3" fontId="24" fillId="21" borderId="90" xfId="0" applyNumberFormat="1" applyFont="1" applyFill="1" applyBorder="1" applyAlignment="1" applyProtection="1">
      <alignment horizontal="center" vertical="center" wrapText="1"/>
    </xf>
    <xf numFmtId="3" fontId="24" fillId="21" borderId="82" xfId="0" applyNumberFormat="1" applyFont="1" applyFill="1" applyBorder="1" applyAlignment="1" applyProtection="1">
      <alignment horizontal="center" vertical="center"/>
    </xf>
    <xf numFmtId="3" fontId="24" fillId="21" borderId="69" xfId="0" applyNumberFormat="1" applyFont="1" applyFill="1" applyBorder="1" applyAlignment="1" applyProtection="1">
      <alignment horizontal="center" vertical="center" wrapText="1"/>
    </xf>
    <xf numFmtId="3" fontId="23" fillId="21" borderId="81" xfId="0" applyNumberFormat="1" applyFont="1" applyFill="1" applyBorder="1" applyAlignment="1" applyProtection="1">
      <alignment horizontal="center" vertical="center"/>
      <protection locked="0"/>
    </xf>
    <xf numFmtId="3" fontId="23" fillId="21" borderId="90" xfId="0" applyNumberFormat="1" applyFont="1" applyFill="1" applyBorder="1" applyAlignment="1" applyProtection="1">
      <alignment horizontal="center" vertical="center"/>
      <protection locked="0"/>
    </xf>
    <xf numFmtId="0" fontId="24" fillId="21" borderId="111" xfId="0" applyFont="1" applyFill="1" applyBorder="1" applyAlignment="1" applyProtection="1">
      <alignment horizontal="center" vertical="center" wrapText="1"/>
    </xf>
    <xf numFmtId="3" fontId="24" fillId="21" borderId="153" xfId="0" applyNumberFormat="1" applyFont="1" applyFill="1" applyBorder="1" applyAlignment="1" applyProtection="1">
      <alignment horizontal="center" vertical="center" wrapText="1"/>
    </xf>
    <xf numFmtId="3" fontId="24" fillId="21" borderId="80" xfId="0" applyNumberFormat="1" applyFont="1" applyFill="1" applyBorder="1" applyAlignment="1" applyProtection="1">
      <alignment horizontal="center" vertical="center"/>
    </xf>
    <xf numFmtId="3" fontId="24" fillId="21" borderId="80" xfId="0" applyNumberFormat="1" applyFont="1" applyFill="1" applyBorder="1" applyAlignment="1" applyProtection="1">
      <alignment horizontal="center" vertical="center" wrapText="1"/>
    </xf>
    <xf numFmtId="3" fontId="24" fillId="21" borderId="152" xfId="0" applyNumberFormat="1" applyFont="1" applyFill="1" applyBorder="1" applyAlignment="1" applyProtection="1">
      <alignment horizontal="center" vertical="center"/>
    </xf>
    <xf numFmtId="3" fontId="24" fillId="21" borderId="142" xfId="0" applyNumberFormat="1" applyFont="1" applyFill="1" applyBorder="1" applyAlignment="1" applyProtection="1">
      <alignment horizontal="center" vertical="center"/>
    </xf>
    <xf numFmtId="3" fontId="24" fillId="21" borderId="144" xfId="0" applyNumberFormat="1" applyFont="1" applyFill="1" applyBorder="1" applyAlignment="1" applyProtection="1">
      <alignment horizontal="center" vertical="center" wrapText="1"/>
    </xf>
    <xf numFmtId="3" fontId="24" fillId="21" borderId="111" xfId="0" applyNumberFormat="1" applyFont="1" applyFill="1" applyBorder="1" applyAlignment="1" applyProtection="1">
      <alignment horizontal="center" vertical="center"/>
    </xf>
    <xf numFmtId="3" fontId="24" fillId="21" borderId="144" xfId="0" applyNumberFormat="1" applyFont="1" applyFill="1" applyBorder="1" applyAlignment="1" applyProtection="1">
      <alignment horizontal="center" vertical="center"/>
    </xf>
    <xf numFmtId="3" fontId="24" fillId="21" borderId="85" xfId="0" applyNumberFormat="1" applyFont="1" applyFill="1" applyBorder="1" applyAlignment="1" applyProtection="1">
      <alignment horizontal="center" vertical="center"/>
    </xf>
    <xf numFmtId="3" fontId="24" fillId="21" borderId="116" xfId="0" applyNumberFormat="1" applyFont="1" applyFill="1" applyBorder="1" applyAlignment="1" applyProtection="1">
      <alignment horizontal="center" vertical="center"/>
    </xf>
    <xf numFmtId="3" fontId="24" fillId="21" borderId="116" xfId="0" applyNumberFormat="1" applyFont="1" applyFill="1" applyBorder="1" applyAlignment="1" applyProtection="1">
      <alignment horizontal="center" vertical="center" wrapText="1"/>
    </xf>
    <xf numFmtId="3" fontId="24" fillId="21" borderId="153" xfId="0" applyNumberFormat="1" applyFont="1" applyFill="1" applyBorder="1" applyAlignment="1" applyProtection="1">
      <alignment horizontal="center" vertical="center"/>
    </xf>
    <xf numFmtId="0" fontId="35" fillId="21" borderId="55" xfId="0" applyFont="1" applyFill="1" applyBorder="1" applyAlignment="1" applyProtection="1">
      <alignment horizontal="center" vertical="center"/>
    </xf>
    <xf numFmtId="3" fontId="1" fillId="21" borderId="82" xfId="0" applyNumberFormat="1" applyFont="1" applyFill="1" applyBorder="1" applyAlignment="1" applyProtection="1">
      <alignment horizontal="right" vertical="center"/>
    </xf>
    <xf numFmtId="3" fontId="1" fillId="21" borderId="81" xfId="0" applyNumberFormat="1" applyFont="1" applyFill="1" applyBorder="1" applyAlignment="1" applyProtection="1">
      <alignment horizontal="right" vertical="center"/>
    </xf>
    <xf numFmtId="0" fontId="35" fillId="21" borderId="3" xfId="0" applyFont="1" applyFill="1" applyBorder="1" applyAlignment="1" applyProtection="1">
      <alignment horizontal="center" vertical="center"/>
    </xf>
    <xf numFmtId="3" fontId="1" fillId="21" borderId="71" xfId="0" applyNumberFormat="1" applyFont="1" applyFill="1" applyBorder="1" applyAlignment="1" applyProtection="1">
      <alignment horizontal="right" vertical="center"/>
    </xf>
    <xf numFmtId="3" fontId="1" fillId="21" borderId="31" xfId="0" applyNumberFormat="1" applyFont="1" applyFill="1" applyBorder="1" applyAlignment="1" applyProtection="1">
      <alignment horizontal="right" vertical="center"/>
    </xf>
    <xf numFmtId="0" fontId="35" fillId="21" borderId="27" xfId="0" applyFont="1" applyFill="1" applyBorder="1" applyAlignment="1" applyProtection="1">
      <alignment horizontal="center" vertical="center"/>
    </xf>
    <xf numFmtId="3" fontId="1" fillId="21" borderId="33" xfId="0" applyNumberFormat="1" applyFont="1" applyFill="1" applyBorder="1" applyAlignment="1" applyProtection="1">
      <alignment horizontal="right" vertical="center"/>
    </xf>
    <xf numFmtId="0" fontId="35" fillId="21" borderId="121" xfId="0" applyFont="1" applyFill="1" applyBorder="1" applyAlignment="1" applyProtection="1">
      <alignment horizontal="center" vertical="center"/>
    </xf>
    <xf numFmtId="3" fontId="1" fillId="21" borderId="77" xfId="0" applyNumberFormat="1" applyFont="1" applyFill="1" applyBorder="1" applyAlignment="1" applyProtection="1">
      <alignment horizontal="right" vertical="center"/>
    </xf>
    <xf numFmtId="0" fontId="51" fillId="20" borderId="0" xfId="0" applyFont="1" applyFill="1" applyProtection="1"/>
    <xf numFmtId="0" fontId="9" fillId="20" borderId="29" xfId="0" applyFont="1" applyFill="1" applyBorder="1" applyAlignment="1" applyProtection="1">
      <alignment horizontal="center" vertical="center" wrapText="1"/>
    </xf>
    <xf numFmtId="0" fontId="9" fillId="20" borderId="29" xfId="0" applyFont="1" applyFill="1" applyBorder="1" applyAlignment="1" applyProtection="1">
      <alignment horizontal="center" vertical="center"/>
    </xf>
    <xf numFmtId="0" fontId="35" fillId="20" borderId="108" xfId="0" applyFont="1" applyFill="1" applyBorder="1" applyAlignment="1" applyProtection="1">
      <alignment horizontal="center" vertical="center" wrapText="1"/>
    </xf>
    <xf numFmtId="0" fontId="35" fillId="20" borderId="19" xfId="0" applyFont="1" applyFill="1" applyBorder="1" applyAlignment="1" applyProtection="1">
      <alignment horizontal="center" vertical="center" wrapText="1"/>
    </xf>
    <xf numFmtId="0" fontId="35" fillId="20" borderId="13" xfId="0" applyFont="1" applyFill="1" applyBorder="1" applyAlignment="1" applyProtection="1">
      <alignment horizontal="center" vertical="center" wrapText="1"/>
    </xf>
    <xf numFmtId="0" fontId="35" fillId="20" borderId="24" xfId="0" applyFont="1" applyFill="1" applyBorder="1" applyAlignment="1" applyProtection="1">
      <alignment horizontal="center" vertical="center" wrapText="1"/>
    </xf>
    <xf numFmtId="0" fontId="35" fillId="20" borderId="11" xfId="0" applyFont="1" applyFill="1" applyBorder="1" applyAlignment="1" applyProtection="1">
      <alignment horizontal="center" vertical="center" wrapText="1"/>
    </xf>
    <xf numFmtId="0" fontId="35" fillId="20" borderId="109" xfId="0" applyFont="1" applyFill="1" applyBorder="1" applyAlignment="1" applyProtection="1">
      <alignment horizontal="center" vertical="center" wrapText="1"/>
    </xf>
    <xf numFmtId="0" fontId="4" fillId="20" borderId="55" xfId="0" applyFont="1" applyFill="1" applyBorder="1" applyAlignment="1" applyProtection="1">
      <alignment horizontal="left" vertical="center" wrapText="1"/>
    </xf>
    <xf numFmtId="3" fontId="11" fillId="20" borderId="50" xfId="0" applyNumberFormat="1" applyFont="1" applyFill="1" applyBorder="1" applyAlignment="1" applyProtection="1">
      <alignment horizontal="center" vertical="center"/>
    </xf>
    <xf numFmtId="3" fontId="11" fillId="20" borderId="47" xfId="0" applyNumberFormat="1" applyFont="1" applyFill="1" applyBorder="1" applyAlignment="1" applyProtection="1">
      <alignment horizontal="center" vertical="center"/>
    </xf>
    <xf numFmtId="3" fontId="11" fillId="20" borderId="56" xfId="0" applyNumberFormat="1" applyFont="1" applyFill="1" applyBorder="1" applyAlignment="1" applyProtection="1">
      <alignment horizontal="center" vertical="center"/>
    </xf>
    <xf numFmtId="0" fontId="11" fillId="20" borderId="0" xfId="0" applyFont="1" applyFill="1" applyAlignment="1" applyProtection="1">
      <alignment horizontal="center"/>
    </xf>
    <xf numFmtId="0" fontId="35" fillId="20" borderId="28" xfId="0" applyFont="1" applyFill="1" applyBorder="1" applyAlignment="1" applyProtection="1">
      <alignment horizontal="center" vertical="center"/>
    </xf>
    <xf numFmtId="3" fontId="35" fillId="20" borderId="97" xfId="0" applyNumberFormat="1" applyFont="1" applyFill="1" applyBorder="1" applyAlignment="1" applyProtection="1">
      <alignment horizontal="right" vertical="center"/>
    </xf>
    <xf numFmtId="3" fontId="35" fillId="20" borderId="21" xfId="0" applyNumberFormat="1" applyFont="1" applyFill="1" applyBorder="1" applyAlignment="1" applyProtection="1">
      <alignment horizontal="right" vertical="center"/>
    </xf>
    <xf numFmtId="3" fontId="35" fillId="20" borderId="51" xfId="0" applyNumberFormat="1" applyFont="1" applyFill="1" applyBorder="1" applyAlignment="1" applyProtection="1">
      <alignment horizontal="right" vertical="center"/>
    </xf>
    <xf numFmtId="3" fontId="35" fillId="20" borderId="22" xfId="0" applyNumberFormat="1" applyFont="1" applyFill="1" applyBorder="1" applyAlignment="1" applyProtection="1">
      <alignment horizontal="right" vertical="center"/>
    </xf>
    <xf numFmtId="0" fontId="13" fillId="20" borderId="26" xfId="0" applyFont="1" applyFill="1" applyBorder="1" applyAlignment="1" applyProtection="1">
      <alignment horizontal="left" vertical="center" wrapText="1"/>
    </xf>
    <xf numFmtId="3" fontId="35" fillId="20" borderId="26" xfId="0" applyNumberFormat="1" applyFont="1" applyFill="1" applyBorder="1" applyAlignment="1" applyProtection="1">
      <alignment horizontal="right" vertical="top" wrapText="1"/>
      <protection locked="0"/>
    </xf>
    <xf numFmtId="3" fontId="35" fillId="20" borderId="26" xfId="0" applyNumberFormat="1" applyFont="1" applyFill="1" applyBorder="1" applyAlignment="1" applyProtection="1">
      <alignment horizontal="right" vertical="top" wrapText="1"/>
    </xf>
    <xf numFmtId="0" fontId="5" fillId="20" borderId="0" xfId="0" applyFont="1" applyFill="1" applyBorder="1" applyAlignment="1" applyProtection="1">
      <alignment horizontal="left" vertical="center" wrapText="1"/>
    </xf>
    <xf numFmtId="0" fontId="35" fillId="20" borderId="0" xfId="0" applyNumberFormat="1" applyFont="1" applyFill="1" applyBorder="1" applyAlignment="1" applyProtection="1">
      <alignment horizontal="left" vertical="top" wrapText="1"/>
      <protection locked="0"/>
    </xf>
    <xf numFmtId="0" fontId="35" fillId="20" borderId="0" xfId="0" applyNumberFormat="1" applyFont="1" applyFill="1" applyBorder="1" applyAlignment="1" applyProtection="1">
      <alignment horizontal="left" vertical="top" wrapText="1"/>
    </xf>
    <xf numFmtId="0" fontId="35" fillId="20" borderId="54" xfId="0" applyFont="1" applyFill="1" applyBorder="1" applyAlignment="1" applyProtection="1">
      <alignment vertical="center" wrapText="1"/>
    </xf>
    <xf numFmtId="0" fontId="35" fillId="20" borderId="62" xfId="0" applyFont="1" applyFill="1" applyBorder="1" applyAlignment="1" applyProtection="1">
      <alignment vertical="center" wrapText="1"/>
    </xf>
    <xf numFmtId="0" fontId="35" fillId="20" borderId="195" xfId="0" applyFont="1" applyFill="1" applyBorder="1" applyAlignment="1" applyProtection="1">
      <alignment vertical="center" wrapText="1"/>
    </xf>
    <xf numFmtId="0" fontId="5" fillId="20" borderId="10" xfId="0" applyFont="1" applyFill="1" applyBorder="1" applyAlignment="1" applyProtection="1">
      <alignment horizontal="center" vertical="center" wrapText="1"/>
    </xf>
    <xf numFmtId="0" fontId="5" fillId="20" borderId="24" xfId="0" applyFont="1" applyFill="1" applyBorder="1" applyAlignment="1" applyProtection="1">
      <alignment horizontal="center" vertical="center" wrapText="1"/>
    </xf>
    <xf numFmtId="3" fontId="35" fillId="20" borderId="8" xfId="0" applyNumberFormat="1" applyFont="1" applyFill="1" applyBorder="1" applyAlignment="1" applyProtection="1">
      <alignment horizontal="right" vertical="center"/>
    </xf>
    <xf numFmtId="3" fontId="35" fillId="20" borderId="98" xfId="0" applyNumberFormat="1" applyFont="1" applyFill="1" applyBorder="1" applyAlignment="1" applyProtection="1">
      <alignment horizontal="right" vertical="center"/>
    </xf>
    <xf numFmtId="0" fontId="35" fillId="20" borderId="111" xfId="0" applyFont="1" applyFill="1" applyBorder="1" applyAlignment="1" applyProtection="1">
      <alignment horizontal="center" vertical="center"/>
    </xf>
    <xf numFmtId="3" fontId="35" fillId="20" borderId="142" xfId="0" applyNumberFormat="1" applyFont="1" applyFill="1" applyBorder="1" applyAlignment="1" applyProtection="1">
      <alignment horizontal="right" vertical="center"/>
    </xf>
    <xf numFmtId="3" fontId="35" fillId="20" borderId="152" xfId="0" applyNumberFormat="1" applyFont="1" applyFill="1" applyBorder="1" applyAlignment="1" applyProtection="1">
      <alignment horizontal="right" vertical="center"/>
    </xf>
    <xf numFmtId="0" fontId="9" fillId="20" borderId="0" xfId="0" applyFont="1" applyFill="1" applyBorder="1" applyAlignment="1" applyProtection="1">
      <alignment horizontal="center" vertical="center" wrapText="1"/>
    </xf>
    <xf numFmtId="0" fontId="8" fillId="20" borderId="0" xfId="0" applyFont="1" applyFill="1" applyBorder="1" applyAlignment="1" applyProtection="1">
      <alignment vertical="center" wrapText="1"/>
    </xf>
    <xf numFmtId="0" fontId="5" fillId="20" borderId="0" xfId="0" applyFont="1" applyFill="1" applyBorder="1" applyAlignment="1" applyProtection="1">
      <alignment horizontal="center" vertical="center" wrapText="1"/>
    </xf>
    <xf numFmtId="0" fontId="8" fillId="20" borderId="54" xfId="0" applyFont="1" applyFill="1" applyBorder="1" applyAlignment="1" applyProtection="1">
      <alignment vertical="center" wrapText="1"/>
    </xf>
    <xf numFmtId="0" fontId="8" fillId="20" borderId="195" xfId="0" applyFont="1" applyFill="1" applyBorder="1" applyAlignment="1" applyProtection="1">
      <alignment vertical="center" wrapText="1"/>
    </xf>
    <xf numFmtId="3" fontId="35" fillId="20" borderId="52" xfId="0" applyNumberFormat="1" applyFont="1" applyFill="1" applyBorder="1" applyAlignment="1" applyProtection="1">
      <alignment horizontal="right" vertical="center"/>
    </xf>
    <xf numFmtId="0" fontId="49" fillId="20" borderId="0" xfId="0" applyFont="1" applyFill="1" applyBorder="1" applyAlignment="1" applyProtection="1">
      <alignment vertical="center" wrapText="1"/>
      <protection locked="0"/>
    </xf>
    <xf numFmtId="0" fontId="49" fillId="20" borderId="0" xfId="0" applyFont="1" applyFill="1" applyBorder="1" applyAlignment="1" applyProtection="1">
      <alignment vertical="center" wrapText="1"/>
    </xf>
    <xf numFmtId="3" fontId="35" fillId="20" borderId="26" xfId="0" applyNumberFormat="1" applyFont="1" applyFill="1" applyBorder="1" applyAlignment="1" applyProtection="1">
      <alignment horizontal="right" vertical="center"/>
    </xf>
    <xf numFmtId="0" fontId="49" fillId="20" borderId="0" xfId="0" applyFont="1" applyFill="1" applyBorder="1" applyAlignment="1" applyProtection="1">
      <alignment horizontal="center" vertical="center" wrapText="1"/>
      <protection locked="0"/>
    </xf>
    <xf numFmtId="0" fontId="49" fillId="20" borderId="0" xfId="0" applyFont="1" applyFill="1" applyBorder="1" applyAlignment="1" applyProtection="1">
      <alignment horizontal="center" vertical="center" wrapText="1"/>
    </xf>
    <xf numFmtId="0" fontId="49" fillId="20" borderId="191" xfId="0" applyFont="1" applyFill="1" applyBorder="1" applyAlignment="1" applyProtection="1">
      <alignment horizontal="center" vertical="center" wrapText="1"/>
    </xf>
    <xf numFmtId="0" fontId="35" fillId="20" borderId="42" xfId="0" applyFont="1" applyFill="1" applyBorder="1" applyAlignment="1" applyProtection="1">
      <alignment horizontal="center" vertical="center"/>
    </xf>
    <xf numFmtId="3" fontId="35" fillId="20" borderId="88" xfId="0" applyNumberFormat="1" applyFont="1" applyFill="1" applyBorder="1" applyAlignment="1" applyProtection="1">
      <alignment vertical="center"/>
    </xf>
    <xf numFmtId="0" fontId="35" fillId="20" borderId="43" xfId="0" applyFont="1" applyFill="1" applyBorder="1" applyAlignment="1" applyProtection="1">
      <alignment horizontal="center" vertical="center"/>
    </xf>
    <xf numFmtId="0" fontId="35" fillId="20" borderId="79" xfId="0" applyFont="1" applyFill="1" applyBorder="1" applyAlignment="1" applyProtection="1">
      <alignment horizontal="center" vertical="center"/>
    </xf>
    <xf numFmtId="3" fontId="35" fillId="20" borderId="89" xfId="0" applyNumberFormat="1" applyFont="1" applyFill="1" applyBorder="1" applyAlignment="1" applyProtection="1">
      <alignment vertical="center"/>
    </xf>
    <xf numFmtId="0" fontId="51" fillId="21" borderId="0" xfId="0" applyFont="1" applyFill="1" applyProtection="1"/>
    <xf numFmtId="0" fontId="9" fillId="21" borderId="29" xfId="0" applyFont="1" applyFill="1" applyBorder="1" applyAlignment="1" applyProtection="1">
      <alignment horizontal="center" vertical="center" wrapText="1"/>
    </xf>
    <xf numFmtId="0" fontId="9" fillId="21" borderId="29" xfId="0" applyFont="1" applyFill="1" applyBorder="1" applyAlignment="1" applyProtection="1">
      <alignment horizontal="center" vertical="center"/>
    </xf>
    <xf numFmtId="0" fontId="35" fillId="21" borderId="108" xfId="0" applyFont="1" applyFill="1" applyBorder="1" applyAlignment="1" applyProtection="1">
      <alignment horizontal="center" vertical="center" wrapText="1"/>
    </xf>
    <xf numFmtId="0" fontId="35" fillId="21" borderId="19" xfId="0" applyFont="1" applyFill="1" applyBorder="1" applyAlignment="1" applyProtection="1">
      <alignment horizontal="center" vertical="center" wrapText="1"/>
    </xf>
    <xf numFmtId="0" fontId="35" fillId="21" borderId="13" xfId="0" applyFont="1" applyFill="1" applyBorder="1" applyAlignment="1" applyProtection="1">
      <alignment horizontal="center" vertical="center" wrapText="1"/>
    </xf>
    <xf numFmtId="0" fontId="35" fillId="21" borderId="24" xfId="0" applyFont="1" applyFill="1" applyBorder="1" applyAlignment="1" applyProtection="1">
      <alignment horizontal="center" vertical="center" wrapText="1"/>
    </xf>
    <xf numFmtId="0" fontId="35" fillId="21" borderId="11" xfId="0" applyFont="1" applyFill="1" applyBorder="1" applyAlignment="1" applyProtection="1">
      <alignment horizontal="center" vertical="center" wrapText="1"/>
    </xf>
    <xf numFmtId="0" fontId="35" fillId="21" borderId="109" xfId="0" applyFont="1" applyFill="1" applyBorder="1" applyAlignment="1" applyProtection="1">
      <alignment horizontal="center" vertical="center" wrapText="1"/>
    </xf>
    <xf numFmtId="0" fontId="4" fillId="21" borderId="55" xfId="0" applyFont="1" applyFill="1" applyBorder="1" applyAlignment="1" applyProtection="1">
      <alignment horizontal="left" vertical="center" wrapText="1"/>
    </xf>
    <xf numFmtId="3" fontId="11" fillId="21" borderId="50" xfId="0" applyNumberFormat="1" applyFont="1" applyFill="1" applyBorder="1" applyAlignment="1" applyProtection="1">
      <alignment horizontal="center" vertical="center"/>
    </xf>
    <xf numFmtId="3" fontId="11" fillId="21" borderId="47" xfId="0" applyNumberFormat="1" applyFont="1" applyFill="1" applyBorder="1" applyAlignment="1" applyProtection="1">
      <alignment horizontal="center" vertical="center"/>
    </xf>
    <xf numFmtId="3" fontId="11" fillId="21" borderId="56" xfId="0" applyNumberFormat="1" applyFont="1" applyFill="1" applyBorder="1" applyAlignment="1" applyProtection="1">
      <alignment horizontal="center" vertical="center"/>
    </xf>
    <xf numFmtId="3" fontId="11" fillId="21" borderId="57" xfId="0" applyNumberFormat="1" applyFont="1" applyFill="1" applyBorder="1" applyAlignment="1" applyProtection="1">
      <alignment horizontal="center" vertical="center"/>
    </xf>
    <xf numFmtId="3" fontId="11" fillId="21" borderId="53" xfId="0" applyNumberFormat="1" applyFont="1" applyFill="1" applyBorder="1" applyAlignment="1" applyProtection="1">
      <alignment horizontal="center" vertical="center"/>
    </xf>
    <xf numFmtId="0" fontId="11" fillId="21" borderId="0" xfId="0" applyFont="1" applyFill="1" applyAlignment="1" applyProtection="1">
      <alignment horizontal="center"/>
    </xf>
    <xf numFmtId="0" fontId="35" fillId="21" borderId="28" xfId="0" applyFont="1" applyFill="1" applyBorder="1" applyAlignment="1" applyProtection="1">
      <alignment horizontal="center" vertical="center"/>
    </xf>
    <xf numFmtId="3" fontId="35" fillId="21" borderId="97" xfId="0" applyNumberFormat="1" applyFont="1" applyFill="1" applyBorder="1" applyAlignment="1" applyProtection="1">
      <alignment horizontal="right" vertical="center"/>
    </xf>
    <xf numFmtId="3" fontId="35" fillId="21" borderId="21" xfId="0" applyNumberFormat="1" applyFont="1" applyFill="1" applyBorder="1" applyAlignment="1" applyProtection="1">
      <alignment horizontal="right" vertical="center"/>
    </xf>
    <xf numFmtId="3" fontId="35" fillId="21" borderId="51" xfId="0" applyNumberFormat="1" applyFont="1" applyFill="1" applyBorder="1" applyAlignment="1" applyProtection="1">
      <alignment horizontal="right" vertical="center"/>
    </xf>
    <xf numFmtId="3" fontId="35" fillId="21" borderId="22" xfId="0" applyNumberFormat="1" applyFont="1" applyFill="1" applyBorder="1" applyAlignment="1" applyProtection="1">
      <alignment horizontal="right" vertical="center"/>
    </xf>
    <xf numFmtId="0" fontId="13" fillId="21" borderId="26" xfId="0" applyFont="1" applyFill="1" applyBorder="1" applyAlignment="1" applyProtection="1">
      <alignment horizontal="left" vertical="center" wrapText="1"/>
    </xf>
    <xf numFmtId="3" fontId="35" fillId="21" borderId="26" xfId="0" applyNumberFormat="1" applyFont="1" applyFill="1" applyBorder="1" applyAlignment="1" applyProtection="1">
      <alignment horizontal="right" vertical="top" wrapText="1"/>
      <protection locked="0"/>
    </xf>
    <xf numFmtId="3" fontId="35" fillId="21" borderId="26" xfId="0" applyNumberFormat="1" applyFont="1" applyFill="1" applyBorder="1" applyAlignment="1" applyProtection="1">
      <alignment horizontal="right" vertical="top" wrapText="1"/>
    </xf>
    <xf numFmtId="0" fontId="5" fillId="21" borderId="0" xfId="0" applyFont="1" applyFill="1" applyBorder="1" applyAlignment="1" applyProtection="1">
      <alignment horizontal="left" vertical="center" wrapText="1"/>
    </xf>
    <xf numFmtId="0" fontId="35" fillId="21" borderId="0" xfId="0" applyNumberFormat="1" applyFont="1" applyFill="1" applyBorder="1" applyAlignment="1" applyProtection="1">
      <alignment horizontal="left" vertical="top" wrapText="1"/>
      <protection locked="0"/>
    </xf>
    <xf numFmtId="0" fontId="35" fillId="21" borderId="0" xfId="0" applyNumberFormat="1" applyFont="1" applyFill="1" applyBorder="1" applyAlignment="1" applyProtection="1">
      <alignment horizontal="left" vertical="top" wrapText="1"/>
    </xf>
    <xf numFmtId="0" fontId="35" fillId="21" borderId="54" xfId="0" applyFont="1" applyFill="1" applyBorder="1" applyAlignment="1" applyProtection="1">
      <alignment vertical="center" wrapText="1"/>
    </xf>
    <xf numFmtId="0" fontId="35" fillId="21" borderId="62" xfId="0" applyFont="1" applyFill="1" applyBorder="1" applyAlignment="1" applyProtection="1">
      <alignment vertical="center" wrapText="1"/>
    </xf>
    <xf numFmtId="0" fontId="35" fillId="21" borderId="195" xfId="0" applyFont="1" applyFill="1" applyBorder="1" applyAlignment="1" applyProtection="1">
      <alignment vertical="center" wrapText="1"/>
    </xf>
    <xf numFmtId="0" fontId="5" fillId="21" borderId="10" xfId="0" applyFont="1" applyFill="1" applyBorder="1" applyAlignment="1" applyProtection="1">
      <alignment horizontal="center" vertical="center" wrapText="1"/>
    </xf>
    <xf numFmtId="0" fontId="5" fillId="21" borderId="24" xfId="0" applyFont="1" applyFill="1" applyBorder="1" applyAlignment="1" applyProtection="1">
      <alignment horizontal="center" vertical="center" wrapText="1"/>
    </xf>
    <xf numFmtId="3" fontId="35" fillId="21" borderId="8" xfId="0" applyNumberFormat="1" applyFont="1" applyFill="1" applyBorder="1" applyAlignment="1" applyProtection="1">
      <alignment horizontal="right" vertical="center"/>
    </xf>
    <xf numFmtId="3" fontId="35" fillId="21" borderId="98" xfId="0" applyNumberFormat="1" applyFont="1" applyFill="1" applyBorder="1" applyAlignment="1" applyProtection="1">
      <alignment horizontal="right" vertical="center"/>
    </xf>
    <xf numFmtId="3" fontId="35" fillId="21" borderId="59" xfId="0" applyNumberFormat="1" applyFont="1" applyFill="1" applyBorder="1" applyAlignment="1" applyProtection="1">
      <alignment horizontal="right" vertical="center"/>
    </xf>
    <xf numFmtId="0" fontId="35" fillId="21" borderId="111" xfId="0" applyFont="1" applyFill="1" applyBorder="1" applyAlignment="1" applyProtection="1">
      <alignment horizontal="center" vertical="center"/>
    </xf>
    <xf numFmtId="3" fontId="35" fillId="21" borderId="142" xfId="0" applyNumberFormat="1" applyFont="1" applyFill="1" applyBorder="1" applyAlignment="1" applyProtection="1">
      <alignment horizontal="right" vertical="center"/>
    </xf>
    <xf numFmtId="3" fontId="35" fillId="21" borderId="152" xfId="0" applyNumberFormat="1" applyFont="1" applyFill="1" applyBorder="1" applyAlignment="1" applyProtection="1">
      <alignment horizontal="right" vertical="center"/>
    </xf>
    <xf numFmtId="3" fontId="35" fillId="21" borderId="49" xfId="0" applyNumberFormat="1" applyFont="1" applyFill="1" applyBorder="1" applyAlignment="1" applyProtection="1">
      <alignment horizontal="right" vertical="center"/>
    </xf>
    <xf numFmtId="0" fontId="9" fillId="21" borderId="0" xfId="0" applyFont="1" applyFill="1" applyBorder="1" applyAlignment="1" applyProtection="1">
      <alignment horizontal="center" vertical="center" wrapText="1"/>
    </xf>
    <xf numFmtId="0" fontId="8" fillId="21" borderId="0" xfId="0" applyFont="1" applyFill="1" applyBorder="1" applyAlignment="1" applyProtection="1">
      <alignment vertical="center" wrapText="1"/>
    </xf>
    <xf numFmtId="0" fontId="5" fillId="21" borderId="0" xfId="0" applyFont="1" applyFill="1" applyBorder="1" applyAlignment="1" applyProtection="1">
      <alignment horizontal="center" vertical="center" wrapText="1"/>
    </xf>
    <xf numFmtId="0" fontId="8" fillId="21" borderId="54" xfId="0" applyFont="1" applyFill="1" applyBorder="1" applyAlignment="1" applyProtection="1">
      <alignment vertical="center" wrapText="1"/>
    </xf>
    <xf numFmtId="0" fontId="8" fillId="21" borderId="195" xfId="0" applyFont="1" applyFill="1" applyBorder="1" applyAlignment="1" applyProtection="1">
      <alignment vertical="center" wrapText="1"/>
    </xf>
    <xf numFmtId="3" fontId="35" fillId="21" borderId="52" xfId="0" applyNumberFormat="1" applyFont="1" applyFill="1" applyBorder="1" applyAlignment="1" applyProtection="1">
      <alignment horizontal="right" vertical="center"/>
    </xf>
    <xf numFmtId="0" fontId="49" fillId="21" borderId="0" xfId="0" applyFont="1" applyFill="1" applyBorder="1" applyAlignment="1" applyProtection="1">
      <alignment vertical="center" wrapText="1"/>
      <protection locked="0"/>
    </xf>
    <xf numFmtId="0" fontId="49" fillId="21" borderId="0" xfId="0" applyFont="1" applyFill="1" applyBorder="1" applyAlignment="1" applyProtection="1">
      <alignment vertical="center" wrapText="1"/>
    </xf>
    <xf numFmtId="3" fontId="35" fillId="21" borderId="26" xfId="0" applyNumberFormat="1" applyFont="1" applyFill="1" applyBorder="1" applyAlignment="1" applyProtection="1">
      <alignment horizontal="right" vertical="center"/>
    </xf>
    <xf numFmtId="3" fontId="35" fillId="21" borderId="145" xfId="0" applyNumberFormat="1" applyFont="1" applyFill="1" applyBorder="1" applyAlignment="1" applyProtection="1">
      <alignment horizontal="right" vertical="center"/>
    </xf>
    <xf numFmtId="0" fontId="49" fillId="21" borderId="0" xfId="0" applyFont="1" applyFill="1" applyBorder="1" applyAlignment="1" applyProtection="1">
      <alignment horizontal="center" vertical="center" wrapText="1"/>
      <protection locked="0"/>
    </xf>
    <xf numFmtId="0" fontId="49" fillId="21" borderId="0" xfId="0" applyFont="1" applyFill="1" applyBorder="1" applyAlignment="1" applyProtection="1">
      <alignment horizontal="center" vertical="center" wrapText="1"/>
    </xf>
    <xf numFmtId="0" fontId="35" fillId="21" borderId="42" xfId="0" applyFont="1" applyFill="1" applyBorder="1" applyAlignment="1" applyProtection="1">
      <alignment horizontal="center" vertical="center"/>
    </xf>
    <xf numFmtId="3" fontId="35" fillId="21" borderId="88" xfId="0" applyNumberFormat="1" applyFont="1" applyFill="1" applyBorder="1" applyAlignment="1" applyProtection="1">
      <alignment vertical="center"/>
    </xf>
    <xf numFmtId="0" fontId="35" fillId="21" borderId="43" xfId="0" applyFont="1" applyFill="1" applyBorder="1" applyAlignment="1" applyProtection="1">
      <alignment horizontal="center" vertical="center"/>
    </xf>
    <xf numFmtId="0" fontId="35" fillId="21" borderId="79" xfId="0" applyFont="1" applyFill="1" applyBorder="1" applyAlignment="1" applyProtection="1">
      <alignment horizontal="center" vertical="center"/>
    </xf>
    <xf numFmtId="3" fontId="35" fillId="21" borderId="89" xfId="0" applyNumberFormat="1" applyFont="1" applyFill="1" applyBorder="1" applyAlignment="1" applyProtection="1">
      <alignment vertical="center"/>
    </xf>
    <xf numFmtId="3" fontId="35" fillId="20" borderId="59" xfId="0" applyNumberFormat="1" applyFont="1" applyFill="1" applyBorder="1" applyAlignment="1" applyProtection="1">
      <alignment horizontal="right" vertical="center"/>
    </xf>
    <xf numFmtId="3" fontId="35" fillId="20" borderId="49" xfId="0" applyNumberFormat="1" applyFont="1" applyFill="1" applyBorder="1" applyAlignment="1" applyProtection="1">
      <alignment horizontal="right" vertical="center"/>
    </xf>
    <xf numFmtId="0" fontId="32" fillId="20" borderId="0" xfId="0" applyFont="1" applyFill="1" applyProtection="1"/>
    <xf numFmtId="0" fontId="32" fillId="21" borderId="0" xfId="0" applyFont="1" applyFill="1" applyProtection="1"/>
    <xf numFmtId="0" fontId="32" fillId="20" borderId="0" xfId="0" applyFont="1" applyFill="1" applyBorder="1" applyProtection="1"/>
    <xf numFmtId="0" fontId="32" fillId="21" borderId="0" xfId="0" applyFont="1" applyFill="1" applyBorder="1" applyProtection="1"/>
    <xf numFmtId="0" fontId="2" fillId="4" borderId="0" xfId="0" quotePrefix="1" applyFont="1" applyFill="1" applyBorder="1" applyAlignment="1" applyProtection="1">
      <alignment horizontal="left" vertical="center"/>
    </xf>
    <xf numFmtId="0" fontId="13" fillId="4" borderId="0" xfId="0" applyFont="1" applyFill="1" applyBorder="1" applyAlignment="1" applyProtection="1">
      <alignment horizontal="left" vertical="center" wrapText="1"/>
    </xf>
    <xf numFmtId="3" fontId="37" fillId="4" borderId="0" xfId="0" applyNumberFormat="1" applyFont="1" applyFill="1" applyBorder="1" applyAlignment="1" applyProtection="1">
      <alignment horizontal="left" vertical="center" wrapText="1"/>
      <protection locked="0"/>
    </xf>
    <xf numFmtId="0" fontId="35" fillId="4" borderId="0" xfId="0" applyNumberFormat="1" applyFont="1" applyFill="1" applyBorder="1" applyAlignment="1" applyProtection="1">
      <alignment horizontal="left" vertical="top" wrapText="1"/>
    </xf>
    <xf numFmtId="0" fontId="35" fillId="4" borderId="0" xfId="0" applyFont="1" applyFill="1" applyBorder="1" applyAlignment="1" applyProtection="1">
      <alignment horizontal="center" vertical="center" wrapText="1"/>
    </xf>
    <xf numFmtId="0" fontId="9" fillId="0" borderId="198" xfId="0" applyFont="1" applyBorder="1" applyAlignment="1" applyProtection="1">
      <alignment horizontal="center" vertical="center"/>
    </xf>
    <xf numFmtId="0" fontId="37" fillId="5" borderId="30" xfId="0" applyFont="1" applyFill="1" applyBorder="1" applyAlignment="1" applyProtection="1">
      <alignment horizontal="center" vertical="center"/>
    </xf>
    <xf numFmtId="0" fontId="0" fillId="0" borderId="0" xfId="0" applyFill="1" applyBorder="1"/>
    <xf numFmtId="0" fontId="0" fillId="0" borderId="0" xfId="0" applyFill="1" applyBorder="1" applyAlignment="1">
      <alignment horizont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4" fontId="0" fillId="0" borderId="0" xfId="0" applyNumberFormat="1" applyFill="1" applyBorder="1" applyAlignment="1" applyProtection="1">
      <alignment horizontal="center" vertical="center"/>
    </xf>
    <xf numFmtId="0" fontId="35" fillId="0" borderId="69"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0" fillId="0" borderId="110" xfId="0" applyBorder="1"/>
    <xf numFmtId="0" fontId="0" fillId="0" borderId="2" xfId="0" applyBorder="1"/>
    <xf numFmtId="165" fontId="0" fillId="0" borderId="28" xfId="0" applyNumberFormat="1" applyBorder="1"/>
    <xf numFmtId="165" fontId="0" fillId="0" borderId="3" xfId="0" applyNumberFormat="1" applyBorder="1"/>
    <xf numFmtId="165" fontId="0" fillId="0" borderId="121" xfId="0" applyNumberFormat="1" applyBorder="1"/>
    <xf numFmtId="3" fontId="0" fillId="0" borderId="55" xfId="0" applyNumberFormat="1" applyBorder="1"/>
    <xf numFmtId="3" fontId="0" fillId="0" borderId="3" xfId="0" applyNumberFormat="1" applyBorder="1"/>
    <xf numFmtId="3" fontId="0" fillId="0" borderId="111" xfId="0" applyNumberFormat="1" applyBorder="1"/>
    <xf numFmtId="0" fontId="32" fillId="0" borderId="110" xfId="0" applyNumberFormat="1" applyFont="1" applyFill="1" applyBorder="1" applyAlignment="1">
      <alignment horizontal="center" vertical="center"/>
    </xf>
    <xf numFmtId="0" fontId="32" fillId="0" borderId="2" xfId="0" applyFont="1" applyBorder="1"/>
    <xf numFmtId="0" fontId="32" fillId="0" borderId="28" xfId="0" applyFont="1" applyBorder="1"/>
    <xf numFmtId="0" fontId="32" fillId="0" borderId="3" xfId="0" applyFont="1" applyBorder="1"/>
    <xf numFmtId="0" fontId="32" fillId="0" borderId="121" xfId="0" applyFont="1" applyBorder="1"/>
    <xf numFmtId="0" fontId="0" fillId="0" borderId="0" xfId="0" applyFill="1" applyAlignment="1" applyProtection="1">
      <alignment wrapText="1"/>
    </xf>
    <xf numFmtId="0" fontId="0" fillId="0" borderId="0" xfId="0" applyFill="1" applyAlignment="1" applyProtection="1"/>
    <xf numFmtId="0" fontId="0" fillId="0" borderId="0" xfId="0" applyFill="1" applyAlignment="1" applyProtection="1">
      <alignment vertical="center" textRotation="90" wrapText="1"/>
    </xf>
    <xf numFmtId="3" fontId="1" fillId="21" borderId="134" xfId="0" applyNumberFormat="1" applyFont="1" applyFill="1" applyBorder="1" applyAlignment="1" applyProtection="1">
      <alignment horizontal="right" vertical="center"/>
    </xf>
    <xf numFmtId="3" fontId="1" fillId="21" borderId="150" xfId="0" applyNumberFormat="1" applyFont="1" applyFill="1" applyBorder="1" applyAlignment="1" applyProtection="1">
      <alignment horizontal="right" vertical="center"/>
    </xf>
    <xf numFmtId="3" fontId="1" fillId="21" borderId="182" xfId="0" applyNumberFormat="1" applyFont="1" applyFill="1" applyBorder="1" applyAlignment="1" applyProtection="1">
      <alignment horizontal="right" vertical="center"/>
    </xf>
    <xf numFmtId="3" fontId="1" fillId="21" borderId="83" xfId="0" applyNumberFormat="1" applyFont="1" applyFill="1" applyBorder="1" applyAlignment="1" applyProtection="1">
      <alignment horizontal="right" vertical="center"/>
    </xf>
    <xf numFmtId="3" fontId="1" fillId="21" borderId="56" xfId="0" applyNumberFormat="1" applyFont="1" applyFill="1" applyBorder="1" applyAlignment="1" applyProtection="1">
      <alignment horizontal="right" vertical="center"/>
    </xf>
    <xf numFmtId="3" fontId="1" fillId="21" borderId="55" xfId="0" applyNumberFormat="1" applyFont="1" applyFill="1" applyBorder="1" applyAlignment="1" applyProtection="1">
      <alignment horizontal="right" vertical="center"/>
    </xf>
    <xf numFmtId="3" fontId="1" fillId="21" borderId="86" xfId="0" applyNumberFormat="1" applyFont="1" applyFill="1" applyBorder="1" applyAlignment="1" applyProtection="1">
      <alignment horizontal="right" vertical="center"/>
    </xf>
    <xf numFmtId="3" fontId="1" fillId="21" borderId="90" xfId="0" applyNumberFormat="1" applyFont="1" applyFill="1" applyBorder="1" applyAlignment="1" applyProtection="1">
      <alignment horizontal="right" vertical="center"/>
    </xf>
    <xf numFmtId="3" fontId="1" fillId="21" borderId="8" xfId="0" applyNumberFormat="1" applyFont="1" applyFill="1" applyBorder="1" applyAlignment="1" applyProtection="1">
      <alignment horizontal="right" vertical="center"/>
    </xf>
    <xf numFmtId="3" fontId="1" fillId="21" borderId="95" xfId="0" applyNumberFormat="1" applyFont="1" applyFill="1" applyBorder="1" applyAlignment="1" applyProtection="1">
      <alignment horizontal="right" vertical="center"/>
    </xf>
    <xf numFmtId="3" fontId="1" fillId="21" borderId="14" xfId="0" applyNumberFormat="1" applyFont="1" applyFill="1" applyBorder="1" applyAlignment="1" applyProtection="1">
      <alignment horizontal="right" vertical="center"/>
    </xf>
    <xf numFmtId="3" fontId="1" fillId="21" borderId="3" xfId="0" applyNumberFormat="1" applyFont="1" applyFill="1" applyBorder="1" applyAlignment="1" applyProtection="1">
      <alignment horizontal="right" vertical="center"/>
    </xf>
    <xf numFmtId="3" fontId="1" fillId="21" borderId="12" xfId="0" applyNumberFormat="1" applyFont="1" applyFill="1" applyBorder="1" applyAlignment="1" applyProtection="1">
      <alignment horizontal="right" vertical="center"/>
    </xf>
    <xf numFmtId="3" fontId="1" fillId="21" borderId="65" xfId="0" applyNumberFormat="1" applyFont="1" applyFill="1" applyBorder="1" applyAlignment="1" applyProtection="1">
      <alignment horizontal="right" vertical="center"/>
    </xf>
    <xf numFmtId="3" fontId="1" fillId="21" borderId="34" xfId="0" applyNumberFormat="1" applyFont="1" applyFill="1" applyBorder="1" applyAlignment="1" applyProtection="1">
      <alignment horizontal="right" vertical="center"/>
    </xf>
    <xf numFmtId="3" fontId="1" fillId="21" borderId="35" xfId="0" applyNumberFormat="1" applyFont="1" applyFill="1" applyBorder="1" applyAlignment="1" applyProtection="1">
      <alignment horizontal="right" vertical="center"/>
    </xf>
    <xf numFmtId="3" fontId="1" fillId="21" borderId="58" xfId="0" applyNumberFormat="1" applyFont="1" applyFill="1" applyBorder="1" applyAlignment="1" applyProtection="1">
      <alignment horizontal="right" vertical="center"/>
    </xf>
    <xf numFmtId="3" fontId="1" fillId="21" borderId="135" xfId="0" applyNumberFormat="1" applyFont="1" applyFill="1" applyBorder="1" applyAlignment="1" applyProtection="1">
      <alignment horizontal="right" vertical="center"/>
    </xf>
    <xf numFmtId="3" fontId="1" fillId="21" borderId="96" xfId="0" applyNumberFormat="1" applyFont="1" applyFill="1" applyBorder="1" applyAlignment="1" applyProtection="1">
      <alignment horizontal="right" vertical="center"/>
    </xf>
    <xf numFmtId="3" fontId="1" fillId="21" borderId="27" xfId="0" applyNumberFormat="1" applyFont="1" applyFill="1" applyBorder="1" applyAlignment="1" applyProtection="1">
      <alignment horizontal="right" vertical="center"/>
    </xf>
    <xf numFmtId="3" fontId="1" fillId="21" borderId="99" xfId="0" applyNumberFormat="1" applyFont="1" applyFill="1" applyBorder="1" applyAlignment="1" applyProtection="1">
      <alignment horizontal="right" vertical="center"/>
    </xf>
    <xf numFmtId="3" fontId="1" fillId="21" borderId="60" xfId="0" applyNumberFormat="1" applyFont="1" applyFill="1" applyBorder="1" applyAlignment="1" applyProtection="1">
      <alignment horizontal="right" vertical="center"/>
    </xf>
    <xf numFmtId="3" fontId="1" fillId="21" borderId="36" xfId="0" applyNumberFormat="1" applyFont="1" applyFill="1" applyBorder="1" applyAlignment="1" applyProtection="1">
      <alignment horizontal="right" vertical="center"/>
    </xf>
    <xf numFmtId="3" fontId="1" fillId="21" borderId="10" xfId="0" applyNumberFormat="1" applyFont="1" applyFill="1" applyBorder="1" applyAlignment="1" applyProtection="1">
      <alignment horizontal="right" vertical="center"/>
    </xf>
    <xf numFmtId="3" fontId="1" fillId="21" borderId="167" xfId="0" applyNumberFormat="1" applyFont="1" applyFill="1" applyBorder="1" applyAlignment="1" applyProtection="1">
      <alignment horizontal="right" vertical="center"/>
    </xf>
    <xf numFmtId="3" fontId="1" fillId="21" borderId="148" xfId="0" applyNumberFormat="1" applyFont="1" applyFill="1" applyBorder="1" applyAlignment="1" applyProtection="1">
      <alignment horizontal="right" vertical="center"/>
    </xf>
    <xf numFmtId="3" fontId="1" fillId="21" borderId="13" xfId="0" applyNumberFormat="1" applyFont="1" applyFill="1" applyBorder="1" applyAlignment="1" applyProtection="1">
      <alignment horizontal="right" vertical="center"/>
    </xf>
    <xf numFmtId="3" fontId="1" fillId="21" borderId="121" xfId="0" applyNumberFormat="1" applyFont="1" applyFill="1" applyBorder="1" applyAlignment="1" applyProtection="1">
      <alignment horizontal="right" vertical="center"/>
    </xf>
    <xf numFmtId="3" fontId="1" fillId="21" borderId="141" xfId="0" applyNumberFormat="1" applyFont="1" applyFill="1" applyBorder="1" applyAlignment="1" applyProtection="1">
      <alignment horizontal="right" vertical="center"/>
    </xf>
    <xf numFmtId="3" fontId="1" fillId="21" borderId="124" xfId="0" applyNumberFormat="1" applyFont="1" applyFill="1" applyBorder="1" applyAlignment="1" applyProtection="1">
      <alignment horizontal="right" vertical="center"/>
    </xf>
    <xf numFmtId="3" fontId="1" fillId="20" borderId="150" xfId="0" applyNumberFormat="1" applyFont="1" applyFill="1" applyBorder="1" applyAlignment="1" applyProtection="1">
      <alignment horizontal="right" vertical="center"/>
    </xf>
    <xf numFmtId="3" fontId="1" fillId="20" borderId="182" xfId="0" applyNumberFormat="1" applyFont="1" applyFill="1" applyBorder="1" applyAlignment="1" applyProtection="1">
      <alignment horizontal="right" vertical="center"/>
    </xf>
    <xf numFmtId="3" fontId="1" fillId="20" borderId="83" xfId="0" applyNumberFormat="1" applyFont="1" applyFill="1" applyBorder="1" applyAlignment="1" applyProtection="1">
      <alignment horizontal="right" vertical="center"/>
    </xf>
    <xf numFmtId="3" fontId="1" fillId="20" borderId="56" xfId="0" applyNumberFormat="1" applyFont="1" applyFill="1" applyBorder="1" applyAlignment="1" applyProtection="1">
      <alignment horizontal="right" vertical="center"/>
    </xf>
    <xf numFmtId="3" fontId="1" fillId="20" borderId="55" xfId="0" applyNumberFormat="1" applyFont="1" applyFill="1" applyBorder="1" applyAlignment="1" applyProtection="1">
      <alignment horizontal="right" vertical="center"/>
    </xf>
    <xf numFmtId="3" fontId="1" fillId="20" borderId="86" xfId="0" applyNumberFormat="1" applyFont="1" applyFill="1" applyBorder="1" applyAlignment="1" applyProtection="1">
      <alignment horizontal="right" vertical="center"/>
    </xf>
    <xf numFmtId="3" fontId="1" fillId="20" borderId="90" xfId="0" applyNumberFormat="1" applyFont="1" applyFill="1" applyBorder="1" applyAlignment="1" applyProtection="1">
      <alignment horizontal="right" vertical="center"/>
    </xf>
    <xf numFmtId="3" fontId="35" fillId="20" borderId="81" xfId="0" applyNumberFormat="1" applyFont="1" applyFill="1" applyBorder="1" applyAlignment="1" applyProtection="1">
      <alignment horizontal="right" vertical="center"/>
    </xf>
    <xf numFmtId="3" fontId="35" fillId="20" borderId="90" xfId="0" applyNumberFormat="1" applyFont="1" applyFill="1" applyBorder="1" applyAlignment="1" applyProtection="1">
      <alignment horizontal="right" vertical="center"/>
    </xf>
    <xf numFmtId="3" fontId="1" fillId="20" borderId="8" xfId="0" applyNumberFormat="1" applyFont="1" applyFill="1" applyBorder="1" applyAlignment="1" applyProtection="1">
      <alignment horizontal="right" vertical="center"/>
    </xf>
    <xf numFmtId="3" fontId="1" fillId="20" borderId="134" xfId="0" applyNumberFormat="1" applyFont="1" applyFill="1" applyBorder="1" applyAlignment="1" applyProtection="1">
      <alignment horizontal="right" vertical="center"/>
    </xf>
    <xf numFmtId="3" fontId="1" fillId="20" borderId="95" xfId="0" applyNumberFormat="1" applyFont="1" applyFill="1" applyBorder="1" applyAlignment="1" applyProtection="1">
      <alignment horizontal="right" vertical="center"/>
    </xf>
    <xf numFmtId="3" fontId="1" fillId="20" borderId="14" xfId="0" applyNumberFormat="1" applyFont="1" applyFill="1" applyBorder="1" applyAlignment="1" applyProtection="1">
      <alignment horizontal="right" vertical="center"/>
    </xf>
    <xf numFmtId="3" fontId="1" fillId="20" borderId="3" xfId="0" applyNumberFormat="1" applyFont="1" applyFill="1" applyBorder="1" applyAlignment="1" applyProtection="1">
      <alignment horizontal="right" vertical="center"/>
    </xf>
    <xf numFmtId="3" fontId="1" fillId="20" borderId="12" xfId="0" applyNumberFormat="1" applyFont="1" applyFill="1" applyBorder="1" applyAlignment="1" applyProtection="1">
      <alignment horizontal="right" vertical="center"/>
    </xf>
    <xf numFmtId="3" fontId="1" fillId="20" borderId="65" xfId="0" applyNumberFormat="1" applyFont="1" applyFill="1" applyBorder="1" applyAlignment="1" applyProtection="1">
      <alignment horizontal="right" vertical="center"/>
    </xf>
    <xf numFmtId="3" fontId="1" fillId="20" borderId="34" xfId="0" applyNumberFormat="1" applyFont="1" applyFill="1" applyBorder="1" applyAlignment="1" applyProtection="1">
      <alignment horizontal="right" vertical="center"/>
    </xf>
    <xf numFmtId="3" fontId="35" fillId="20" borderId="31" xfId="0" applyNumberFormat="1" applyFont="1" applyFill="1" applyBorder="1" applyAlignment="1" applyProtection="1">
      <alignment horizontal="right" vertical="center"/>
    </xf>
    <xf numFmtId="3" fontId="35" fillId="20" borderId="32" xfId="0" applyNumberFormat="1" applyFont="1" applyFill="1" applyBorder="1" applyAlignment="1" applyProtection="1">
      <alignment horizontal="right" vertical="center"/>
    </xf>
    <xf numFmtId="3" fontId="1" fillId="20" borderId="35" xfId="0" applyNumberFormat="1" applyFont="1" applyFill="1" applyBorder="1" applyAlignment="1" applyProtection="1">
      <alignment horizontal="right" vertical="center"/>
    </xf>
    <xf numFmtId="3" fontId="1" fillId="20" borderId="58" xfId="0" applyNumberFormat="1" applyFont="1" applyFill="1" applyBorder="1" applyAlignment="1" applyProtection="1">
      <alignment horizontal="right" vertical="center"/>
    </xf>
    <xf numFmtId="3" fontId="1" fillId="20" borderId="135" xfId="0" applyNumberFormat="1" applyFont="1" applyFill="1" applyBorder="1" applyAlignment="1" applyProtection="1">
      <alignment horizontal="right" vertical="center"/>
    </xf>
    <xf numFmtId="3" fontId="1" fillId="20" borderId="96" xfId="0" applyNumberFormat="1" applyFont="1" applyFill="1" applyBorder="1" applyAlignment="1" applyProtection="1">
      <alignment horizontal="right" vertical="center"/>
    </xf>
    <xf numFmtId="3" fontId="1" fillId="20" borderId="27" xfId="0" applyNumberFormat="1" applyFont="1" applyFill="1" applyBorder="1" applyAlignment="1" applyProtection="1">
      <alignment horizontal="right" vertical="center"/>
    </xf>
    <xf numFmtId="3" fontId="1" fillId="20" borderId="99" xfId="0" applyNumberFormat="1" applyFont="1" applyFill="1" applyBorder="1" applyAlignment="1" applyProtection="1">
      <alignment horizontal="right" vertical="center"/>
    </xf>
    <xf numFmtId="3" fontId="1" fillId="20" borderId="60" xfId="0" applyNumberFormat="1" applyFont="1" applyFill="1" applyBorder="1" applyAlignment="1" applyProtection="1">
      <alignment horizontal="right" vertical="center"/>
    </xf>
    <xf numFmtId="3" fontId="1" fillId="20" borderId="36" xfId="0" applyNumberFormat="1" applyFont="1" applyFill="1" applyBorder="1" applyAlignment="1" applyProtection="1">
      <alignment horizontal="right" vertical="center"/>
    </xf>
    <xf numFmtId="3" fontId="35" fillId="20" borderId="33" xfId="0" applyNumberFormat="1" applyFont="1" applyFill="1" applyBorder="1" applyAlignment="1" applyProtection="1">
      <alignment horizontal="right" vertical="center"/>
    </xf>
    <xf numFmtId="3" fontId="35" fillId="20" borderId="34" xfId="0" applyNumberFormat="1" applyFont="1" applyFill="1" applyBorder="1" applyAlignment="1" applyProtection="1">
      <alignment horizontal="right" vertical="center"/>
    </xf>
    <xf numFmtId="3" fontId="1" fillId="20" borderId="10" xfId="0" applyNumberFormat="1" applyFont="1" applyFill="1" applyBorder="1" applyAlignment="1" applyProtection="1">
      <alignment horizontal="right" vertical="center"/>
    </xf>
    <xf numFmtId="3" fontId="1" fillId="20" borderId="167" xfId="0" applyNumberFormat="1" applyFont="1" applyFill="1" applyBorder="1" applyAlignment="1" applyProtection="1">
      <alignment horizontal="right" vertical="center"/>
    </xf>
    <xf numFmtId="3" fontId="1" fillId="20" borderId="148" xfId="0" applyNumberFormat="1" applyFont="1" applyFill="1" applyBorder="1" applyAlignment="1" applyProtection="1">
      <alignment horizontal="right" vertical="center"/>
    </xf>
    <xf numFmtId="3" fontId="1" fillId="20" borderId="13" xfId="0" applyNumberFormat="1" applyFont="1" applyFill="1" applyBorder="1" applyAlignment="1" applyProtection="1">
      <alignment horizontal="right" vertical="center"/>
    </xf>
    <xf numFmtId="3" fontId="1" fillId="20" borderId="121" xfId="0" applyNumberFormat="1" applyFont="1" applyFill="1" applyBorder="1" applyAlignment="1" applyProtection="1">
      <alignment horizontal="right" vertical="center"/>
    </xf>
    <xf numFmtId="3" fontId="1" fillId="20" borderId="141" xfId="0" applyNumberFormat="1" applyFont="1" applyFill="1" applyBorder="1" applyAlignment="1" applyProtection="1">
      <alignment horizontal="right" vertical="center"/>
    </xf>
    <xf numFmtId="3" fontId="1" fillId="20" borderId="124" xfId="0" applyNumberFormat="1" applyFont="1" applyFill="1" applyBorder="1" applyAlignment="1" applyProtection="1">
      <alignment horizontal="right" vertical="center"/>
    </xf>
    <xf numFmtId="0" fontId="37" fillId="17" borderId="178" xfId="0" applyNumberFormat="1" applyFont="1" applyFill="1" applyBorder="1" applyAlignment="1" applyProtection="1">
      <alignment horizontal="left" vertical="top" wrapText="1"/>
    </xf>
    <xf numFmtId="49" fontId="37" fillId="17" borderId="179" xfId="0" applyNumberFormat="1" applyFont="1" applyFill="1" applyBorder="1" applyAlignment="1" applyProtection="1">
      <alignment horizontal="left" vertical="top" wrapText="1"/>
    </xf>
    <xf numFmtId="0" fontId="37" fillId="17" borderId="171" xfId="0" applyNumberFormat="1" applyFont="1" applyFill="1" applyBorder="1" applyAlignment="1" applyProtection="1">
      <alignment horizontal="left" vertical="top" wrapText="1"/>
    </xf>
    <xf numFmtId="0" fontId="37" fillId="17" borderId="181" xfId="0" applyNumberFormat="1" applyFont="1" applyFill="1" applyBorder="1" applyAlignment="1" applyProtection="1">
      <alignment horizontal="left" vertical="top" wrapText="1"/>
    </xf>
    <xf numFmtId="49" fontId="37" fillId="17" borderId="178" xfId="0" applyNumberFormat="1" applyFont="1" applyFill="1" applyBorder="1" applyAlignment="1" applyProtection="1">
      <alignment horizontal="left" vertical="top" wrapText="1"/>
    </xf>
    <xf numFmtId="0" fontId="37" fillId="17" borderId="170" xfId="0" applyNumberFormat="1" applyFont="1" applyFill="1" applyBorder="1" applyAlignment="1" applyProtection="1">
      <alignment horizontal="left" vertical="top" wrapText="1"/>
    </xf>
    <xf numFmtId="49" fontId="37" fillId="0" borderId="0" xfId="0" applyNumberFormat="1" applyFont="1" applyFill="1" applyBorder="1" applyAlignment="1" applyProtection="1">
      <alignment horizontal="left" vertical="top" wrapText="1"/>
    </xf>
    <xf numFmtId="49" fontId="69" fillId="17" borderId="179" xfId="0" applyNumberFormat="1" applyFont="1" applyFill="1" applyBorder="1" applyAlignment="1" applyProtection="1">
      <alignment horizontal="left" vertical="top" wrapText="1"/>
    </xf>
    <xf numFmtId="0" fontId="69" fillId="17" borderId="178" xfId="0" applyNumberFormat="1" applyFont="1" applyFill="1" applyBorder="1" applyAlignment="1" applyProtection="1">
      <alignment horizontal="left" vertical="top" wrapText="1"/>
    </xf>
    <xf numFmtId="0" fontId="69" fillId="17" borderId="171" xfId="0" applyNumberFormat="1" applyFont="1" applyFill="1" applyBorder="1" applyAlignment="1" applyProtection="1">
      <alignment horizontal="left" vertical="top" wrapText="1"/>
    </xf>
    <xf numFmtId="0" fontId="69" fillId="17" borderId="181" xfId="0" applyNumberFormat="1" applyFont="1" applyFill="1" applyBorder="1" applyAlignment="1" applyProtection="1">
      <alignment horizontal="left" vertical="top" wrapText="1"/>
    </xf>
    <xf numFmtId="0" fontId="69" fillId="17" borderId="172" xfId="0" applyNumberFormat="1" applyFont="1" applyFill="1" applyBorder="1" applyAlignment="1" applyProtection="1">
      <alignment horizontal="left" vertical="top" wrapText="1"/>
    </xf>
    <xf numFmtId="0" fontId="69" fillId="17" borderId="180" xfId="0" applyNumberFormat="1" applyFont="1" applyFill="1" applyBorder="1" applyAlignment="1" applyProtection="1">
      <alignment horizontal="left" vertical="top" wrapText="1"/>
    </xf>
    <xf numFmtId="49" fontId="69" fillId="17" borderId="178" xfId="0" applyNumberFormat="1" applyFont="1" applyFill="1" applyBorder="1" applyAlignment="1" applyProtection="1">
      <alignment horizontal="left" vertical="top" wrapText="1"/>
    </xf>
    <xf numFmtId="0" fontId="69" fillId="17" borderId="170" xfId="0" applyNumberFormat="1" applyFont="1" applyFill="1" applyBorder="1" applyAlignment="1" applyProtection="1">
      <alignment horizontal="left" vertical="top" wrapText="1"/>
    </xf>
    <xf numFmtId="49" fontId="69" fillId="0" borderId="0" xfId="0" applyNumberFormat="1" applyFont="1" applyFill="1" applyBorder="1" applyAlignment="1" applyProtection="1">
      <alignment horizontal="left" vertical="top" wrapText="1"/>
    </xf>
    <xf numFmtId="0" fontId="69" fillId="17" borderId="166" xfId="0" applyNumberFormat="1" applyFont="1" applyFill="1" applyBorder="1" applyAlignment="1" applyProtection="1">
      <alignment horizontal="left" vertical="top" wrapText="1"/>
    </xf>
    <xf numFmtId="0" fontId="69" fillId="17" borderId="69" xfId="0" applyNumberFormat="1" applyFont="1" applyFill="1" applyBorder="1" applyAlignment="1" applyProtection="1">
      <alignment horizontal="left" vertical="top" wrapText="1"/>
    </xf>
    <xf numFmtId="0" fontId="69" fillId="17" borderId="168" xfId="0" applyNumberFormat="1" applyFont="1" applyFill="1" applyBorder="1" applyAlignment="1" applyProtection="1">
      <alignment horizontal="left" vertical="top" wrapText="1"/>
    </xf>
    <xf numFmtId="49" fontId="68" fillId="0" borderId="0" xfId="0" applyNumberFormat="1" applyFont="1" applyFill="1" applyBorder="1" applyAlignment="1" applyProtection="1">
      <alignment horizontal="left" vertical="top" wrapText="1"/>
    </xf>
    <xf numFmtId="3" fontId="37" fillId="17" borderId="172" xfId="0" applyNumberFormat="1" applyFont="1" applyFill="1" applyBorder="1" applyAlignment="1" applyProtection="1">
      <alignment horizontal="left" vertical="top" wrapText="1"/>
    </xf>
    <xf numFmtId="3" fontId="69" fillId="17" borderId="0" xfId="0" applyNumberFormat="1" applyFont="1" applyFill="1" applyBorder="1" applyAlignment="1" applyProtection="1">
      <alignment horizontal="left" vertical="top" wrapText="1"/>
    </xf>
    <xf numFmtId="3" fontId="69" fillId="17" borderId="156" xfId="0" applyNumberFormat="1" applyFont="1" applyFill="1" applyBorder="1" applyAlignment="1" applyProtection="1">
      <alignment horizontal="left" vertical="top" wrapText="1"/>
    </xf>
    <xf numFmtId="3" fontId="69" fillId="17" borderId="177" xfId="0" applyNumberFormat="1" applyFont="1" applyFill="1" applyBorder="1" applyAlignment="1" applyProtection="1">
      <alignment horizontal="left" vertical="top" wrapText="1"/>
    </xf>
    <xf numFmtId="3" fontId="69" fillId="17" borderId="69" xfId="0" applyNumberFormat="1" applyFont="1" applyFill="1" applyBorder="1" applyAlignment="1" applyProtection="1">
      <alignment horizontal="left" vertical="top" wrapText="1"/>
    </xf>
    <xf numFmtId="3" fontId="69" fillId="17" borderId="173" xfId="0" applyNumberFormat="1" applyFont="1" applyFill="1" applyBorder="1" applyAlignment="1" applyProtection="1">
      <alignment horizontal="left" vertical="top" wrapText="1"/>
    </xf>
    <xf numFmtId="3" fontId="69" fillId="17" borderId="62" xfId="0" applyNumberFormat="1" applyFont="1" applyFill="1" applyBorder="1" applyAlignment="1" applyProtection="1">
      <alignment horizontal="left" vertical="top" wrapText="1"/>
    </xf>
    <xf numFmtId="0" fontId="37" fillId="17" borderId="173" xfId="0" applyNumberFormat="1" applyFont="1" applyFill="1" applyBorder="1" applyAlignment="1" applyProtection="1">
      <alignment horizontal="left" vertical="top" wrapText="1"/>
    </xf>
    <xf numFmtId="0" fontId="69" fillId="17" borderId="1" xfId="0" applyNumberFormat="1" applyFont="1" applyFill="1" applyBorder="1" applyAlignment="1" applyProtection="1">
      <alignment horizontal="left" vertical="top" wrapText="1"/>
    </xf>
    <xf numFmtId="3" fontId="69" fillId="17" borderId="184" xfId="0" applyNumberFormat="1" applyFont="1" applyFill="1" applyBorder="1" applyAlignment="1" applyProtection="1">
      <alignment horizontal="left" vertical="top" wrapText="1"/>
    </xf>
    <xf numFmtId="3" fontId="69" fillId="17" borderId="1" xfId="0" applyNumberFormat="1" applyFont="1" applyFill="1" applyBorder="1" applyAlignment="1" applyProtection="1">
      <alignment horizontal="left" vertical="top" wrapText="1"/>
    </xf>
    <xf numFmtId="3" fontId="37" fillId="17" borderId="172" xfId="0" applyNumberFormat="1" applyFont="1" applyFill="1" applyBorder="1" applyAlignment="1" applyProtection="1">
      <alignment horizontal="left" vertical="center" wrapText="1"/>
    </xf>
    <xf numFmtId="0" fontId="69" fillId="17" borderId="185" xfId="0" applyNumberFormat="1" applyFont="1" applyFill="1" applyBorder="1" applyAlignment="1" applyProtection="1">
      <alignment horizontal="left" vertical="top" wrapText="1"/>
    </xf>
    <xf numFmtId="3" fontId="69" fillId="17" borderId="184" xfId="0" applyNumberFormat="1" applyFont="1" applyFill="1" applyBorder="1" applyAlignment="1" applyProtection="1">
      <alignment horizontal="left" vertical="center" wrapText="1"/>
    </xf>
    <xf numFmtId="3" fontId="69" fillId="17" borderId="163" xfId="0" applyNumberFormat="1" applyFont="1" applyFill="1" applyBorder="1" applyAlignment="1" applyProtection="1">
      <alignment horizontal="left" vertical="center" wrapText="1"/>
    </xf>
    <xf numFmtId="0" fontId="0" fillId="17" borderId="169" xfId="0" applyFill="1" applyBorder="1" applyAlignment="1" applyProtection="1">
      <alignment horizontal="left" vertical="top"/>
    </xf>
    <xf numFmtId="0" fontId="0" fillId="17" borderId="170" xfId="0" applyFill="1" applyBorder="1" applyAlignment="1" applyProtection="1">
      <alignment horizontal="left" vertical="top"/>
    </xf>
    <xf numFmtId="0" fontId="33" fillId="17" borderId="171" xfId="0" applyFont="1" applyFill="1" applyBorder="1" applyAlignment="1" applyProtection="1">
      <alignment horizontal="left" vertical="top"/>
    </xf>
    <xf numFmtId="0" fontId="33" fillId="17" borderId="172" xfId="0" applyFont="1" applyFill="1" applyBorder="1" applyAlignment="1" applyProtection="1">
      <alignment horizontal="left" vertical="top"/>
    </xf>
    <xf numFmtId="0" fontId="0" fillId="17" borderId="171" xfId="0" applyFill="1" applyBorder="1" applyAlignment="1" applyProtection="1">
      <alignment horizontal="left" vertical="top"/>
    </xf>
    <xf numFmtId="0" fontId="0" fillId="17" borderId="172" xfId="0" applyFill="1" applyBorder="1" applyAlignment="1" applyProtection="1">
      <alignment horizontal="left" vertical="top"/>
    </xf>
    <xf numFmtId="0" fontId="10" fillId="0" borderId="0" xfId="0" applyFont="1" applyAlignment="1" applyProtection="1">
      <alignment vertical="center"/>
    </xf>
    <xf numFmtId="0" fontId="6" fillId="0" borderId="0" xfId="1" applyFont="1" applyFill="1" applyAlignment="1" applyProtection="1">
      <alignment vertical="center"/>
    </xf>
    <xf numFmtId="0" fontId="8" fillId="0" borderId="0" xfId="0" applyFont="1" applyAlignment="1" applyProtection="1">
      <alignment vertical="center"/>
    </xf>
    <xf numFmtId="0" fontId="4" fillId="0" borderId="0" xfId="0" applyFont="1" applyAlignment="1" applyProtection="1">
      <alignment vertical="center"/>
    </xf>
    <xf numFmtId="0" fontId="4" fillId="0" borderId="0" xfId="0" applyFont="1" applyFill="1" applyAlignment="1" applyProtection="1">
      <alignment vertical="center"/>
    </xf>
    <xf numFmtId="0" fontId="10" fillId="0" borderId="0" xfId="0" applyFont="1" applyFill="1" applyBorder="1" applyAlignment="1" applyProtection="1">
      <alignment vertical="center"/>
    </xf>
    <xf numFmtId="0" fontId="0" fillId="0" borderId="0" xfId="0" applyAlignment="1" applyProtection="1"/>
    <xf numFmtId="0" fontId="49" fillId="20" borderId="0" xfId="0" applyFont="1" applyFill="1" applyBorder="1" applyAlignment="1" applyProtection="1">
      <alignment horizontal="left" vertical="center" wrapText="1"/>
    </xf>
    <xf numFmtId="0" fontId="49" fillId="21" borderId="0" xfId="0" applyFont="1" applyFill="1" applyBorder="1" applyAlignment="1" applyProtection="1">
      <alignment horizontal="left" vertical="center" wrapText="1"/>
    </xf>
    <xf numFmtId="3" fontId="35" fillId="0" borderId="101" xfId="0" applyNumberFormat="1" applyFont="1" applyFill="1" applyBorder="1" applyAlignment="1" applyProtection="1">
      <alignment horizontal="right" vertical="top"/>
      <protection locked="0"/>
    </xf>
    <xf numFmtId="3" fontId="35" fillId="0" borderId="102" xfId="0" applyNumberFormat="1" applyFont="1" applyFill="1" applyBorder="1" applyAlignment="1" applyProtection="1">
      <alignment horizontal="right" vertical="top"/>
      <protection locked="0"/>
    </xf>
    <xf numFmtId="3" fontId="35" fillId="0" borderId="103" xfId="0" applyNumberFormat="1" applyFont="1" applyFill="1" applyBorder="1" applyAlignment="1" applyProtection="1">
      <alignment horizontal="right" vertical="top"/>
      <protection locked="0"/>
    </xf>
    <xf numFmtId="3" fontId="35" fillId="0" borderId="104" xfId="0" applyNumberFormat="1" applyFont="1" applyFill="1" applyBorder="1" applyAlignment="1" applyProtection="1">
      <alignment horizontal="right" vertical="top"/>
      <protection locked="0"/>
    </xf>
    <xf numFmtId="3" fontId="35" fillId="0" borderId="112" xfId="0" applyNumberFormat="1" applyFont="1" applyFill="1" applyBorder="1" applyAlignment="1" applyProtection="1">
      <alignment horizontal="right" vertical="top"/>
      <protection locked="0"/>
    </xf>
    <xf numFmtId="3" fontId="35" fillId="0" borderId="113" xfId="0" applyNumberFormat="1" applyFont="1" applyFill="1" applyBorder="1" applyAlignment="1" applyProtection="1">
      <alignment horizontal="right" vertical="top"/>
      <protection locked="0"/>
    </xf>
    <xf numFmtId="3" fontId="35" fillId="0" borderId="118" xfId="0" applyNumberFormat="1" applyFont="1" applyFill="1" applyBorder="1" applyAlignment="1" applyProtection="1">
      <alignment vertical="top"/>
      <protection locked="0"/>
    </xf>
    <xf numFmtId="3" fontId="35" fillId="0" borderId="18" xfId="0" applyNumberFormat="1" applyFont="1" applyFill="1" applyBorder="1" applyAlignment="1" applyProtection="1">
      <alignment vertical="top"/>
      <protection locked="0"/>
    </xf>
    <xf numFmtId="3" fontId="35" fillId="0" borderId="119" xfId="0" applyNumberFormat="1" applyFont="1" applyFill="1" applyBorder="1" applyAlignment="1" applyProtection="1">
      <alignment vertical="top"/>
      <protection locked="0"/>
    </xf>
    <xf numFmtId="0" fontId="32" fillId="0" borderId="0" xfId="0" applyFont="1" applyAlignment="1" applyProtection="1">
      <alignment vertical="center"/>
    </xf>
    <xf numFmtId="0" fontId="0" fillId="0" borderId="0" xfId="0" applyFont="1" applyProtection="1"/>
    <xf numFmtId="0" fontId="2" fillId="0" borderId="0" xfId="0" applyFont="1" applyAlignment="1" applyProtection="1">
      <alignment vertical="center"/>
    </xf>
    <xf numFmtId="0" fontId="2" fillId="4" borderId="0" xfId="0" applyFont="1" applyFill="1" applyProtection="1"/>
    <xf numFmtId="0" fontId="0" fillId="0" borderId="0" xfId="0" applyFont="1" applyAlignment="1" applyProtection="1">
      <alignment vertical="center"/>
    </xf>
    <xf numFmtId="0" fontId="0" fillId="0" borderId="0" xfId="0" applyFont="1" applyFill="1" applyBorder="1" applyAlignment="1" applyProtection="1">
      <alignment vertical="center"/>
    </xf>
    <xf numFmtId="0" fontId="35" fillId="20" borderId="0" xfId="0" applyFont="1" applyFill="1" applyBorder="1" applyAlignment="1" applyProtection="1">
      <alignment vertical="center"/>
    </xf>
    <xf numFmtId="0" fontId="43" fillId="20" borderId="0" xfId="0" applyFont="1" applyFill="1" applyProtection="1"/>
    <xf numFmtId="0" fontId="45" fillId="20" borderId="0" xfId="0" applyFont="1" applyFill="1" applyProtection="1"/>
    <xf numFmtId="0" fontId="47" fillId="20" borderId="0" xfId="0" applyFont="1" applyFill="1" applyProtection="1"/>
    <xf numFmtId="0" fontId="46" fillId="20" borderId="0" xfId="0" applyFont="1" applyFill="1" applyProtection="1"/>
    <xf numFmtId="0" fontId="44" fillId="20" borderId="0" xfId="0" applyFont="1" applyFill="1" applyProtection="1"/>
    <xf numFmtId="0" fontId="42" fillId="20" borderId="0" xfId="0" applyFont="1" applyFill="1" applyProtection="1"/>
    <xf numFmtId="0" fontId="41" fillId="20" borderId="0" xfId="0" applyFont="1" applyFill="1" applyAlignment="1" applyProtection="1"/>
    <xf numFmtId="0" fontId="41" fillId="21" borderId="0" xfId="0" applyFont="1" applyFill="1" applyAlignment="1" applyProtection="1">
      <alignment vertical="center"/>
    </xf>
    <xf numFmtId="0" fontId="35" fillId="21" borderId="0" xfId="0" applyFont="1" applyFill="1" applyBorder="1" applyAlignment="1" applyProtection="1">
      <alignment vertical="center"/>
    </xf>
    <xf numFmtId="0" fontId="43" fillId="21" borderId="0" xfId="0" applyFont="1" applyFill="1" applyProtection="1"/>
    <xf numFmtId="0" fontId="45" fillId="21" borderId="0" xfId="0" applyFont="1" applyFill="1" applyProtection="1"/>
    <xf numFmtId="0" fontId="47" fillId="21" borderId="0" xfId="0" applyFont="1" applyFill="1" applyProtection="1"/>
    <xf numFmtId="0" fontId="46" fillId="21" borderId="0" xfId="0" applyFont="1" applyFill="1" applyProtection="1"/>
    <xf numFmtId="0" fontId="44" fillId="21" borderId="0" xfId="0" applyFont="1" applyFill="1" applyProtection="1"/>
    <xf numFmtId="0" fontId="42" fillId="21" borderId="0" xfId="0" applyFont="1" applyFill="1" applyProtection="1"/>
    <xf numFmtId="3" fontId="35" fillId="20" borderId="91" xfId="0" applyNumberFormat="1" applyFont="1" applyFill="1" applyBorder="1" applyAlignment="1" applyProtection="1">
      <alignment vertical="center"/>
    </xf>
    <xf numFmtId="3" fontId="35" fillId="21" borderId="14" xfId="0" applyNumberFormat="1" applyFont="1" applyFill="1" applyBorder="1" applyAlignment="1" applyProtection="1">
      <alignment horizontal="right" vertical="center"/>
    </xf>
    <xf numFmtId="3" fontId="35" fillId="21" borderId="7" xfId="0" applyNumberFormat="1" applyFont="1" applyFill="1" applyBorder="1" applyAlignment="1" applyProtection="1">
      <alignment horizontal="right" vertical="center"/>
    </xf>
    <xf numFmtId="3" fontId="35" fillId="21" borderId="12" xfId="0" applyNumberFormat="1" applyFont="1" applyFill="1" applyBorder="1" applyAlignment="1" applyProtection="1">
      <alignment horizontal="right" vertical="center"/>
    </xf>
    <xf numFmtId="3" fontId="35" fillId="21" borderId="9" xfId="0" applyNumberFormat="1" applyFont="1" applyFill="1" applyBorder="1" applyAlignment="1" applyProtection="1">
      <alignment horizontal="right" vertical="center"/>
    </xf>
    <xf numFmtId="3" fontId="35" fillId="21" borderId="64" xfId="0" applyNumberFormat="1" applyFont="1" applyFill="1" applyBorder="1" applyAlignment="1" applyProtection="1">
      <alignment horizontal="right" vertical="center"/>
    </xf>
    <xf numFmtId="3" fontId="35" fillId="21" borderId="94" xfId="0" applyNumberFormat="1" applyFont="1" applyFill="1" applyBorder="1" applyAlignment="1" applyProtection="1">
      <alignment horizontal="right" vertical="center"/>
    </xf>
    <xf numFmtId="3" fontId="35" fillId="21" borderId="65" xfId="0" applyNumberFormat="1" applyFont="1" applyFill="1" applyBorder="1" applyAlignment="1" applyProtection="1">
      <alignment horizontal="right" vertical="center"/>
    </xf>
    <xf numFmtId="3" fontId="35" fillId="21" borderId="95" xfId="0" applyNumberFormat="1" applyFont="1" applyFill="1" applyBorder="1" applyAlignment="1" applyProtection="1">
      <alignment horizontal="right" vertical="center"/>
    </xf>
    <xf numFmtId="3" fontId="35" fillId="21" borderId="60" xfId="0" applyNumberFormat="1" applyFont="1" applyFill="1" applyBorder="1" applyAlignment="1" applyProtection="1">
      <alignment horizontal="right" vertical="center"/>
    </xf>
    <xf numFmtId="3" fontId="35" fillId="21" borderId="96" xfId="0" applyNumberFormat="1" applyFont="1" applyFill="1" applyBorder="1" applyAlignment="1" applyProtection="1">
      <alignment horizontal="right" vertical="center"/>
    </xf>
    <xf numFmtId="3" fontId="35" fillId="21" borderId="85" xfId="0" applyNumberFormat="1" applyFont="1" applyFill="1" applyBorder="1" applyAlignment="1" applyProtection="1">
      <alignment horizontal="right" vertical="center"/>
    </xf>
    <xf numFmtId="3" fontId="35" fillId="21" borderId="144" xfId="0" applyNumberFormat="1" applyFont="1" applyFill="1" applyBorder="1" applyAlignment="1" applyProtection="1">
      <alignment horizontal="right" vertical="center"/>
    </xf>
    <xf numFmtId="3" fontId="35" fillId="21" borderId="160" xfId="0" applyNumberFormat="1" applyFont="1" applyFill="1" applyBorder="1" applyAlignment="1" applyProtection="1">
      <alignment horizontal="right" vertical="center"/>
    </xf>
    <xf numFmtId="3" fontId="35" fillId="21" borderId="34" xfId="0" applyNumberFormat="1" applyFont="1" applyFill="1" applyBorder="1" applyAlignment="1" applyProtection="1">
      <alignment vertical="center"/>
    </xf>
    <xf numFmtId="3" fontId="35" fillId="21" borderId="116" xfId="0" applyNumberFormat="1" applyFont="1" applyFill="1" applyBorder="1" applyAlignment="1" applyProtection="1">
      <alignment vertical="center"/>
    </xf>
    <xf numFmtId="0" fontId="49" fillId="20" borderId="168" xfId="0" applyFont="1" applyFill="1" applyBorder="1" applyAlignment="1" applyProtection="1">
      <alignment horizontal="center" vertical="center" wrapText="1"/>
    </xf>
    <xf numFmtId="0" fontId="49" fillId="20" borderId="69" xfId="0" applyFont="1" applyFill="1" applyBorder="1" applyAlignment="1" applyProtection="1">
      <alignment horizontal="center" vertical="center" wrapText="1"/>
    </xf>
    <xf numFmtId="3" fontId="35" fillId="20" borderId="53" xfId="0" applyNumberFormat="1" applyFont="1" applyFill="1" applyBorder="1" applyAlignment="1" applyProtection="1">
      <alignment horizontal="right" vertical="center"/>
    </xf>
    <xf numFmtId="3" fontId="35" fillId="20" borderId="90" xfId="0" applyNumberFormat="1" applyFont="1" applyFill="1" applyBorder="1" applyAlignment="1" applyProtection="1">
      <alignment vertical="center"/>
    </xf>
    <xf numFmtId="3" fontId="35" fillId="20" borderId="81" xfId="0" applyNumberFormat="1" applyFont="1" applyFill="1" applyBorder="1" applyAlignment="1" applyProtection="1">
      <alignment vertical="center"/>
    </xf>
    <xf numFmtId="3" fontId="35" fillId="20" borderId="34" xfId="0" applyNumberFormat="1" applyFont="1" applyFill="1" applyBorder="1" applyAlignment="1" applyProtection="1">
      <alignment vertical="center"/>
    </xf>
    <xf numFmtId="3" fontId="35" fillId="20" borderId="116" xfId="0" applyNumberFormat="1" applyFont="1" applyFill="1" applyBorder="1" applyAlignment="1" applyProtection="1">
      <alignment vertical="center"/>
    </xf>
    <xf numFmtId="3" fontId="35" fillId="20" borderId="64" xfId="0" applyNumberFormat="1" applyFont="1" applyFill="1" applyBorder="1" applyAlignment="1" applyProtection="1">
      <alignment horizontal="right" vertical="center"/>
    </xf>
    <xf numFmtId="3" fontId="35" fillId="20" borderId="94" xfId="0" applyNumberFormat="1" applyFont="1" applyFill="1" applyBorder="1" applyAlignment="1" applyProtection="1">
      <alignment horizontal="right" vertical="center"/>
    </xf>
    <xf numFmtId="3" fontId="35" fillId="20" borderId="65" xfId="0" applyNumberFormat="1" applyFont="1" applyFill="1" applyBorder="1" applyAlignment="1" applyProtection="1">
      <alignment horizontal="right" vertical="center"/>
    </xf>
    <xf numFmtId="3" fontId="35" fillId="20" borderId="95" xfId="0" applyNumberFormat="1" applyFont="1" applyFill="1" applyBorder="1" applyAlignment="1" applyProtection="1">
      <alignment horizontal="right" vertical="center"/>
    </xf>
    <xf numFmtId="3" fontId="35" fillId="20" borderId="85" xfId="0" applyNumberFormat="1" applyFont="1" applyFill="1" applyBorder="1" applyAlignment="1" applyProtection="1">
      <alignment horizontal="right" vertical="center"/>
    </xf>
    <xf numFmtId="3" fontId="35" fillId="20" borderId="60" xfId="0" applyNumberFormat="1" applyFont="1" applyFill="1" applyBorder="1" applyAlignment="1" applyProtection="1">
      <alignment horizontal="right" vertical="center"/>
    </xf>
    <xf numFmtId="3" fontId="35" fillId="20" borderId="96" xfId="0" applyNumberFormat="1" applyFont="1" applyFill="1" applyBorder="1" applyAlignment="1" applyProtection="1">
      <alignment horizontal="right" vertical="center"/>
    </xf>
    <xf numFmtId="3" fontId="35" fillId="20" borderId="144" xfId="0" applyNumberFormat="1" applyFont="1" applyFill="1" applyBorder="1" applyAlignment="1" applyProtection="1">
      <alignment horizontal="right" vertical="center"/>
    </xf>
    <xf numFmtId="3" fontId="35" fillId="20" borderId="160" xfId="0" applyNumberFormat="1" applyFont="1" applyFill="1" applyBorder="1" applyAlignment="1" applyProtection="1">
      <alignment horizontal="right" vertical="center"/>
    </xf>
    <xf numFmtId="3" fontId="35" fillId="20" borderId="14" xfId="0" applyNumberFormat="1" applyFont="1" applyFill="1" applyBorder="1" applyAlignment="1" applyProtection="1">
      <alignment horizontal="right" vertical="center"/>
    </xf>
    <xf numFmtId="3" fontId="35" fillId="20" borderId="12" xfId="0" applyNumberFormat="1" applyFont="1" applyFill="1" applyBorder="1" applyAlignment="1" applyProtection="1">
      <alignment horizontal="right" vertical="center"/>
    </xf>
    <xf numFmtId="3" fontId="35" fillId="20" borderId="139" xfId="0" applyNumberFormat="1" applyFont="1" applyFill="1" applyBorder="1" applyAlignment="1" applyProtection="1">
      <alignment horizontal="right" vertical="center"/>
    </xf>
    <xf numFmtId="3" fontId="35" fillId="20" borderId="9" xfId="0" applyNumberFormat="1" applyFont="1" applyFill="1" applyBorder="1" applyAlignment="1" applyProtection="1">
      <alignment horizontal="right" vertical="center"/>
    </xf>
    <xf numFmtId="0" fontId="32" fillId="0" borderId="0" xfId="0" applyFont="1" applyAlignment="1" applyProtection="1">
      <alignment horizontal="center" vertical="center"/>
    </xf>
    <xf numFmtId="0" fontId="35" fillId="7" borderId="240" xfId="0" applyFont="1" applyFill="1" applyBorder="1" applyAlignment="1" applyProtection="1">
      <alignment horizontal="left" vertical="top" wrapText="1"/>
    </xf>
    <xf numFmtId="3" fontId="11" fillId="7" borderId="82" xfId="0" applyNumberFormat="1" applyFont="1" applyFill="1" applyBorder="1" applyAlignment="1" applyProtection="1">
      <alignment horizontal="center" vertical="center"/>
    </xf>
    <xf numFmtId="0" fontId="35" fillId="7" borderId="159" xfId="0" applyFont="1" applyFill="1" applyBorder="1" applyAlignment="1" applyProtection="1">
      <alignment horizontal="left" vertical="top" wrapText="1"/>
    </xf>
    <xf numFmtId="0" fontId="0" fillId="0" borderId="12" xfId="0" applyBorder="1" applyProtection="1">
      <protection locked="0"/>
    </xf>
    <xf numFmtId="0" fontId="50" fillId="0" borderId="28" xfId="0" quotePrefix="1" applyFont="1" applyBorder="1" applyAlignment="1" applyProtection="1">
      <alignment horizontal="left" vertical="center"/>
    </xf>
    <xf numFmtId="0" fontId="49" fillId="0" borderId="28" xfId="0" applyFont="1" applyFill="1" applyBorder="1" applyAlignment="1" applyProtection="1">
      <alignment horizontal="left" vertical="center" wrapText="1"/>
    </xf>
    <xf numFmtId="0" fontId="35" fillId="0" borderId="241" xfId="0" applyNumberFormat="1" applyFont="1" applyFill="1" applyBorder="1" applyAlignment="1" applyProtection="1">
      <alignment horizontal="left" vertical="top" wrapText="1"/>
      <protection locked="0"/>
    </xf>
    <xf numFmtId="0" fontId="49" fillId="0" borderId="27" xfId="0" applyFont="1" applyFill="1" applyBorder="1" applyAlignment="1" applyProtection="1">
      <alignment horizontal="left" vertical="center" wrapText="1"/>
    </xf>
    <xf numFmtId="0" fontId="35" fillId="0" borderId="131" xfId="0" applyNumberFormat="1" applyFont="1" applyFill="1" applyBorder="1" applyAlignment="1" applyProtection="1">
      <alignment horizontal="left" vertical="top" wrapText="1"/>
      <protection locked="0"/>
    </xf>
    <xf numFmtId="49" fontId="1" fillId="0" borderId="37" xfId="0" applyNumberFormat="1" applyFont="1" applyFill="1" applyBorder="1" applyAlignment="1" applyProtection="1">
      <alignment horizontal="left" vertical="top" wrapText="1"/>
      <protection locked="0"/>
    </xf>
    <xf numFmtId="49" fontId="1" fillId="0" borderId="38" xfId="0" applyNumberFormat="1" applyFont="1" applyFill="1" applyBorder="1" applyAlignment="1" applyProtection="1">
      <alignment horizontal="left" vertical="top" wrapText="1"/>
      <protection locked="0"/>
    </xf>
    <xf numFmtId="49" fontId="1" fillId="0" borderId="39" xfId="0" applyNumberFormat="1" applyFont="1" applyFill="1" applyBorder="1" applyAlignment="1" applyProtection="1">
      <alignment horizontal="left" vertical="top" wrapText="1"/>
      <protection locked="0"/>
    </xf>
    <xf numFmtId="49" fontId="1" fillId="0" borderId="40" xfId="0" applyNumberFormat="1" applyFont="1" applyFill="1" applyBorder="1" applyAlignment="1" applyProtection="1">
      <alignment horizontal="left" vertical="top" wrapText="1"/>
      <protection locked="0"/>
    </xf>
    <xf numFmtId="0" fontId="35" fillId="21" borderId="69" xfId="0" applyFont="1" applyFill="1" applyBorder="1" applyAlignment="1" applyProtection="1">
      <alignment horizontal="center" vertical="center" wrapText="1"/>
    </xf>
    <xf numFmtId="0" fontId="35" fillId="21" borderId="0" xfId="0" applyFont="1" applyFill="1" applyBorder="1" applyAlignment="1" applyProtection="1">
      <alignment horizontal="center" vertical="center" wrapText="1"/>
    </xf>
    <xf numFmtId="0" fontId="40" fillId="0" borderId="0" xfId="0" applyFont="1" applyFill="1" applyBorder="1" applyAlignment="1" applyProtection="1">
      <alignment horizontal="left" wrapText="1"/>
    </xf>
    <xf numFmtId="0" fontId="35" fillId="20" borderId="0" xfId="0" applyFont="1" applyFill="1" applyBorder="1" applyAlignment="1" applyProtection="1">
      <alignment horizontal="center" vertical="center" wrapText="1"/>
    </xf>
    <xf numFmtId="0" fontId="35" fillId="20" borderId="69" xfId="0" applyFont="1" applyFill="1" applyBorder="1" applyAlignment="1" applyProtection="1">
      <alignment horizontal="center" vertical="center" wrapText="1"/>
    </xf>
    <xf numFmtId="0" fontId="35" fillId="0" borderId="62" xfId="0" applyFont="1" applyFill="1" applyBorder="1" applyAlignment="1" applyProtection="1">
      <alignment horizontal="center" vertical="center" wrapText="1"/>
    </xf>
    <xf numFmtId="0" fontId="35" fillId="0" borderId="63" xfId="0" applyFont="1" applyFill="1" applyBorder="1" applyAlignment="1" applyProtection="1">
      <alignment horizontal="center" vertical="center" wrapText="1"/>
    </xf>
    <xf numFmtId="0" fontId="49" fillId="0" borderId="166" xfId="0" applyFont="1" applyFill="1" applyBorder="1" applyAlignment="1" applyProtection="1">
      <alignment horizontal="center" vertical="center" wrapText="1"/>
      <protection locked="0"/>
    </xf>
    <xf numFmtId="0" fontId="49" fillId="0" borderId="194" xfId="0" applyFont="1" applyFill="1" applyBorder="1" applyAlignment="1" applyProtection="1">
      <alignment horizontal="center" vertical="center" wrapText="1"/>
      <protection locked="0"/>
    </xf>
    <xf numFmtId="0" fontId="49" fillId="0" borderId="0" xfId="0" applyFont="1" applyFill="1" applyBorder="1" applyAlignment="1" applyProtection="1">
      <alignment horizontal="center" vertical="center" wrapText="1"/>
      <protection locked="0"/>
    </xf>
    <xf numFmtId="0" fontId="35" fillId="0" borderId="93" xfId="0" applyFont="1" applyFill="1" applyBorder="1" applyAlignment="1" applyProtection="1">
      <alignment horizontal="left" vertical="top" wrapText="1"/>
      <protection locked="0"/>
    </xf>
    <xf numFmtId="0" fontId="35" fillId="0" borderId="43" xfId="0" applyFont="1" applyFill="1" applyBorder="1" applyAlignment="1" applyProtection="1">
      <alignment horizontal="left" vertical="top" wrapText="1"/>
      <protection locked="0"/>
    </xf>
    <xf numFmtId="0" fontId="35" fillId="0" borderId="79" xfId="0" applyFont="1" applyFill="1" applyBorder="1" applyAlignment="1" applyProtection="1">
      <alignment horizontal="left" vertical="top" wrapText="1"/>
      <protection locked="0"/>
    </xf>
    <xf numFmtId="3" fontId="11" fillId="6" borderId="78" xfId="0" applyNumberFormat="1" applyFont="1" applyFill="1" applyBorder="1" applyAlignment="1" applyProtection="1">
      <alignment horizontal="center" vertical="center"/>
    </xf>
    <xf numFmtId="3" fontId="35" fillId="0" borderId="43" xfId="0" applyNumberFormat="1" applyFont="1" applyFill="1" applyBorder="1" applyAlignment="1" applyProtection="1">
      <alignment horizontal="right" vertical="center"/>
      <protection locked="0"/>
    </xf>
    <xf numFmtId="3" fontId="35" fillId="0" borderId="79" xfId="0" applyNumberFormat="1" applyFont="1" applyFill="1" applyBorder="1" applyAlignment="1" applyProtection="1">
      <alignment horizontal="right" vertical="center"/>
      <protection locked="0"/>
    </xf>
    <xf numFmtId="3" fontId="35" fillId="0" borderId="117" xfId="0" applyNumberFormat="1" applyFont="1" applyFill="1" applyBorder="1" applyAlignment="1" applyProtection="1">
      <alignment horizontal="right" vertical="top"/>
      <protection locked="0"/>
    </xf>
    <xf numFmtId="0" fontId="35" fillId="0" borderId="46" xfId="0" applyNumberFormat="1" applyFont="1" applyFill="1" applyBorder="1" applyAlignment="1" applyProtection="1">
      <alignment horizontal="left" vertical="top" wrapText="1"/>
      <protection locked="0"/>
    </xf>
    <xf numFmtId="0" fontId="49" fillId="0" borderId="54" xfId="0" applyFont="1" applyBorder="1" applyAlignment="1" applyProtection="1">
      <alignment horizontal="center" vertical="center" wrapText="1"/>
    </xf>
    <xf numFmtId="0" fontId="35" fillId="0" borderId="128" xfId="0" applyFont="1" applyFill="1" applyBorder="1" applyAlignment="1" applyProtection="1">
      <alignment horizontal="left" vertical="top" wrapText="1"/>
      <protection locked="0"/>
    </xf>
    <xf numFmtId="0" fontId="35" fillId="0" borderId="23" xfId="0" applyFont="1" applyFill="1" applyBorder="1" applyAlignment="1" applyProtection="1">
      <alignment horizontal="left" vertical="top" wrapText="1"/>
      <protection locked="0"/>
    </xf>
    <xf numFmtId="0" fontId="35" fillId="0" borderId="129" xfId="0" applyFont="1" applyFill="1" applyBorder="1" applyAlignment="1" applyProtection="1">
      <alignment horizontal="left" vertical="top" wrapText="1"/>
      <protection locked="0"/>
    </xf>
    <xf numFmtId="3" fontId="11" fillId="6" borderId="130" xfId="0" applyNumberFormat="1" applyFont="1" applyFill="1" applyBorder="1" applyAlignment="1" applyProtection="1">
      <alignment horizontal="center" vertical="center"/>
    </xf>
    <xf numFmtId="3" fontId="35" fillId="0" borderId="23" xfId="0" applyNumberFormat="1" applyFont="1" applyFill="1" applyBorder="1" applyAlignment="1" applyProtection="1">
      <alignment horizontal="right" vertical="center"/>
      <protection locked="0"/>
    </xf>
    <xf numFmtId="3" fontId="35" fillId="0" borderId="129" xfId="0" applyNumberFormat="1" applyFont="1" applyFill="1" applyBorder="1" applyAlignment="1" applyProtection="1">
      <alignment horizontal="right" vertical="center"/>
      <protection locked="0"/>
    </xf>
    <xf numFmtId="3" fontId="35" fillId="0" borderId="242" xfId="0" applyNumberFormat="1" applyFont="1" applyFill="1" applyBorder="1" applyAlignment="1" applyProtection="1">
      <alignment horizontal="right" vertical="top"/>
      <protection locked="0"/>
    </xf>
    <xf numFmtId="0" fontId="35" fillId="0" borderId="127" xfId="0" applyNumberFormat="1" applyFont="1" applyFill="1" applyBorder="1" applyAlignment="1" applyProtection="1">
      <alignment horizontal="left" vertical="top" wrapText="1"/>
      <protection locked="0"/>
    </xf>
    <xf numFmtId="0" fontId="49" fillId="20" borderId="194" xfId="0" applyFont="1" applyFill="1" applyBorder="1" applyAlignment="1" applyProtection="1">
      <alignment vertical="center" wrapText="1"/>
    </xf>
    <xf numFmtId="0" fontId="49" fillId="20" borderId="20" xfId="0" applyFont="1" applyFill="1" applyBorder="1" applyAlignment="1" applyProtection="1">
      <alignment vertical="center" wrapText="1"/>
    </xf>
    <xf numFmtId="3" fontId="35" fillId="20" borderId="243" xfId="0" applyNumberFormat="1" applyFont="1" applyFill="1" applyBorder="1" applyAlignment="1" applyProtection="1">
      <alignment horizontal="right" vertical="center"/>
    </xf>
    <xf numFmtId="3" fontId="35" fillId="20" borderId="23" xfId="0" applyNumberFormat="1" applyFont="1" applyFill="1" applyBorder="1" applyAlignment="1" applyProtection="1">
      <alignment horizontal="right" vertical="center"/>
    </xf>
    <xf numFmtId="0" fontId="49" fillId="21" borderId="194" xfId="0" applyFont="1" applyFill="1" applyBorder="1" applyAlignment="1" applyProtection="1">
      <alignment vertical="center" wrapText="1"/>
    </xf>
    <xf numFmtId="0" fontId="49" fillId="21" borderId="20" xfId="0" applyFont="1" applyFill="1" applyBorder="1" applyAlignment="1" applyProtection="1">
      <alignment vertical="center" wrapText="1"/>
    </xf>
    <xf numFmtId="3" fontId="35" fillId="21" borderId="243" xfId="0" applyNumberFormat="1" applyFont="1" applyFill="1" applyBorder="1" applyAlignment="1" applyProtection="1">
      <alignment horizontal="right" vertical="center"/>
    </xf>
    <xf numFmtId="3" fontId="35" fillId="21" borderId="23" xfId="0" applyNumberFormat="1" applyFont="1" applyFill="1" applyBorder="1" applyAlignment="1" applyProtection="1">
      <alignment horizontal="right" vertical="center"/>
    </xf>
    <xf numFmtId="3" fontId="35" fillId="21" borderId="129" xfId="0" applyNumberFormat="1" applyFont="1" applyFill="1" applyBorder="1" applyAlignment="1" applyProtection="1">
      <alignment horizontal="right" vertical="center"/>
    </xf>
    <xf numFmtId="3" fontId="35" fillId="20" borderId="244" xfId="0" applyNumberFormat="1" applyFont="1" applyFill="1" applyBorder="1" applyAlignment="1" applyProtection="1">
      <alignment horizontal="right" vertical="center"/>
    </xf>
    <xf numFmtId="0" fontId="0" fillId="0" borderId="166" xfId="0" applyBorder="1" applyProtection="1"/>
    <xf numFmtId="3" fontId="35" fillId="0" borderId="3" xfId="0" applyNumberFormat="1" applyFont="1" applyFill="1" applyBorder="1" applyAlignment="1" applyProtection="1">
      <alignment horizontal="right" vertical="center"/>
    </xf>
    <xf numFmtId="3" fontId="35" fillId="0" borderId="43" xfId="0" applyNumberFormat="1" applyFont="1" applyFill="1" applyBorder="1" applyAlignment="1" applyProtection="1">
      <alignment horizontal="right" vertical="center"/>
    </xf>
    <xf numFmtId="3" fontId="35" fillId="0" borderId="79" xfId="0" applyNumberFormat="1" applyFont="1" applyFill="1" applyBorder="1" applyAlignment="1" applyProtection="1">
      <alignment horizontal="right" vertical="center"/>
    </xf>
    <xf numFmtId="3" fontId="35" fillId="0" borderId="145" xfId="0" applyNumberFormat="1" applyFont="1" applyFill="1" applyBorder="1" applyAlignment="1" applyProtection="1">
      <alignment horizontal="right" vertical="center"/>
    </xf>
    <xf numFmtId="3" fontId="35" fillId="0" borderId="206" xfId="0" applyNumberFormat="1" applyFont="1" applyFill="1" applyBorder="1" applyAlignment="1" applyProtection="1">
      <alignment horizontal="right" vertical="center"/>
    </xf>
    <xf numFmtId="3" fontId="35" fillId="21" borderId="100" xfId="0" applyNumberFormat="1" applyFont="1" applyFill="1" applyBorder="1" applyAlignment="1" applyProtection="1">
      <alignment horizontal="right" vertical="center"/>
    </xf>
    <xf numFmtId="3" fontId="35" fillId="21" borderId="159" xfId="0" applyNumberFormat="1" applyFont="1" applyFill="1" applyBorder="1" applyAlignment="1" applyProtection="1">
      <alignment horizontal="right" vertical="center"/>
    </xf>
    <xf numFmtId="0" fontId="35" fillId="21" borderId="197" xfId="0" applyFont="1" applyFill="1" applyBorder="1" applyAlignment="1" applyProtection="1">
      <alignment vertical="center" wrapText="1"/>
    </xf>
    <xf numFmtId="0" fontId="5" fillId="21" borderId="11" xfId="0" applyFont="1" applyFill="1" applyBorder="1" applyAlignment="1" applyProtection="1">
      <alignment horizontal="center" vertical="center" wrapText="1"/>
    </xf>
    <xf numFmtId="3" fontId="35" fillId="21" borderId="23" xfId="0" applyNumberFormat="1" applyFont="1" applyFill="1" applyBorder="1" applyAlignment="1" applyProtection="1">
      <alignment vertical="center"/>
    </xf>
    <xf numFmtId="3" fontId="35" fillId="21" borderId="129" xfId="0" applyNumberFormat="1" applyFont="1" applyFill="1" applyBorder="1" applyAlignment="1" applyProtection="1">
      <alignment vertical="center"/>
    </xf>
    <xf numFmtId="3" fontId="35" fillId="20" borderId="23" xfId="0" applyNumberFormat="1" applyFont="1" applyFill="1" applyBorder="1" applyAlignment="1" applyProtection="1">
      <alignment vertical="center"/>
    </xf>
    <xf numFmtId="3" fontId="35" fillId="20" borderId="129" xfId="0" applyNumberFormat="1" applyFont="1" applyFill="1" applyBorder="1" applyAlignment="1" applyProtection="1">
      <alignment vertical="center"/>
    </xf>
    <xf numFmtId="3" fontId="35" fillId="21" borderId="32" xfId="0" applyNumberFormat="1" applyFont="1" applyFill="1" applyBorder="1" applyAlignment="1" applyProtection="1">
      <alignment vertical="center"/>
    </xf>
    <xf numFmtId="3" fontId="35" fillId="21" borderId="31" xfId="0" applyNumberFormat="1" applyFont="1" applyFill="1" applyBorder="1" applyAlignment="1" applyProtection="1">
      <alignment vertical="center"/>
    </xf>
    <xf numFmtId="3" fontId="35" fillId="21" borderId="241" xfId="0" applyNumberFormat="1" applyFont="1" applyFill="1" applyBorder="1" applyAlignment="1" applyProtection="1">
      <alignment vertical="center"/>
    </xf>
    <xf numFmtId="0" fontId="4" fillId="21" borderId="28" xfId="0" applyFont="1" applyFill="1" applyBorder="1" applyAlignment="1" applyProtection="1">
      <alignment horizontal="left" vertical="center" wrapText="1"/>
    </xf>
    <xf numFmtId="0" fontId="49" fillId="21" borderId="40" xfId="0" applyFont="1" applyFill="1" applyBorder="1" applyAlignment="1" applyProtection="1">
      <alignment horizontal="center" vertical="center" wrapText="1"/>
    </xf>
    <xf numFmtId="0" fontId="49" fillId="21" borderId="39" xfId="0" applyFont="1" applyFill="1" applyBorder="1" applyAlignment="1" applyProtection="1">
      <alignment horizontal="center" vertical="center" wrapText="1"/>
    </xf>
    <xf numFmtId="0" fontId="49" fillId="21" borderId="120" xfId="0" applyFont="1" applyFill="1" applyBorder="1" applyAlignment="1" applyProtection="1">
      <alignment horizontal="center" vertical="center" wrapText="1"/>
    </xf>
    <xf numFmtId="0" fontId="49" fillId="21" borderId="20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protection locked="0"/>
    </xf>
    <xf numFmtId="0" fontId="49" fillId="0" borderId="54" xfId="0" applyFont="1" applyFill="1" applyBorder="1" applyAlignment="1" applyProtection="1">
      <alignment vertical="center" wrapText="1"/>
      <protection locked="0"/>
    </xf>
    <xf numFmtId="0" fontId="0" fillId="20" borderId="54" xfId="0" applyFill="1" applyBorder="1" applyProtection="1"/>
    <xf numFmtId="0" fontId="0" fillId="20" borderId="63" xfId="0" applyFill="1" applyBorder="1" applyProtection="1"/>
    <xf numFmtId="0" fontId="0" fillId="20" borderId="239" xfId="0" applyFill="1" applyBorder="1" applyProtection="1"/>
    <xf numFmtId="0" fontId="0" fillId="20" borderId="166" xfId="0" applyFill="1" applyBorder="1" applyProtection="1"/>
    <xf numFmtId="0" fontId="35" fillId="21" borderId="166" xfId="0" applyFont="1" applyFill="1" applyBorder="1" applyAlignment="1" applyProtection="1">
      <alignment vertical="center" wrapText="1"/>
    </xf>
    <xf numFmtId="0" fontId="35" fillId="21" borderId="63" xfId="0" applyFont="1" applyFill="1" applyBorder="1" applyAlignment="1" applyProtection="1">
      <alignment vertical="center" wrapText="1"/>
    </xf>
    <xf numFmtId="0" fontId="35" fillId="21" borderId="239" xfId="0" applyFont="1" applyFill="1" applyBorder="1" applyAlignment="1" applyProtection="1">
      <alignment vertical="center" wrapText="1"/>
    </xf>
    <xf numFmtId="0" fontId="35" fillId="21" borderId="146" xfId="0" applyFont="1" applyFill="1" applyBorder="1" applyAlignment="1" applyProtection="1">
      <alignment vertical="center" wrapText="1"/>
    </xf>
    <xf numFmtId="0" fontId="49" fillId="0" borderId="188"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11" fillId="11" borderId="230" xfId="0" applyFont="1" applyFill="1" applyBorder="1" applyAlignment="1" applyProtection="1">
      <alignment horizontal="center" vertical="center" wrapText="1"/>
    </xf>
    <xf numFmtId="3" fontId="11" fillId="11" borderId="18" xfId="0" applyNumberFormat="1" applyFont="1" applyFill="1" applyBorder="1" applyAlignment="1" applyProtection="1">
      <alignment horizontal="center" vertical="center" wrapText="1"/>
    </xf>
    <xf numFmtId="0" fontId="35" fillId="0" borderId="27" xfId="0" applyFont="1" applyBorder="1" applyAlignment="1" applyProtection="1">
      <alignment horizontal="center" vertical="center"/>
    </xf>
    <xf numFmtId="0" fontId="35" fillId="20" borderId="44" xfId="0" applyFont="1" applyFill="1" applyBorder="1" applyAlignment="1" applyProtection="1">
      <alignment horizontal="center" vertical="center"/>
    </xf>
    <xf numFmtId="0" fontId="35" fillId="21" borderId="44" xfId="0" applyFont="1" applyFill="1" applyBorder="1" applyAlignment="1" applyProtection="1">
      <alignment horizontal="center" vertical="center"/>
    </xf>
    <xf numFmtId="0" fontId="0" fillId="0" borderId="0" xfId="0" applyFont="1" applyAlignment="1" applyProtection="1"/>
    <xf numFmtId="3" fontId="11" fillId="20" borderId="86" xfId="0" applyNumberFormat="1" applyFont="1" applyFill="1" applyBorder="1" applyAlignment="1" applyProtection="1">
      <alignment horizontal="center" vertical="center"/>
    </xf>
    <xf numFmtId="3" fontId="35" fillId="20" borderId="6" xfId="0" applyNumberFormat="1" applyFont="1" applyFill="1" applyBorder="1" applyAlignment="1" applyProtection="1">
      <alignment horizontal="right" vertical="center"/>
    </xf>
    <xf numFmtId="3" fontId="11" fillId="20" borderId="14" xfId="0" applyNumberFormat="1" applyFont="1" applyFill="1" applyBorder="1" applyAlignment="1" applyProtection="1">
      <alignment horizontal="center" vertical="center"/>
    </xf>
    <xf numFmtId="3" fontId="11" fillId="20" borderId="21" xfId="0" applyNumberFormat="1" applyFont="1" applyFill="1" applyBorder="1" applyAlignment="1" applyProtection="1">
      <alignment horizontal="center" vertical="center"/>
    </xf>
    <xf numFmtId="3" fontId="11" fillId="20" borderId="94" xfId="0" applyNumberFormat="1" applyFont="1" applyFill="1" applyBorder="1" applyAlignment="1" applyProtection="1">
      <alignment horizontal="center" vertical="center"/>
    </xf>
    <xf numFmtId="0" fontId="5" fillId="21" borderId="152" xfId="0" applyFont="1" applyFill="1" applyBorder="1" applyAlignment="1" applyProtection="1">
      <alignment horizontal="center" vertical="center" wrapText="1"/>
    </xf>
    <xf numFmtId="0" fontId="5" fillId="21" borderId="49" xfId="0" applyFont="1" applyFill="1" applyBorder="1" applyAlignment="1" applyProtection="1">
      <alignment horizontal="center" vertical="center" wrapText="1"/>
    </xf>
    <xf numFmtId="0" fontId="14" fillId="0" borderId="1"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35" fillId="7" borderId="110" xfId="0" applyFont="1" applyFill="1" applyBorder="1" applyAlignment="1" applyProtection="1">
      <alignment horizontal="left" vertical="top" wrapText="1"/>
    </xf>
    <xf numFmtId="3" fontId="35" fillId="0" borderId="3" xfId="0" applyNumberFormat="1" applyFont="1" applyFill="1" applyBorder="1" applyAlignment="1" applyProtection="1">
      <alignment horizontal="right" vertical="center" wrapText="1"/>
      <protection locked="0"/>
    </xf>
    <xf numFmtId="3" fontId="35" fillId="0" borderId="111" xfId="0" applyNumberFormat="1" applyFont="1" applyFill="1" applyBorder="1" applyAlignment="1" applyProtection="1">
      <alignment horizontal="right" vertical="center" wrapText="1"/>
      <protection locked="0"/>
    </xf>
    <xf numFmtId="3" fontId="11" fillId="7" borderId="55" xfId="0" applyNumberFormat="1" applyFont="1" applyFill="1" applyBorder="1" applyAlignment="1" applyProtection="1">
      <alignment horizontal="center" vertical="center"/>
    </xf>
    <xf numFmtId="3" fontId="35" fillId="0" borderId="55" xfId="0" applyNumberFormat="1" applyFont="1" applyFill="1" applyBorder="1" applyAlignment="1" applyProtection="1">
      <alignment horizontal="right" vertical="center" wrapText="1"/>
      <protection locked="0"/>
    </xf>
    <xf numFmtId="0" fontId="0" fillId="0" borderId="3" xfId="0" applyBorder="1" applyProtection="1">
      <protection locked="0"/>
    </xf>
    <xf numFmtId="3" fontId="35" fillId="0" borderId="27" xfId="0" applyNumberFormat="1" applyFont="1" applyFill="1" applyBorder="1" applyAlignment="1" applyProtection="1">
      <alignment horizontal="right" vertical="center" wrapText="1"/>
      <protection locked="0"/>
    </xf>
    <xf numFmtId="3" fontId="35" fillId="0" borderId="28" xfId="0" applyNumberFormat="1" applyFont="1" applyFill="1" applyBorder="1" applyAlignment="1" applyProtection="1">
      <alignment horizontal="right" vertical="center" wrapText="1"/>
      <protection locked="0"/>
    </xf>
    <xf numFmtId="3" fontId="35" fillId="0" borderId="121" xfId="0" applyNumberFormat="1" applyFont="1" applyFill="1" applyBorder="1" applyAlignment="1" applyProtection="1">
      <alignment horizontal="right" vertical="center" wrapText="1"/>
      <protection locked="0"/>
    </xf>
    <xf numFmtId="0" fontId="35" fillId="7" borderId="245" xfId="0" applyFont="1" applyFill="1" applyBorder="1" applyAlignment="1" applyProtection="1">
      <alignment horizontal="left" vertical="top" wrapText="1"/>
    </xf>
    <xf numFmtId="3" fontId="35" fillId="0" borderId="51" xfId="0" applyNumberFormat="1" applyFont="1" applyFill="1" applyBorder="1" applyAlignment="1" applyProtection="1">
      <alignment horizontal="right" vertical="center" wrapText="1"/>
      <protection locked="0"/>
    </xf>
    <xf numFmtId="0" fontId="32" fillId="8" borderId="0" xfId="0" applyFont="1" applyFill="1" applyBorder="1" applyAlignment="1" applyProtection="1">
      <alignment horizontal="left"/>
    </xf>
    <xf numFmtId="164" fontId="32" fillId="2" borderId="0" xfId="4" applyNumberFormat="1" applyFont="1" applyFill="1" applyBorder="1" applyAlignment="1" applyProtection="1">
      <alignment horizontal="center" vertical="center"/>
    </xf>
    <xf numFmtId="0" fontId="1" fillId="2" borderId="0" xfId="5" applyFill="1" applyBorder="1" applyAlignment="1" applyProtection="1">
      <alignment horizontal="left" vertical="center"/>
    </xf>
    <xf numFmtId="0" fontId="7" fillId="2" borderId="0" xfId="1" applyFill="1" applyBorder="1" applyAlignment="1" applyProtection="1">
      <alignment horizontal="left" vertical="center"/>
    </xf>
    <xf numFmtId="0" fontId="40" fillId="0" borderId="0" xfId="0" applyFont="1" applyFill="1" applyBorder="1" applyAlignment="1" applyProtection="1">
      <alignment horizontal="left" wrapText="1"/>
    </xf>
    <xf numFmtId="0" fontId="35" fillId="0" borderId="0" xfId="0" applyFont="1" applyFill="1" applyBorder="1" applyAlignment="1" applyProtection="1">
      <alignment horizontal="center" vertical="center" wrapText="1"/>
    </xf>
    <xf numFmtId="0" fontId="11" fillId="11" borderId="236"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78" xfId="0" applyFont="1" applyFill="1" applyBorder="1" applyAlignment="1" applyProtection="1">
      <alignment horizontal="center" vertical="center" wrapText="1"/>
      <protection locked="0"/>
    </xf>
    <xf numFmtId="0" fontId="49" fillId="0" borderId="26" xfId="0" applyFont="1" applyFill="1" applyBorder="1" applyAlignment="1" applyProtection="1">
      <alignment horizontal="center" vertical="center" wrapText="1"/>
      <protection locked="0"/>
    </xf>
    <xf numFmtId="0" fontId="36" fillId="8" borderId="0" xfId="0" applyFont="1" applyFill="1" applyBorder="1" applyAlignment="1" applyProtection="1">
      <alignment horizontal="center" vertical="center"/>
    </xf>
    <xf numFmtId="0" fontId="35" fillId="0" borderId="108" xfId="0" applyFont="1" applyFill="1" applyBorder="1" applyAlignment="1" applyProtection="1">
      <alignment horizontal="center" wrapText="1"/>
      <protection locked="0"/>
    </xf>
    <xf numFmtId="0" fontId="35" fillId="0" borderId="177" xfId="0" applyFont="1" applyFill="1" applyBorder="1" applyAlignment="1" applyProtection="1">
      <alignment horizontal="center" wrapText="1"/>
      <protection locked="0"/>
    </xf>
    <xf numFmtId="3" fontId="35" fillId="0" borderId="52" xfId="0" applyNumberFormat="1" applyFont="1" applyFill="1" applyBorder="1" applyAlignment="1" applyProtection="1">
      <alignment horizontal="right" vertical="center" wrapText="1"/>
      <protection locked="0"/>
    </xf>
    <xf numFmtId="3" fontId="35" fillId="0" borderId="53" xfId="0" applyNumberFormat="1" applyFont="1" applyFill="1" applyBorder="1" applyAlignment="1" applyProtection="1">
      <alignment horizontal="right" vertical="center" wrapText="1"/>
      <protection locked="0"/>
    </xf>
    <xf numFmtId="3" fontId="35" fillId="0" borderId="12" xfId="0" applyNumberFormat="1" applyFont="1" applyFill="1" applyBorder="1" applyAlignment="1" applyProtection="1">
      <alignment horizontal="right" vertical="center" wrapText="1"/>
      <protection locked="0"/>
    </xf>
    <xf numFmtId="3" fontId="35" fillId="0" borderId="144" xfId="0" applyNumberFormat="1" applyFont="1" applyFill="1" applyBorder="1" applyAlignment="1" applyProtection="1">
      <alignment horizontal="right" vertical="center" wrapText="1"/>
      <protection locked="0"/>
    </xf>
    <xf numFmtId="3" fontId="35" fillId="0" borderId="56" xfId="0" applyNumberFormat="1" applyFont="1" applyFill="1" applyBorder="1" applyAlignment="1" applyProtection="1">
      <alignment horizontal="right" vertical="center" wrapText="1"/>
      <protection locked="0"/>
    </xf>
    <xf numFmtId="3" fontId="35" fillId="0" borderId="152" xfId="0" applyNumberFormat="1" applyFont="1" applyFill="1" applyBorder="1" applyAlignment="1" applyProtection="1">
      <alignment horizontal="right" vertical="center" wrapText="1"/>
      <protection locked="0"/>
    </xf>
    <xf numFmtId="0" fontId="0" fillId="0" borderId="51" xfId="0" applyBorder="1" applyProtection="1">
      <protection locked="0"/>
    </xf>
    <xf numFmtId="3" fontId="35" fillId="0" borderId="246" xfId="0" applyNumberFormat="1" applyFont="1" applyFill="1" applyBorder="1" applyAlignment="1" applyProtection="1">
      <alignment horizontal="right" vertical="center" wrapText="1"/>
      <protection locked="0"/>
    </xf>
    <xf numFmtId="3" fontId="35" fillId="0" borderId="143" xfId="0" applyNumberFormat="1" applyFont="1" applyFill="1" applyBorder="1" applyAlignment="1" applyProtection="1">
      <alignment horizontal="right" vertical="center" wrapText="1"/>
      <protection locked="0"/>
    </xf>
    <xf numFmtId="3" fontId="35" fillId="0" borderId="13" xfId="0" applyNumberFormat="1" applyFont="1" applyFill="1" applyBorder="1" applyAlignment="1" applyProtection="1">
      <alignment horizontal="right" vertical="center" wrapText="1"/>
      <protection locked="0"/>
    </xf>
    <xf numFmtId="3" fontId="35" fillId="0" borderId="109" xfId="0" applyNumberFormat="1" applyFont="1" applyFill="1" applyBorder="1" applyAlignment="1" applyProtection="1">
      <alignment horizontal="right" vertical="center" wrapText="1"/>
      <protection locked="0"/>
    </xf>
    <xf numFmtId="0" fontId="0" fillId="0" borderId="8" xfId="0" applyBorder="1" applyProtection="1">
      <protection locked="0"/>
    </xf>
    <xf numFmtId="3" fontId="35" fillId="0" borderId="98" xfId="0" applyNumberFormat="1" applyFont="1" applyFill="1" applyBorder="1" applyAlignment="1" applyProtection="1">
      <alignment horizontal="right" vertical="center" wrapText="1"/>
      <protection locked="0"/>
    </xf>
    <xf numFmtId="3" fontId="35" fillId="0" borderId="99" xfId="0" applyNumberFormat="1" applyFont="1" applyFill="1" applyBorder="1" applyAlignment="1" applyProtection="1">
      <alignment horizontal="right" vertical="center" wrapText="1"/>
      <protection locked="0"/>
    </xf>
    <xf numFmtId="0" fontId="35" fillId="7" borderId="199" xfId="0" applyFont="1" applyFill="1" applyBorder="1" applyAlignment="1" applyProtection="1">
      <alignment horizontal="left" vertical="top" wrapText="1"/>
    </xf>
    <xf numFmtId="0" fontId="35" fillId="7" borderId="55" xfId="0" applyFont="1" applyFill="1" applyBorder="1" applyAlignment="1" applyProtection="1">
      <alignment horizontal="left" vertical="top" wrapText="1"/>
    </xf>
    <xf numFmtId="166" fontId="0" fillId="13" borderId="121" xfId="0" applyNumberFormat="1" applyFill="1" applyBorder="1" applyAlignment="1" applyProtection="1">
      <alignment horizontal="right" vertical="center"/>
    </xf>
    <xf numFmtId="166" fontId="0" fillId="10" borderId="3" xfId="0" applyNumberFormat="1" applyFill="1" applyBorder="1" applyAlignment="1" applyProtection="1">
      <alignment horizontal="right" vertical="center"/>
    </xf>
    <xf numFmtId="166" fontId="0" fillId="10" borderId="111" xfId="0" applyNumberFormat="1" applyFill="1" applyBorder="1" applyAlignment="1" applyProtection="1">
      <alignment horizontal="right" vertical="center"/>
    </xf>
    <xf numFmtId="166" fontId="0" fillId="9" borderId="51" xfId="0" applyNumberFormat="1" applyFill="1" applyBorder="1" applyAlignment="1" applyProtection="1">
      <alignment horizontal="right" vertical="center"/>
    </xf>
    <xf numFmtId="166" fontId="0" fillId="9" borderId="52" xfId="0" applyNumberFormat="1" applyFill="1" applyBorder="1" applyAlignment="1" applyProtection="1">
      <alignment horizontal="right" vertical="center"/>
    </xf>
    <xf numFmtId="0" fontId="35" fillId="7" borderId="53" xfId="0" applyFont="1" applyFill="1" applyBorder="1" applyAlignment="1" applyProtection="1">
      <alignment horizontal="left" vertical="top" wrapText="1"/>
    </xf>
    <xf numFmtId="0" fontId="35" fillId="7" borderId="158" xfId="0" applyFont="1" applyFill="1" applyBorder="1" applyAlignment="1" applyProtection="1">
      <alignment horizontal="left" vertical="top" wrapText="1"/>
    </xf>
    <xf numFmtId="166" fontId="0" fillId="9" borderId="12" xfId="0" applyNumberFormat="1" applyFill="1" applyBorder="1" applyAlignment="1" applyProtection="1">
      <alignment horizontal="right" vertical="center"/>
    </xf>
    <xf numFmtId="166" fontId="0" fillId="9" borderId="144" xfId="0" applyNumberFormat="1" applyFill="1" applyBorder="1" applyAlignment="1" applyProtection="1">
      <alignment horizontal="right" vertical="center"/>
    </xf>
    <xf numFmtId="0" fontId="35" fillId="7" borderId="56" xfId="0" applyFont="1" applyFill="1" applyBorder="1" applyAlignment="1" applyProtection="1">
      <alignment horizontal="left" vertical="top" wrapText="1"/>
    </xf>
    <xf numFmtId="166" fontId="0" fillId="9" borderId="99" xfId="0" applyNumberFormat="1" applyFill="1" applyBorder="1" applyAlignment="1" applyProtection="1">
      <alignment horizontal="right" vertical="center"/>
    </xf>
    <xf numFmtId="166" fontId="0" fillId="9" borderId="13" xfId="0" applyNumberFormat="1" applyFill="1" applyBorder="1" applyAlignment="1" applyProtection="1">
      <alignment horizontal="right" vertical="center"/>
    </xf>
    <xf numFmtId="166" fontId="0" fillId="9" borderId="98" xfId="0" applyNumberFormat="1" applyFill="1" applyBorder="1" applyAlignment="1" applyProtection="1">
      <alignment horizontal="right" vertical="center"/>
    </xf>
    <xf numFmtId="166" fontId="0" fillId="9" borderId="109" xfId="0" applyNumberFormat="1" applyFill="1" applyBorder="1" applyAlignment="1" applyProtection="1">
      <alignment horizontal="right" vertical="center"/>
    </xf>
    <xf numFmtId="166" fontId="0" fillId="14" borderId="51" xfId="0" applyNumberFormat="1" applyFill="1" applyBorder="1" applyAlignment="1" applyProtection="1">
      <alignment horizontal="right" vertical="center"/>
    </xf>
    <xf numFmtId="166" fontId="0" fillId="14" borderId="52" xfId="0" applyNumberFormat="1" applyFill="1" applyBorder="1" applyAlignment="1" applyProtection="1">
      <alignment horizontal="right" vertical="center"/>
    </xf>
    <xf numFmtId="166" fontId="0" fillId="14" borderId="12" xfId="0" applyNumberFormat="1" applyFill="1" applyBorder="1" applyAlignment="1" applyProtection="1">
      <alignment horizontal="right" vertical="center"/>
    </xf>
    <xf numFmtId="166" fontId="0" fillId="14" borderId="144" xfId="0" applyNumberFormat="1" applyFill="1" applyBorder="1" applyAlignment="1" applyProtection="1">
      <alignment horizontal="right" vertical="center"/>
    </xf>
    <xf numFmtId="0" fontId="35" fillId="7" borderId="78" xfId="0" applyFont="1" applyFill="1" applyBorder="1" applyAlignment="1" applyProtection="1">
      <alignment horizontal="left" vertical="top" wrapText="1"/>
    </xf>
    <xf numFmtId="166" fontId="0" fillId="14" borderId="109" xfId="0" applyNumberFormat="1" applyFill="1" applyBorder="1" applyAlignment="1" applyProtection="1">
      <alignment horizontal="right" vertical="center"/>
    </xf>
    <xf numFmtId="166" fontId="0" fillId="14" borderId="13" xfId="0" applyNumberFormat="1" applyFill="1" applyBorder="1" applyAlignment="1" applyProtection="1">
      <alignment horizontal="right" vertical="center"/>
    </xf>
    <xf numFmtId="166" fontId="0" fillId="13" borderId="51" xfId="0" applyNumberFormat="1" applyFill="1" applyBorder="1" applyAlignment="1" applyProtection="1">
      <alignment horizontal="right" vertical="center"/>
    </xf>
    <xf numFmtId="166" fontId="0" fillId="13" borderId="52" xfId="0" applyNumberFormat="1" applyFill="1" applyBorder="1" applyAlignment="1" applyProtection="1">
      <alignment horizontal="right" vertical="center"/>
    </xf>
    <xf numFmtId="166" fontId="0" fillId="13" borderId="12" xfId="0" applyNumberFormat="1" applyFill="1" applyBorder="1" applyAlignment="1" applyProtection="1">
      <alignment horizontal="right" vertical="center"/>
    </xf>
    <xf numFmtId="166" fontId="0" fillId="13" borderId="144" xfId="0" applyNumberFormat="1" applyFill="1" applyBorder="1" applyAlignment="1" applyProtection="1">
      <alignment horizontal="right" vertical="center"/>
    </xf>
    <xf numFmtId="166" fontId="0" fillId="13" borderId="13" xfId="0" applyNumberFormat="1" applyFill="1" applyBorder="1" applyAlignment="1" applyProtection="1">
      <alignment horizontal="right" vertical="center"/>
    </xf>
    <xf numFmtId="166" fontId="0" fillId="13" borderId="109" xfId="0" applyNumberFormat="1" applyFill="1" applyBorder="1" applyAlignment="1" applyProtection="1">
      <alignment horizontal="right" vertical="center"/>
    </xf>
    <xf numFmtId="166" fontId="0" fillId="12" borderId="51" xfId="0" applyNumberFormat="1" applyFill="1" applyBorder="1" applyAlignment="1" applyProtection="1">
      <alignment horizontal="right" vertical="center"/>
    </xf>
    <xf numFmtId="166" fontId="0" fillId="12" borderId="52" xfId="0" applyNumberFormat="1" applyFill="1" applyBorder="1" applyAlignment="1" applyProtection="1">
      <alignment horizontal="right" vertical="center"/>
    </xf>
    <xf numFmtId="166" fontId="0" fillId="12" borderId="12" xfId="0" applyNumberFormat="1" applyFill="1" applyBorder="1" applyAlignment="1" applyProtection="1">
      <alignment horizontal="right" vertical="center"/>
    </xf>
    <xf numFmtId="166" fontId="0" fillId="12" borderId="144" xfId="0" applyNumberFormat="1" applyFill="1" applyBorder="1" applyAlignment="1" applyProtection="1">
      <alignment horizontal="right" vertical="center"/>
    </xf>
    <xf numFmtId="166" fontId="0" fillId="12" borderId="13" xfId="0" applyNumberFormat="1" applyFill="1" applyBorder="1" applyAlignment="1" applyProtection="1">
      <alignment horizontal="right" vertical="center"/>
    </xf>
    <xf numFmtId="166" fontId="0" fillId="12" borderId="109" xfId="0" applyNumberFormat="1" applyFill="1" applyBorder="1" applyAlignment="1" applyProtection="1">
      <alignment horizontal="right" vertical="center"/>
    </xf>
    <xf numFmtId="166" fontId="0" fillId="10" borderId="51" xfId="0" applyNumberFormat="1" applyFill="1" applyBorder="1" applyAlignment="1" applyProtection="1">
      <alignment horizontal="right" vertical="center"/>
    </xf>
    <xf numFmtId="166" fontId="0" fillId="10" borderId="52" xfId="0" applyNumberFormat="1" applyFill="1" applyBorder="1" applyAlignment="1" applyProtection="1">
      <alignment horizontal="right" vertical="center"/>
    </xf>
    <xf numFmtId="166" fontId="0" fillId="10" borderId="12" xfId="0" applyNumberFormat="1" applyFill="1" applyBorder="1" applyAlignment="1" applyProtection="1">
      <alignment horizontal="right" vertical="center"/>
    </xf>
    <xf numFmtId="166" fontId="0" fillId="10" borderId="144" xfId="0" applyNumberFormat="1" applyFill="1" applyBorder="1" applyAlignment="1" applyProtection="1">
      <alignment horizontal="right" vertical="center"/>
    </xf>
    <xf numFmtId="166" fontId="0" fillId="10" borderId="13" xfId="0" applyNumberFormat="1" applyFill="1" applyBorder="1" applyAlignment="1" applyProtection="1">
      <alignment horizontal="right" vertical="center"/>
    </xf>
    <xf numFmtId="166" fontId="0" fillId="10" borderId="109" xfId="0" applyNumberFormat="1" applyFill="1" applyBorder="1" applyAlignment="1" applyProtection="1">
      <alignment horizontal="right" vertical="center"/>
    </xf>
    <xf numFmtId="0" fontId="49" fillId="0" borderId="122" xfId="0" applyFont="1" applyFill="1" applyBorder="1" applyAlignment="1" applyProtection="1">
      <alignment horizontal="center" vertical="center" wrapText="1"/>
    </xf>
    <xf numFmtId="166" fontId="0" fillId="9" borderId="9" xfId="0" applyNumberFormat="1" applyFill="1" applyBorder="1" applyAlignment="1" applyProtection="1">
      <alignment horizontal="right" vertical="center"/>
    </xf>
    <xf numFmtId="166" fontId="0" fillId="9" borderId="160" xfId="0" applyNumberFormat="1" applyFill="1" applyBorder="1" applyAlignment="1" applyProtection="1">
      <alignment horizontal="right" vertical="center"/>
    </xf>
    <xf numFmtId="0" fontId="35" fillId="7" borderId="57" xfId="0" applyFont="1" applyFill="1" applyBorder="1" applyAlignment="1" applyProtection="1">
      <alignment horizontal="left" vertical="top" wrapText="1"/>
    </xf>
    <xf numFmtId="0" fontId="35" fillId="7" borderId="93" xfId="0" applyFont="1" applyFill="1" applyBorder="1" applyAlignment="1" applyProtection="1">
      <alignment horizontal="left" vertical="top" wrapText="1"/>
    </xf>
    <xf numFmtId="166" fontId="0" fillId="12" borderId="9" xfId="0" applyNumberFormat="1" applyFill="1" applyBorder="1" applyAlignment="1" applyProtection="1">
      <alignment horizontal="right" vertical="center"/>
    </xf>
    <xf numFmtId="166" fontId="0" fillId="12" borderId="160" xfId="0" applyNumberFormat="1" applyFill="1" applyBorder="1" applyAlignment="1" applyProtection="1">
      <alignment horizontal="right" vertical="center"/>
    </xf>
    <xf numFmtId="166" fontId="0" fillId="10" borderId="11" xfId="0" applyNumberFormat="1" applyFill="1" applyBorder="1" applyAlignment="1" applyProtection="1">
      <alignment horizontal="right" vertical="center"/>
    </xf>
    <xf numFmtId="3" fontId="37" fillId="4" borderId="0" xfId="0" applyNumberFormat="1" applyFont="1" applyFill="1" applyBorder="1" applyAlignment="1" applyProtection="1">
      <alignment horizontal="left" vertical="center" wrapText="1"/>
    </xf>
    <xf numFmtId="0" fontId="49" fillId="0" borderId="55" xfId="0" applyFont="1" applyFill="1" applyBorder="1" applyAlignment="1" applyProtection="1">
      <alignment horizontal="center" vertical="center" wrapText="1"/>
      <protection locked="0"/>
    </xf>
    <xf numFmtId="0" fontId="48" fillId="0" borderId="0" xfId="0" applyFont="1" applyFill="1" applyProtection="1"/>
    <xf numFmtId="0" fontId="48" fillId="0" borderId="0" xfId="0" applyFont="1" applyFill="1" applyBorder="1" applyProtection="1"/>
    <xf numFmtId="3" fontId="11" fillId="11" borderId="0" xfId="0" applyNumberFormat="1" applyFont="1" applyFill="1" applyBorder="1" applyAlignment="1" applyProtection="1">
      <alignment horizontal="center" vertical="center"/>
    </xf>
    <xf numFmtId="3" fontId="37" fillId="17" borderId="251" xfId="0" applyNumberFormat="1" applyFont="1" applyFill="1" applyBorder="1" applyAlignment="1" applyProtection="1">
      <alignment horizontal="left" vertical="center" wrapText="1"/>
    </xf>
    <xf numFmtId="0" fontId="5" fillId="0" borderId="49" xfId="0" applyFont="1" applyFill="1" applyBorder="1" applyAlignment="1" applyProtection="1">
      <alignment horizontal="center" vertical="center" wrapText="1"/>
    </xf>
    <xf numFmtId="0" fontId="4" fillId="4" borderId="0" xfId="5" applyFont="1" applyFill="1" applyBorder="1" applyAlignment="1" applyProtection="1">
      <alignment vertical="top" wrapText="1"/>
    </xf>
    <xf numFmtId="0" fontId="27" fillId="4" borderId="0" xfId="5" applyFont="1" applyFill="1" applyBorder="1" applyAlignment="1" applyProtection="1">
      <alignment vertical="top" wrapText="1"/>
    </xf>
    <xf numFmtId="3" fontId="48" fillId="0" borderId="0" xfId="0" applyNumberFormat="1" applyFont="1" applyFill="1" applyBorder="1" applyAlignment="1" applyProtection="1">
      <alignment horizontal="right" vertical="center"/>
    </xf>
    <xf numFmtId="0" fontId="35" fillId="9" borderId="19" xfId="0" applyFont="1" applyFill="1" applyBorder="1" applyAlignment="1" applyProtection="1">
      <alignment horizontal="center" wrapText="1"/>
    </xf>
    <xf numFmtId="0" fontId="35" fillId="9" borderId="195" xfId="0" applyFont="1" applyFill="1" applyBorder="1" applyAlignment="1" applyProtection="1">
      <alignment horizontal="center" wrapText="1"/>
    </xf>
    <xf numFmtId="0" fontId="35" fillId="9" borderId="194" xfId="0" applyFont="1" applyFill="1" applyBorder="1" applyAlignment="1" applyProtection="1">
      <alignment horizontal="center" wrapText="1"/>
    </xf>
    <xf numFmtId="0" fontId="35" fillId="9" borderId="4" xfId="0" applyFont="1" applyFill="1" applyBorder="1" applyAlignment="1" applyProtection="1">
      <alignment horizontal="center" wrapText="1"/>
    </xf>
    <xf numFmtId="0" fontId="35" fillId="14" borderId="108" xfId="0" applyFont="1" applyFill="1" applyBorder="1" applyAlignment="1" applyProtection="1">
      <alignment horizontal="center" wrapText="1"/>
    </xf>
    <xf numFmtId="0" fontId="35" fillId="14" borderId="19" xfId="0" applyFont="1" applyFill="1" applyBorder="1" applyAlignment="1" applyProtection="1">
      <alignment horizontal="center" wrapText="1"/>
    </xf>
    <xf numFmtId="0" fontId="35" fillId="14" borderId="249" xfId="0" applyFont="1" applyFill="1" applyBorder="1" applyAlignment="1" applyProtection="1">
      <alignment horizontal="center" wrapText="1"/>
    </xf>
    <xf numFmtId="0" fontId="35" fillId="13" borderId="108" xfId="0" applyFont="1" applyFill="1" applyBorder="1" applyAlignment="1" applyProtection="1">
      <alignment horizontal="center" wrapText="1"/>
    </xf>
    <xf numFmtId="0" fontId="35" fillId="13" borderId="19" xfId="0" applyFont="1" applyFill="1" applyBorder="1" applyAlignment="1" applyProtection="1">
      <alignment horizontal="center" wrapText="1"/>
    </xf>
    <xf numFmtId="0" fontId="35" fillId="13" borderId="249" xfId="0" applyFont="1" applyFill="1" applyBorder="1" applyAlignment="1" applyProtection="1">
      <alignment horizontal="center" wrapText="1"/>
    </xf>
    <xf numFmtId="0" fontId="35" fillId="12" borderId="108" xfId="0" applyFont="1" applyFill="1" applyBorder="1" applyAlignment="1" applyProtection="1">
      <alignment horizontal="center" wrapText="1"/>
    </xf>
    <xf numFmtId="0" fontId="35" fillId="12" borderId="70" xfId="0" applyFont="1" applyFill="1" applyBorder="1" applyAlignment="1" applyProtection="1">
      <alignment horizontal="center" wrapText="1"/>
    </xf>
    <xf numFmtId="0" fontId="35" fillId="12" borderId="4" xfId="0" applyFont="1" applyFill="1" applyBorder="1" applyAlignment="1" applyProtection="1">
      <alignment horizontal="center" wrapText="1"/>
    </xf>
    <xf numFmtId="0" fontId="35" fillId="10" borderId="70" xfId="0" applyFont="1" applyFill="1" applyBorder="1" applyAlignment="1" applyProtection="1">
      <alignment horizontal="center" wrapText="1"/>
    </xf>
    <xf numFmtId="0" fontId="35" fillId="10" borderId="195" xfId="0" applyFont="1" applyFill="1" applyBorder="1" applyAlignment="1" applyProtection="1">
      <alignment horizontal="center" wrapText="1"/>
    </xf>
    <xf numFmtId="0" fontId="35" fillId="10" borderId="108" xfId="0" applyFont="1" applyFill="1" applyBorder="1" applyAlignment="1" applyProtection="1">
      <alignment horizontal="center" wrapText="1"/>
    </xf>
    <xf numFmtId="0" fontId="35" fillId="10" borderId="4" xfId="0" applyFont="1" applyFill="1" applyBorder="1" applyAlignment="1" applyProtection="1">
      <alignment horizontal="center" wrapText="1"/>
    </xf>
    <xf numFmtId="0" fontId="70" fillId="0" borderId="0" xfId="0" applyFont="1" applyFill="1" applyBorder="1" applyAlignment="1" applyProtection="1">
      <alignment horizontal="center" vertical="top" wrapText="1"/>
    </xf>
    <xf numFmtId="0" fontId="70" fillId="0" borderId="0" xfId="0" applyNumberFormat="1" applyFont="1" applyFill="1" applyBorder="1" applyAlignment="1" applyProtection="1">
      <alignment horizontal="center" vertical="top" wrapText="1"/>
    </xf>
    <xf numFmtId="0" fontId="65" fillId="0" borderId="0" xfId="0" applyNumberFormat="1" applyFont="1" applyFill="1" applyBorder="1" applyAlignment="1" applyProtection="1">
      <alignment horizontal="left" vertical="top" wrapText="1"/>
    </xf>
    <xf numFmtId="0" fontId="65" fillId="0" borderId="0" xfId="0" applyNumberFormat="1" applyFont="1" applyFill="1" applyBorder="1" applyAlignment="1" applyProtection="1">
      <alignment horizontal="center" vertical="top" wrapText="1"/>
    </xf>
    <xf numFmtId="0" fontId="70" fillId="0" borderId="0" xfId="0" applyFont="1" applyAlignment="1" applyProtection="1">
      <alignment horizontal="center" vertical="top"/>
    </xf>
    <xf numFmtId="49" fontId="70" fillId="0" borderId="0" xfId="0" applyNumberFormat="1" applyFont="1" applyFill="1" applyBorder="1" applyAlignment="1" applyProtection="1">
      <alignment horizontal="center" vertical="top" wrapText="1"/>
    </xf>
    <xf numFmtId="0" fontId="70" fillId="0" borderId="0" xfId="0" applyFont="1" applyFill="1" applyBorder="1" applyAlignment="1" applyProtection="1">
      <alignment horizontal="center" vertical="top"/>
    </xf>
    <xf numFmtId="0" fontId="70" fillId="0" borderId="0" xfId="0" applyFont="1" applyFill="1" applyProtection="1"/>
    <xf numFmtId="0" fontId="70" fillId="0" borderId="0" xfId="0" applyFont="1" applyFill="1" applyAlignment="1" applyProtection="1">
      <alignment horizontal="center" vertical="top"/>
    </xf>
    <xf numFmtId="3" fontId="70" fillId="0" borderId="0" xfId="0" applyNumberFormat="1" applyFont="1" applyFill="1" applyBorder="1" applyAlignment="1" applyProtection="1">
      <alignment horizontal="center" vertical="top"/>
      <protection locked="0"/>
    </xf>
    <xf numFmtId="0" fontId="71" fillId="0" borderId="0" xfId="0" applyFont="1" applyFill="1" applyAlignment="1" applyProtection="1">
      <alignment horizontal="center" vertical="top"/>
    </xf>
    <xf numFmtId="3" fontId="11" fillId="7" borderId="146" xfId="0" applyNumberFormat="1" applyFont="1" applyFill="1" applyBorder="1" applyAlignment="1" applyProtection="1">
      <alignment horizontal="center" vertical="center"/>
    </xf>
    <xf numFmtId="0" fontId="70" fillId="0" borderId="0" xfId="0" applyNumberFormat="1" applyFont="1" applyFill="1" applyBorder="1" applyAlignment="1" applyProtection="1">
      <alignment horizontal="center" vertical="top" wrapText="1"/>
    </xf>
    <xf numFmtId="0" fontId="70" fillId="0" borderId="0" xfId="0" applyNumberFormat="1" applyFont="1" applyFill="1" applyBorder="1" applyAlignment="1" applyProtection="1">
      <alignment horizontal="center" vertical="top" wrapText="1"/>
    </xf>
    <xf numFmtId="0" fontId="70" fillId="0" borderId="0" xfId="0" applyNumberFormat="1" applyFont="1" applyFill="1" applyBorder="1" applyAlignment="1" applyProtection="1">
      <alignment horizontal="center" vertical="top" wrapText="1"/>
    </xf>
    <xf numFmtId="0" fontId="0" fillId="0" borderId="0" xfId="0"/>
    <xf numFmtId="0" fontId="70" fillId="0" borderId="0" xfId="0" applyNumberFormat="1" applyFont="1" applyFill="1" applyBorder="1" applyAlignment="1" applyProtection="1">
      <alignment horizontal="center" vertical="top" wrapText="1"/>
    </xf>
    <xf numFmtId="0" fontId="0" fillId="0" borderId="177" xfId="0" applyBorder="1"/>
    <xf numFmtId="3" fontId="11" fillId="7" borderId="150" xfId="0" applyNumberFormat="1" applyFont="1" applyFill="1" applyBorder="1" applyAlignment="1" applyProtection="1">
      <alignment horizontal="center" vertical="center"/>
    </xf>
    <xf numFmtId="0" fontId="35" fillId="9" borderId="70" xfId="0" applyFont="1" applyFill="1" applyBorder="1" applyAlignment="1" applyProtection="1">
      <alignment horizontal="center" wrapText="1"/>
    </xf>
    <xf numFmtId="0" fontId="35" fillId="9" borderId="5" xfId="0" applyFont="1" applyFill="1" applyBorder="1" applyAlignment="1" applyProtection="1">
      <alignment horizontal="center" wrapText="1"/>
    </xf>
    <xf numFmtId="0" fontId="35" fillId="14" borderId="250" xfId="0" applyFont="1" applyFill="1" applyBorder="1" applyAlignment="1" applyProtection="1">
      <alignment horizontal="center" wrapText="1"/>
    </xf>
    <xf numFmtId="0" fontId="35" fillId="7" borderId="14" xfId="0" applyFont="1" applyFill="1" applyBorder="1" applyAlignment="1" applyProtection="1">
      <alignment horizontal="left" vertical="top" wrapText="1"/>
    </xf>
    <xf numFmtId="0" fontId="35" fillId="7" borderId="42" xfId="0" applyFont="1" applyFill="1" applyBorder="1" applyAlignment="1" applyProtection="1">
      <alignment horizontal="left" vertical="top" wrapText="1"/>
    </xf>
    <xf numFmtId="0" fontId="35" fillId="13" borderId="250" xfId="0" applyFont="1" applyFill="1" applyBorder="1" applyAlignment="1" applyProtection="1">
      <alignment horizontal="center" wrapText="1"/>
    </xf>
    <xf numFmtId="166" fontId="0" fillId="13" borderId="8" xfId="0" applyNumberFormat="1" applyFill="1" applyBorder="1" applyAlignment="1" applyProtection="1">
      <alignment horizontal="right" vertical="center"/>
    </xf>
    <xf numFmtId="166" fontId="0" fillId="13" borderId="152" xfId="0" applyNumberFormat="1" applyFill="1" applyBorder="1" applyAlignment="1" applyProtection="1">
      <alignment horizontal="right" vertical="center"/>
    </xf>
    <xf numFmtId="0" fontId="35" fillId="7" borderId="150" xfId="0" applyFont="1" applyFill="1" applyBorder="1" applyAlignment="1" applyProtection="1">
      <alignment horizontal="left" vertical="top" wrapText="1"/>
    </xf>
    <xf numFmtId="166" fontId="0" fillId="13" borderId="10" xfId="0" applyNumberFormat="1" applyFill="1" applyBorder="1" applyAlignment="1" applyProtection="1">
      <alignment horizontal="right" vertical="center"/>
    </xf>
    <xf numFmtId="166" fontId="0" fillId="14" borderId="8" xfId="0" applyNumberFormat="1" applyFill="1" applyBorder="1" applyAlignment="1" applyProtection="1">
      <alignment horizontal="right" vertical="center"/>
    </xf>
    <xf numFmtId="166" fontId="0" fillId="14" borderId="152" xfId="0" applyNumberFormat="1" applyFill="1" applyBorder="1" applyAlignment="1" applyProtection="1">
      <alignment horizontal="right" vertical="center"/>
    </xf>
    <xf numFmtId="166" fontId="0" fillId="14" borderId="10" xfId="0" applyNumberFormat="1" applyFill="1" applyBorder="1" applyAlignment="1" applyProtection="1">
      <alignment horizontal="right" vertical="center"/>
    </xf>
    <xf numFmtId="166" fontId="0" fillId="9" borderId="8" xfId="0" applyNumberFormat="1" applyFill="1" applyBorder="1" applyAlignment="1" applyProtection="1">
      <alignment horizontal="right" vertical="center"/>
    </xf>
    <xf numFmtId="166" fontId="0" fillId="9" borderId="152" xfId="0" applyNumberFormat="1" applyFill="1" applyBorder="1" applyAlignment="1" applyProtection="1">
      <alignment horizontal="right" vertical="center"/>
    </xf>
    <xf numFmtId="166" fontId="0" fillId="9" borderId="58" xfId="0" applyNumberFormat="1" applyFill="1" applyBorder="1" applyAlignment="1" applyProtection="1">
      <alignment horizontal="right" vertical="center"/>
    </xf>
    <xf numFmtId="166" fontId="0" fillId="9" borderId="10" xfId="0" applyNumberFormat="1" applyFill="1" applyBorder="1" applyAlignment="1" applyProtection="1">
      <alignment horizontal="right" vertical="center"/>
    </xf>
    <xf numFmtId="0" fontId="35" fillId="13" borderId="4" xfId="0" applyFont="1" applyFill="1" applyBorder="1" applyAlignment="1" applyProtection="1">
      <alignment horizontal="center" wrapText="1"/>
    </xf>
    <xf numFmtId="0" fontId="35" fillId="10" borderId="5" xfId="0" applyFont="1" applyFill="1" applyBorder="1" applyAlignment="1" applyProtection="1">
      <alignment horizontal="center" wrapText="1"/>
    </xf>
    <xf numFmtId="166" fontId="0" fillId="10" borderId="8" xfId="0" applyNumberFormat="1" applyFill="1" applyBorder="1" applyAlignment="1" applyProtection="1">
      <alignment horizontal="right" vertical="center"/>
    </xf>
    <xf numFmtId="166" fontId="0" fillId="10" borderId="152" xfId="0" applyNumberFormat="1" applyFill="1" applyBorder="1" applyAlignment="1" applyProtection="1">
      <alignment horizontal="right" vertical="center"/>
    </xf>
    <xf numFmtId="166" fontId="0" fillId="10" borderId="10" xfId="0" applyNumberFormat="1" applyFill="1" applyBorder="1" applyAlignment="1" applyProtection="1">
      <alignment horizontal="right" vertical="center"/>
    </xf>
    <xf numFmtId="0" fontId="35" fillId="12" borderId="5" xfId="0" applyFont="1" applyFill="1" applyBorder="1" applyAlignment="1" applyProtection="1">
      <alignment horizontal="center" wrapText="1"/>
    </xf>
    <xf numFmtId="166" fontId="0" fillId="12" borderId="8" xfId="0" applyNumberFormat="1" applyFill="1" applyBorder="1" applyAlignment="1" applyProtection="1">
      <alignment horizontal="right" vertical="center"/>
    </xf>
    <xf numFmtId="166" fontId="0" fillId="12" borderId="152" xfId="0" applyNumberFormat="1" applyFill="1" applyBorder="1" applyAlignment="1" applyProtection="1">
      <alignment horizontal="right" vertical="center"/>
    </xf>
    <xf numFmtId="166" fontId="0" fillId="12" borderId="10" xfId="0" applyNumberFormat="1" applyFill="1" applyBorder="1" applyAlignment="1" applyProtection="1">
      <alignment horizontal="right" vertical="center"/>
    </xf>
    <xf numFmtId="166" fontId="0" fillId="9" borderId="100" xfId="0" applyNumberFormat="1" applyFill="1" applyBorder="1" applyAlignment="1" applyProtection="1">
      <alignment horizontal="right" vertical="center"/>
    </xf>
    <xf numFmtId="166" fontId="0" fillId="9" borderId="11" xfId="0" applyNumberFormat="1" applyFill="1" applyBorder="1" applyAlignment="1" applyProtection="1">
      <alignment horizontal="right" vertical="center"/>
    </xf>
    <xf numFmtId="0" fontId="35" fillId="14" borderId="248" xfId="0" applyFont="1" applyFill="1" applyBorder="1" applyAlignment="1" applyProtection="1">
      <alignment horizontal="center" wrapText="1"/>
    </xf>
    <xf numFmtId="166" fontId="0" fillId="14" borderId="160" xfId="0" applyNumberFormat="1" applyFill="1" applyBorder="1" applyAlignment="1" applyProtection="1">
      <alignment horizontal="right" vertical="center"/>
    </xf>
    <xf numFmtId="166" fontId="0" fillId="14" borderId="9" xfId="0" applyNumberFormat="1" applyFill="1" applyBorder="1" applyAlignment="1" applyProtection="1">
      <alignment horizontal="right" vertical="center"/>
    </xf>
    <xf numFmtId="166" fontId="0" fillId="14" borderId="11" xfId="0" applyNumberFormat="1" applyFill="1" applyBorder="1" applyAlignment="1" applyProtection="1">
      <alignment horizontal="right" vertical="center"/>
    </xf>
    <xf numFmtId="0" fontId="35" fillId="13" borderId="248" xfId="0" applyFont="1" applyFill="1" applyBorder="1" applyAlignment="1" applyProtection="1">
      <alignment horizontal="center" wrapText="1"/>
    </xf>
    <xf numFmtId="166" fontId="0" fillId="13" borderId="9" xfId="0" applyNumberFormat="1" applyFill="1" applyBorder="1" applyAlignment="1" applyProtection="1">
      <alignment horizontal="right" vertical="center"/>
    </xf>
    <xf numFmtId="166" fontId="0" fillId="13" borderId="11" xfId="0" applyNumberFormat="1" applyFill="1" applyBorder="1" applyAlignment="1" applyProtection="1">
      <alignment horizontal="right" vertical="center"/>
    </xf>
    <xf numFmtId="0" fontId="35" fillId="12" borderId="195" xfId="0" applyFont="1" applyFill="1" applyBorder="1" applyAlignment="1" applyProtection="1">
      <alignment horizontal="center" wrapText="1"/>
    </xf>
    <xf numFmtId="166" fontId="0" fillId="12" borderId="11" xfId="0" applyNumberFormat="1" applyFill="1" applyBorder="1" applyAlignment="1" applyProtection="1">
      <alignment horizontal="right" vertical="center"/>
    </xf>
    <xf numFmtId="166" fontId="0" fillId="10" borderId="9" xfId="0" applyNumberFormat="1" applyFill="1" applyBorder="1" applyAlignment="1" applyProtection="1">
      <alignment horizontal="right" vertical="center"/>
    </xf>
    <xf numFmtId="166" fontId="0" fillId="10" borderId="160" xfId="0" applyNumberFormat="1" applyFill="1" applyBorder="1" applyAlignment="1" applyProtection="1">
      <alignment horizontal="right" vertical="center"/>
    </xf>
    <xf numFmtId="166" fontId="0" fillId="13" borderId="160" xfId="0" applyNumberFormat="1" applyFill="1" applyBorder="1" applyAlignment="1" applyProtection="1">
      <alignment horizontal="right" vertical="center"/>
    </xf>
    <xf numFmtId="3" fontId="35" fillId="0" borderId="154" xfId="0" applyNumberFormat="1" applyFont="1" applyFill="1" applyBorder="1" applyAlignment="1" applyProtection="1">
      <alignment horizontal="right" vertical="center" wrapText="1"/>
      <protection locked="0"/>
    </xf>
    <xf numFmtId="0" fontId="37" fillId="0" borderId="0" xfId="6" applyFont="1" applyAlignment="1" applyProtection="1">
      <alignment horizontal="right"/>
    </xf>
    <xf numFmtId="3" fontId="37" fillId="17" borderId="251" xfId="0" applyNumberFormat="1" applyFont="1" applyFill="1" applyBorder="1" applyAlignment="1" applyProtection="1">
      <alignment horizontal="left" vertical="top" wrapText="1"/>
    </xf>
    <xf numFmtId="3" fontId="37" fillId="17" borderId="252" xfId="0" applyNumberFormat="1" applyFont="1" applyFill="1" applyBorder="1" applyAlignment="1" applyProtection="1">
      <alignment horizontal="left" vertical="center" wrapText="1"/>
    </xf>
    <xf numFmtId="3" fontId="69" fillId="17" borderId="198" xfId="0" applyNumberFormat="1" applyFont="1" applyFill="1" applyBorder="1" applyAlignment="1" applyProtection="1">
      <alignment horizontal="left" vertical="center" wrapText="1"/>
    </xf>
    <xf numFmtId="3" fontId="37" fillId="17" borderId="171" xfId="0" applyNumberFormat="1" applyFont="1" applyFill="1" applyBorder="1" applyAlignment="1" applyProtection="1">
      <alignment horizontal="left" vertical="center" wrapText="1"/>
    </xf>
    <xf numFmtId="3" fontId="69" fillId="17" borderId="171" xfId="0" applyNumberFormat="1" applyFont="1" applyFill="1" applyBorder="1" applyAlignment="1" applyProtection="1">
      <alignment horizontal="left" vertical="center" wrapText="1"/>
    </xf>
    <xf numFmtId="0" fontId="36" fillId="5" borderId="1" xfId="0" applyFont="1" applyFill="1" applyBorder="1" applyAlignment="1" applyProtection="1">
      <alignment vertical="center"/>
    </xf>
    <xf numFmtId="0" fontId="36" fillId="5" borderId="163" xfId="0" applyFont="1" applyFill="1" applyBorder="1" applyAlignment="1" applyProtection="1">
      <alignment vertical="center"/>
    </xf>
    <xf numFmtId="0" fontId="36" fillId="5" borderId="2" xfId="0" applyFont="1" applyFill="1" applyBorder="1" applyAlignment="1" applyProtection="1">
      <alignment vertical="center"/>
    </xf>
    <xf numFmtId="0" fontId="36" fillId="5" borderId="37" xfId="0" applyFont="1" applyFill="1" applyBorder="1" applyAlignment="1" applyProtection="1">
      <alignment vertical="center"/>
    </xf>
    <xf numFmtId="0" fontId="35" fillId="0" borderId="40" xfId="0" applyFont="1" applyFill="1" applyBorder="1" applyAlignment="1" applyProtection="1">
      <alignment vertical="top" wrapText="1"/>
      <protection locked="0"/>
    </xf>
    <xf numFmtId="0" fontId="35" fillId="0" borderId="39" xfId="0" applyFont="1" applyFill="1" applyBorder="1" applyAlignment="1" applyProtection="1">
      <alignment vertical="top" wrapText="1"/>
      <protection locked="0"/>
    </xf>
    <xf numFmtId="0" fontId="36" fillId="5" borderId="162" xfId="0" applyFont="1" applyFill="1" applyBorder="1" applyAlignment="1" applyProtection="1">
      <alignment vertical="center"/>
    </xf>
    <xf numFmtId="0" fontId="62" fillId="0" borderId="186" xfId="0" applyFont="1" applyFill="1" applyBorder="1" applyAlignment="1" applyProtection="1">
      <alignment horizontal="center" vertical="center" wrapText="1"/>
      <protection locked="0"/>
    </xf>
    <xf numFmtId="0" fontId="0" fillId="0" borderId="32"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116" xfId="0" applyBorder="1" applyAlignment="1" applyProtection="1">
      <alignment horizontal="center" vertical="center"/>
      <protection locked="0"/>
    </xf>
    <xf numFmtId="0" fontId="0" fillId="8" borderId="200" xfId="0" applyFill="1" applyBorder="1" applyAlignment="1" applyProtection="1">
      <alignment horizontal="center" vertical="center"/>
    </xf>
    <xf numFmtId="3" fontId="0" fillId="15" borderId="90" xfId="0" applyNumberFormat="1" applyFill="1" applyBorder="1" applyAlignment="1" applyProtection="1">
      <alignment vertical="center"/>
      <protection locked="0"/>
    </xf>
    <xf numFmtId="2" fontId="0" fillId="10" borderId="34" xfId="0" applyNumberFormat="1" applyFill="1" applyBorder="1" applyAlignment="1" applyProtection="1">
      <alignment horizontal="center" vertical="center"/>
      <protection locked="0"/>
    </xf>
    <xf numFmtId="2" fontId="0" fillId="12" borderId="124" xfId="0" applyNumberFormat="1" applyFill="1" applyBorder="1" applyAlignment="1" applyProtection="1">
      <alignment horizontal="center" vertical="center"/>
      <protection locked="0"/>
    </xf>
    <xf numFmtId="0" fontId="0" fillId="8" borderId="62" xfId="0" applyFill="1" applyBorder="1" applyProtection="1"/>
    <xf numFmtId="0" fontId="0" fillId="8" borderId="62" xfId="0" applyFill="1" applyBorder="1" applyAlignment="1" applyProtection="1">
      <alignment vertical="center"/>
    </xf>
    <xf numFmtId="0" fontId="62" fillId="8" borderId="186" xfId="0" applyFont="1" applyFill="1" applyBorder="1" applyAlignment="1" applyProtection="1">
      <alignment horizontal="center" vertical="center" wrapText="1"/>
    </xf>
    <xf numFmtId="0" fontId="35" fillId="0" borderId="32" xfId="0" applyFont="1" applyBorder="1" applyAlignment="1" applyProtection="1">
      <alignment horizontal="left" vertical="top" wrapText="1"/>
      <protection locked="0"/>
    </xf>
    <xf numFmtId="0" fontId="35" fillId="0" borderId="34" xfId="0" applyFont="1" applyBorder="1" applyAlignment="1" applyProtection="1">
      <alignment horizontal="left" vertical="top" wrapText="1"/>
      <protection locked="0"/>
    </xf>
    <xf numFmtId="0" fontId="35" fillId="0" borderId="116" xfId="0" applyFont="1" applyBorder="1" applyAlignment="1" applyProtection="1">
      <alignment horizontal="left" vertical="top" wrapText="1"/>
      <protection locked="0"/>
    </xf>
    <xf numFmtId="0" fontId="35" fillId="0" borderId="90" xfId="0" applyFont="1" applyBorder="1" applyAlignment="1" applyProtection="1">
      <alignment horizontal="left" vertical="top" wrapText="1"/>
      <protection locked="0"/>
    </xf>
    <xf numFmtId="0" fontId="35" fillId="0" borderId="124" xfId="0" applyFont="1" applyBorder="1" applyAlignment="1" applyProtection="1">
      <alignment horizontal="left" vertical="top" wrapText="1"/>
      <protection locked="0"/>
    </xf>
    <xf numFmtId="0" fontId="35" fillId="0" borderId="77" xfId="0" applyFont="1" applyBorder="1" applyAlignment="1" applyProtection="1">
      <alignment horizontal="left" vertical="top" wrapText="1"/>
      <protection locked="0"/>
    </xf>
    <xf numFmtId="0" fontId="36" fillId="5" borderId="38" xfId="0" applyFont="1" applyFill="1" applyBorder="1" applyAlignment="1" applyProtection="1">
      <alignment vertical="center"/>
    </xf>
    <xf numFmtId="0" fontId="49" fillId="0" borderId="81" xfId="0" applyFont="1" applyFill="1" applyBorder="1" applyAlignment="1" applyProtection="1">
      <alignment vertical="center" wrapText="1"/>
    </xf>
    <xf numFmtId="0" fontId="11" fillId="11" borderId="253" xfId="0" applyFont="1" applyFill="1" applyBorder="1" applyAlignment="1" applyProtection="1">
      <alignment horizontal="center" vertical="center" wrapText="1"/>
    </xf>
    <xf numFmtId="3" fontId="69" fillId="17" borderId="162" xfId="0" applyNumberFormat="1" applyFont="1" applyFill="1" applyBorder="1" applyAlignment="1" applyProtection="1">
      <alignment horizontal="left" vertical="top" wrapText="1"/>
    </xf>
    <xf numFmtId="49" fontId="35" fillId="0" borderId="38" xfId="0" applyNumberFormat="1" applyFont="1" applyFill="1" applyBorder="1" applyAlignment="1" applyProtection="1">
      <alignment horizontal="left" vertical="top" wrapText="1"/>
      <protection locked="0"/>
    </xf>
    <xf numFmtId="49" fontId="35" fillId="0" borderId="40" xfId="0" applyNumberFormat="1" applyFont="1" applyFill="1" applyBorder="1" applyAlignment="1" applyProtection="1">
      <alignment horizontal="left" vertical="top" wrapText="1"/>
      <protection locked="0"/>
    </xf>
    <xf numFmtId="3" fontId="35" fillId="0" borderId="63" xfId="0" applyNumberFormat="1" applyFont="1" applyFill="1" applyBorder="1" applyAlignment="1" applyProtection="1">
      <alignment horizontal="right" vertical="center"/>
      <protection locked="0"/>
    </xf>
    <xf numFmtId="0" fontId="49" fillId="0" borderId="90" xfId="0" applyFont="1" applyFill="1" applyBorder="1" applyAlignment="1" applyProtection="1">
      <alignment vertical="center" wrapText="1"/>
    </xf>
    <xf numFmtId="0" fontId="35" fillId="0" borderId="0" xfId="0" applyNumberFormat="1" applyFont="1" applyFill="1" applyBorder="1" applyAlignment="1" applyProtection="1">
      <alignment horizontal="right" vertical="center"/>
      <protection locked="0"/>
    </xf>
    <xf numFmtId="3" fontId="1" fillId="21" borderId="76" xfId="0" applyNumberFormat="1" applyFont="1" applyFill="1" applyBorder="1" applyAlignment="1" applyProtection="1">
      <alignment horizontal="right" vertical="center"/>
    </xf>
    <xf numFmtId="3" fontId="35" fillId="20" borderId="77" xfId="0" applyNumberFormat="1" applyFont="1" applyFill="1" applyBorder="1" applyAlignment="1" applyProtection="1">
      <alignment horizontal="right" vertical="center"/>
    </xf>
    <xf numFmtId="3" fontId="35" fillId="20" borderId="124" xfId="0" applyNumberFormat="1" applyFont="1" applyFill="1" applyBorder="1" applyAlignment="1" applyProtection="1">
      <alignment horizontal="right" vertical="center"/>
    </xf>
    <xf numFmtId="3" fontId="1" fillId="20" borderId="123" xfId="0" applyNumberFormat="1" applyFont="1" applyFill="1" applyBorder="1" applyAlignment="1" applyProtection="1">
      <alignment horizontal="right" vertical="center"/>
    </xf>
    <xf numFmtId="3" fontId="1" fillId="20" borderId="69" xfId="0" applyNumberFormat="1" applyFont="1" applyFill="1" applyBorder="1" applyAlignment="1" applyProtection="1">
      <alignment horizontal="right" vertical="center"/>
    </xf>
    <xf numFmtId="0" fontId="11" fillId="0" borderId="69" xfId="0" applyFont="1" applyBorder="1" applyAlignment="1" applyProtection="1">
      <alignment horizontal="center"/>
    </xf>
    <xf numFmtId="0" fontId="0" fillId="0" borderId="69" xfId="0" applyBorder="1" applyProtection="1"/>
    <xf numFmtId="0" fontId="0" fillId="0" borderId="69" xfId="0" applyFill="1" applyBorder="1" applyProtection="1"/>
    <xf numFmtId="0" fontId="33" fillId="0" borderId="69" xfId="0" applyFont="1" applyFill="1" applyBorder="1" applyProtection="1"/>
    <xf numFmtId="0" fontId="11" fillId="11" borderId="236" xfId="0" applyFont="1" applyFill="1" applyBorder="1" applyAlignment="1" applyProtection="1">
      <alignment horizontal="center" vertical="center" wrapText="1"/>
    </xf>
    <xf numFmtId="0" fontId="11" fillId="11" borderId="230" xfId="0" applyFont="1" applyFill="1" applyBorder="1" applyAlignment="1" applyProtection="1">
      <alignment horizontal="center" vertical="center" wrapText="1"/>
    </xf>
    <xf numFmtId="0" fontId="70" fillId="0" borderId="0" xfId="0" applyFont="1" applyFill="1" applyAlignment="1" applyProtection="1">
      <alignment horizontal="center" vertical="top"/>
    </xf>
    <xf numFmtId="0" fontId="35" fillId="12" borderId="165" xfId="0" applyFont="1" applyFill="1" applyBorder="1" applyAlignment="1" applyProtection="1">
      <alignment vertical="center" wrapText="1"/>
    </xf>
    <xf numFmtId="0" fontId="35" fillId="12" borderId="61" xfId="0" applyFont="1" applyFill="1" applyBorder="1" applyAlignment="1" applyProtection="1">
      <alignment horizontal="center" vertical="center" wrapText="1"/>
    </xf>
    <xf numFmtId="0" fontId="35" fillId="12" borderId="62" xfId="0" applyFont="1" applyFill="1" applyBorder="1" applyAlignment="1" applyProtection="1">
      <alignment horizontal="center" vertical="center" wrapText="1"/>
    </xf>
    <xf numFmtId="0" fontId="35" fillId="12" borderId="63" xfId="0" applyFont="1" applyFill="1" applyBorder="1" applyAlignment="1" applyProtection="1">
      <alignment horizontal="center" vertical="center" wrapText="1"/>
    </xf>
    <xf numFmtId="0" fontId="48" fillId="12" borderId="213" xfId="0" applyFont="1" applyFill="1" applyBorder="1" applyAlignment="1" applyProtection="1">
      <alignment horizontal="center" vertical="center" wrapText="1"/>
    </xf>
    <xf numFmtId="3" fontId="24" fillId="12" borderId="18" xfId="0" applyNumberFormat="1" applyFont="1" applyFill="1" applyBorder="1" applyAlignment="1" applyProtection="1">
      <alignment horizontal="center" vertical="center" wrapText="1"/>
    </xf>
    <xf numFmtId="3" fontId="35" fillId="12" borderId="28" xfId="0" applyNumberFormat="1" applyFont="1" applyFill="1" applyBorder="1" applyAlignment="1" applyProtection="1">
      <alignment horizontal="right" vertical="center"/>
      <protection locked="0"/>
    </xf>
    <xf numFmtId="3" fontId="35" fillId="12" borderId="21" xfId="0" applyNumberFormat="1" applyFont="1" applyFill="1" applyBorder="1" applyAlignment="1" applyProtection="1">
      <alignment horizontal="right" vertical="center"/>
      <protection locked="0"/>
    </xf>
    <xf numFmtId="3" fontId="35" fillId="12" borderId="22" xfId="0" applyNumberFormat="1" applyFont="1" applyFill="1" applyBorder="1" applyAlignment="1" applyProtection="1">
      <alignment horizontal="right" vertical="center"/>
      <protection locked="0"/>
    </xf>
    <xf numFmtId="3" fontId="35" fillId="12" borderId="59" xfId="0" applyNumberFormat="1" applyFont="1" applyFill="1" applyBorder="1" applyAlignment="1" applyProtection="1">
      <alignment horizontal="right" vertical="center"/>
      <protection locked="0"/>
    </xf>
    <xf numFmtId="3" fontId="35" fillId="12" borderId="3" xfId="0" applyNumberFormat="1" applyFont="1" applyFill="1" applyBorder="1" applyAlignment="1" applyProtection="1">
      <alignment horizontal="right" vertical="center"/>
      <protection locked="0"/>
    </xf>
    <xf numFmtId="3" fontId="35" fillId="12" borderId="27" xfId="0" applyNumberFormat="1" applyFont="1" applyFill="1" applyBorder="1" applyAlignment="1" applyProtection="1">
      <alignment horizontal="right" vertical="center"/>
      <protection locked="0"/>
    </xf>
    <xf numFmtId="3" fontId="35" fillId="12" borderId="121" xfId="0" applyNumberFormat="1" applyFont="1" applyFill="1" applyBorder="1" applyAlignment="1" applyProtection="1">
      <alignment horizontal="right" vertical="center"/>
      <protection locked="0"/>
    </xf>
    <xf numFmtId="3" fontId="35" fillId="12" borderId="24" xfId="0" applyNumberFormat="1" applyFont="1" applyFill="1" applyBorder="1" applyAlignment="1" applyProtection="1">
      <alignment horizontal="right" vertical="center"/>
      <protection locked="0"/>
    </xf>
    <xf numFmtId="0" fontId="35" fillId="12" borderId="62" xfId="0" applyFont="1" applyFill="1" applyBorder="1" applyAlignment="1" applyProtection="1">
      <alignment vertical="center" wrapText="1"/>
    </xf>
    <xf numFmtId="0" fontId="49" fillId="12" borderId="81" xfId="0" applyFont="1" applyFill="1" applyBorder="1" applyAlignment="1" applyProtection="1">
      <alignment vertical="center" wrapText="1"/>
    </xf>
    <xf numFmtId="0" fontId="49" fillId="12" borderId="90" xfId="0" applyFont="1" applyFill="1" applyBorder="1" applyAlignment="1" applyProtection="1">
      <alignment vertical="center" wrapText="1"/>
    </xf>
    <xf numFmtId="0" fontId="11" fillId="12" borderId="253" xfId="0" applyFont="1" applyFill="1" applyBorder="1" applyAlignment="1" applyProtection="1">
      <alignment horizontal="center" vertical="center" wrapText="1"/>
    </xf>
    <xf numFmtId="0" fontId="11" fillId="12" borderId="236" xfId="0" applyFont="1" applyFill="1" applyBorder="1" applyAlignment="1" applyProtection="1">
      <alignment horizontal="center" vertical="center" wrapText="1"/>
    </xf>
    <xf numFmtId="3" fontId="35" fillId="12" borderId="32" xfId="0" applyNumberFormat="1" applyFont="1" applyFill="1" applyBorder="1" applyAlignment="1" applyProtection="1">
      <alignment horizontal="right" vertical="center"/>
      <protection locked="0"/>
    </xf>
    <xf numFmtId="3" fontId="35" fillId="12" borderId="63" xfId="0" applyNumberFormat="1" applyFont="1" applyFill="1" applyBorder="1" applyAlignment="1" applyProtection="1">
      <alignment horizontal="right" vertical="center"/>
      <protection locked="0"/>
    </xf>
    <xf numFmtId="3" fontId="35" fillId="12" borderId="34" xfId="0" applyNumberFormat="1" applyFont="1" applyFill="1" applyBorder="1" applyAlignment="1" applyProtection="1">
      <alignment horizontal="right" vertical="center"/>
      <protection locked="0"/>
    </xf>
    <xf numFmtId="3" fontId="35" fillId="12" borderId="36" xfId="0" applyNumberFormat="1" applyFont="1" applyFill="1" applyBorder="1" applyAlignment="1" applyProtection="1">
      <alignment horizontal="right" vertical="center"/>
      <protection locked="0"/>
    </xf>
    <xf numFmtId="3" fontId="35" fillId="12" borderId="71" xfId="0" applyNumberFormat="1" applyFont="1" applyFill="1" applyBorder="1" applyAlignment="1" applyProtection="1">
      <alignment horizontal="right" vertical="center"/>
      <protection locked="0"/>
    </xf>
    <xf numFmtId="3" fontId="35" fillId="12" borderId="31" xfId="0" applyNumberFormat="1" applyFont="1" applyFill="1" applyBorder="1" applyAlignment="1" applyProtection="1">
      <alignment horizontal="right" vertical="center"/>
      <protection locked="0"/>
    </xf>
    <xf numFmtId="3" fontId="35" fillId="12" borderId="153" xfId="0" applyNumberFormat="1" applyFont="1" applyFill="1" applyBorder="1" applyAlignment="1" applyProtection="1">
      <alignment horizontal="right" vertical="center"/>
      <protection locked="0"/>
    </xf>
    <xf numFmtId="3" fontId="35" fillId="12" borderId="80" xfId="0" applyNumberFormat="1" applyFont="1" applyFill="1" applyBorder="1" applyAlignment="1" applyProtection="1">
      <alignment horizontal="right" vertical="center"/>
      <protection locked="0"/>
    </xf>
    <xf numFmtId="3" fontId="35" fillId="12" borderId="49" xfId="0" applyNumberFormat="1" applyFont="1" applyFill="1" applyBorder="1" applyAlignment="1" applyProtection="1">
      <alignment horizontal="right" vertical="center"/>
      <protection locked="0"/>
    </xf>
    <xf numFmtId="3" fontId="35" fillId="12" borderId="144" xfId="0" applyNumberFormat="1" applyFont="1" applyFill="1" applyBorder="1" applyAlignment="1" applyProtection="1">
      <alignment horizontal="right" vertical="center"/>
      <protection locked="0"/>
    </xf>
    <xf numFmtId="3" fontId="35" fillId="12" borderId="76" xfId="0" applyNumberFormat="1" applyFont="1" applyFill="1" applyBorder="1" applyAlignment="1" applyProtection="1">
      <alignment horizontal="right" vertical="center"/>
      <protection locked="0"/>
    </xf>
    <xf numFmtId="3" fontId="35" fillId="12" borderId="77" xfId="0" applyNumberFormat="1" applyFont="1" applyFill="1" applyBorder="1" applyAlignment="1" applyProtection="1">
      <alignment horizontal="right" vertical="center"/>
      <protection locked="0"/>
    </xf>
    <xf numFmtId="3" fontId="35" fillId="12" borderId="81" xfId="0" applyNumberFormat="1" applyFont="1" applyFill="1" applyBorder="1" applyAlignment="1" applyProtection="1">
      <alignment horizontal="right" vertical="center"/>
      <protection locked="0"/>
    </xf>
    <xf numFmtId="3" fontId="35" fillId="12" borderId="47" xfId="0" applyNumberFormat="1" applyFont="1" applyFill="1" applyBorder="1" applyAlignment="1" applyProtection="1">
      <alignment horizontal="right" vertical="center"/>
      <protection locked="0"/>
    </xf>
    <xf numFmtId="0" fontId="35" fillId="12" borderId="63" xfId="0" applyFont="1" applyFill="1" applyBorder="1" applyAlignment="1" applyProtection="1">
      <alignment vertical="center" wrapText="1"/>
    </xf>
    <xf numFmtId="0" fontId="5" fillId="12" borderId="59" xfId="0" applyFont="1" applyFill="1" applyBorder="1" applyAlignment="1" applyProtection="1">
      <alignment horizontal="center" vertical="center" wrapText="1"/>
    </xf>
    <xf numFmtId="0" fontId="5" fillId="12" borderId="49" xfId="0" applyFont="1" applyFill="1" applyBorder="1" applyAlignment="1" applyProtection="1">
      <alignment horizontal="center" vertical="center" wrapText="1"/>
    </xf>
    <xf numFmtId="3" fontId="35" fillId="12" borderId="33" xfId="0" applyNumberFormat="1" applyFont="1" applyFill="1" applyBorder="1" applyAlignment="1" applyProtection="1">
      <alignment horizontal="right" vertical="center"/>
      <protection locked="0"/>
    </xf>
    <xf numFmtId="3" fontId="35" fillId="12" borderId="35" xfId="0" applyNumberFormat="1" applyFont="1" applyFill="1" applyBorder="1" applyAlignment="1" applyProtection="1">
      <alignment horizontal="right" vertical="center"/>
      <protection locked="0"/>
    </xf>
    <xf numFmtId="3" fontId="35" fillId="12" borderId="69" xfId="0" applyNumberFormat="1" applyFont="1" applyFill="1" applyBorder="1" applyAlignment="1" applyProtection="1">
      <alignment horizontal="right" vertical="center"/>
      <protection locked="0"/>
    </xf>
    <xf numFmtId="3" fontId="35" fillId="12" borderId="156" xfId="0" applyNumberFormat="1" applyFont="1" applyFill="1" applyBorder="1" applyAlignment="1" applyProtection="1">
      <alignment horizontal="right" vertical="center"/>
      <protection locked="0"/>
    </xf>
    <xf numFmtId="0" fontId="48" fillId="12" borderId="78" xfId="0" applyFont="1" applyFill="1" applyBorder="1" applyAlignment="1" applyProtection="1">
      <alignment horizontal="left" vertical="center"/>
    </xf>
    <xf numFmtId="0" fontId="35" fillId="12" borderId="78" xfId="0" applyFont="1" applyFill="1" applyBorder="1" applyAlignment="1" applyProtection="1">
      <alignment horizontal="left" vertical="center"/>
    </xf>
    <xf numFmtId="0" fontId="48" fillId="12" borderId="79" xfId="0" applyFont="1" applyFill="1" applyBorder="1" applyAlignment="1" applyProtection="1">
      <alignment horizontal="left" vertical="center"/>
    </xf>
    <xf numFmtId="0" fontId="48" fillId="12" borderId="42" xfId="0" applyFont="1" applyFill="1" applyBorder="1" applyAlignment="1" applyProtection="1">
      <alignment horizontal="left" vertical="center"/>
    </xf>
    <xf numFmtId="0" fontId="48" fillId="12" borderId="44" xfId="0" applyFont="1" applyFill="1" applyBorder="1" applyAlignment="1" applyProtection="1">
      <alignment horizontal="left" vertical="center"/>
    </xf>
    <xf numFmtId="0" fontId="48" fillId="12" borderId="121" xfId="0" applyFont="1" applyFill="1" applyBorder="1" applyAlignment="1" applyProtection="1">
      <alignment horizontal="left" vertical="center"/>
    </xf>
    <xf numFmtId="0" fontId="48" fillId="4" borderId="78" xfId="0" applyFont="1" applyFill="1" applyBorder="1" applyAlignment="1" applyProtection="1">
      <alignment horizontal="left" vertical="center"/>
    </xf>
    <xf numFmtId="3" fontId="35" fillId="4" borderId="82" xfId="0" applyNumberFormat="1" applyFont="1" applyFill="1" applyBorder="1" applyAlignment="1" applyProtection="1">
      <alignment horizontal="right" vertical="center"/>
      <protection locked="0"/>
    </xf>
    <xf numFmtId="3" fontId="35" fillId="4" borderId="81" xfId="0" applyNumberFormat="1" applyFont="1" applyFill="1" applyBorder="1" applyAlignment="1" applyProtection="1">
      <alignment horizontal="right" vertical="center"/>
      <protection locked="0"/>
    </xf>
    <xf numFmtId="3" fontId="35" fillId="4" borderId="47" xfId="0" applyNumberFormat="1" applyFont="1" applyFill="1" applyBorder="1" applyAlignment="1" applyProtection="1">
      <alignment horizontal="right" vertical="center"/>
      <protection locked="0"/>
    </xf>
    <xf numFmtId="0" fontId="48" fillId="4" borderId="27" xfId="0" applyFont="1" applyFill="1" applyBorder="1" applyAlignment="1" applyProtection="1">
      <alignment horizontal="left" vertical="center"/>
    </xf>
    <xf numFmtId="3" fontId="35" fillId="4" borderId="153" xfId="0" applyNumberFormat="1" applyFont="1" applyFill="1" applyBorder="1" applyAlignment="1" applyProtection="1">
      <alignment horizontal="right" vertical="center"/>
      <protection locked="0"/>
    </xf>
    <xf numFmtId="3" fontId="35" fillId="4" borderId="80" xfId="0" applyNumberFormat="1" applyFont="1" applyFill="1" applyBorder="1" applyAlignment="1" applyProtection="1">
      <alignment horizontal="right" vertical="center"/>
      <protection locked="0"/>
    </xf>
    <xf numFmtId="3" fontId="35" fillId="4" borderId="49" xfId="0" applyNumberFormat="1" applyFont="1" applyFill="1" applyBorder="1" applyAlignment="1" applyProtection="1">
      <alignment horizontal="right" vertical="center"/>
      <protection locked="0"/>
    </xf>
    <xf numFmtId="3" fontId="35" fillId="12" borderId="22" xfId="0" applyNumberFormat="1" applyFont="1" applyFill="1" applyBorder="1" applyAlignment="1" applyProtection="1">
      <alignment horizontal="right" vertical="center" wrapText="1"/>
      <protection locked="0"/>
    </xf>
    <xf numFmtId="3" fontId="35" fillId="12" borderId="49" xfId="0" applyNumberFormat="1" applyFont="1" applyFill="1" applyBorder="1" applyAlignment="1" applyProtection="1">
      <alignment horizontal="right" vertical="center" wrapText="1"/>
      <protection locked="0"/>
    </xf>
    <xf numFmtId="3" fontId="35" fillId="12" borderId="9" xfId="0" applyNumberFormat="1" applyFont="1" applyFill="1" applyBorder="1" applyAlignment="1" applyProtection="1">
      <alignment horizontal="right" vertical="center" wrapText="1"/>
      <protection locked="0"/>
    </xf>
    <xf numFmtId="3" fontId="35" fillId="12" borderId="160" xfId="0" applyNumberFormat="1" applyFont="1" applyFill="1" applyBorder="1" applyAlignment="1" applyProtection="1">
      <alignment horizontal="right" vertical="center" wrapText="1"/>
      <protection locked="0"/>
    </xf>
    <xf numFmtId="0" fontId="48" fillId="12" borderId="59" xfId="0" applyFont="1" applyFill="1" applyBorder="1" applyAlignment="1" applyProtection="1">
      <alignment horizontal="center" vertical="center" wrapText="1"/>
      <protection locked="0"/>
    </xf>
    <xf numFmtId="3" fontId="35" fillId="12" borderId="47" xfId="0" applyNumberFormat="1" applyFont="1" applyFill="1" applyBorder="1" applyAlignment="1" applyProtection="1">
      <alignment horizontal="right" vertical="center" wrapText="1"/>
      <protection locked="0"/>
    </xf>
    <xf numFmtId="3" fontId="35" fillId="12" borderId="57" xfId="0" applyNumberFormat="1" applyFont="1" applyFill="1" applyBorder="1" applyAlignment="1" applyProtection="1">
      <alignment horizontal="right" vertical="center" wrapText="1"/>
      <protection locked="0"/>
    </xf>
    <xf numFmtId="0" fontId="0" fillId="12" borderId="22" xfId="0" applyFill="1" applyBorder="1" applyProtection="1">
      <protection locked="0"/>
    </xf>
    <xf numFmtId="3" fontId="35" fillId="12" borderId="59" xfId="0" applyNumberFormat="1" applyFont="1" applyFill="1" applyBorder="1" applyAlignment="1" applyProtection="1">
      <alignment horizontal="right" vertical="center" wrapText="1"/>
      <protection locked="0"/>
    </xf>
    <xf numFmtId="3" fontId="35" fillId="12" borderId="21" xfId="0" applyNumberFormat="1" applyFont="1" applyFill="1" applyBorder="1" applyAlignment="1" applyProtection="1">
      <alignment horizontal="right" vertical="center" wrapText="1"/>
      <protection locked="0"/>
    </xf>
    <xf numFmtId="3" fontId="35" fillId="12" borderId="24" xfId="0" applyNumberFormat="1" applyFont="1" applyFill="1" applyBorder="1" applyAlignment="1" applyProtection="1">
      <alignment horizontal="right" vertical="center" wrapText="1"/>
      <protection locked="0"/>
    </xf>
    <xf numFmtId="0" fontId="0" fillId="12" borderId="9" xfId="0" applyFill="1" applyBorder="1" applyProtection="1">
      <protection locked="0"/>
    </xf>
    <xf numFmtId="3" fontId="35" fillId="12" borderId="7" xfId="0" applyNumberFormat="1" applyFont="1" applyFill="1" applyBorder="1" applyAlignment="1" applyProtection="1">
      <alignment horizontal="right" vertical="center" wrapText="1"/>
      <protection locked="0"/>
    </xf>
    <xf numFmtId="3" fontId="35" fillId="12" borderId="11" xfId="0" applyNumberFormat="1" applyFont="1" applyFill="1" applyBorder="1" applyAlignment="1" applyProtection="1">
      <alignment horizontal="right" vertical="center" wrapText="1"/>
      <protection locked="0"/>
    </xf>
    <xf numFmtId="0" fontId="11" fillId="11" borderId="230" xfId="0" applyFont="1" applyFill="1" applyBorder="1" applyAlignment="1" applyProtection="1">
      <alignment horizontal="center" vertical="center" wrapText="1"/>
    </xf>
    <xf numFmtId="0" fontId="11" fillId="11" borderId="0" xfId="0" applyFont="1" applyFill="1" applyBorder="1" applyAlignment="1" applyProtection="1">
      <alignment horizontal="center" vertical="center" wrapText="1"/>
    </xf>
    <xf numFmtId="0" fontId="1" fillId="2" borderId="0" xfId="5" applyFill="1" applyBorder="1" applyAlignment="1" applyProtection="1">
      <alignment horizontal="left" vertical="center"/>
    </xf>
    <xf numFmtId="0" fontId="7" fillId="2" borderId="0" xfId="1" applyFill="1" applyBorder="1" applyAlignment="1" applyProtection="1">
      <alignment horizontal="left" vertical="center"/>
    </xf>
    <xf numFmtId="0" fontId="35" fillId="12" borderId="0" xfId="0" applyFont="1" applyFill="1" applyBorder="1" applyAlignment="1" applyProtection="1">
      <alignment vertical="center" wrapText="1"/>
    </xf>
    <xf numFmtId="0" fontId="48" fillId="0" borderId="259" xfId="0" applyFont="1" applyFill="1" applyBorder="1" applyAlignment="1" applyProtection="1">
      <alignment horizontal="center" vertical="center" wrapText="1"/>
    </xf>
    <xf numFmtId="0" fontId="48" fillId="0" borderId="258" xfId="0" applyFont="1" applyFill="1" applyBorder="1" applyAlignment="1" applyProtection="1">
      <alignment horizontal="center" vertical="center" wrapText="1"/>
    </xf>
    <xf numFmtId="0" fontId="35" fillId="0" borderId="139" xfId="0" applyFont="1" applyFill="1" applyBorder="1" applyAlignment="1" applyProtection="1">
      <alignment vertical="center" wrapText="1"/>
    </xf>
    <xf numFmtId="0" fontId="48" fillId="12" borderId="258" xfId="0" applyFont="1" applyFill="1" applyBorder="1" applyAlignment="1" applyProtection="1">
      <alignment horizontal="center" vertical="center" wrapText="1"/>
    </xf>
    <xf numFmtId="0" fontId="48" fillId="12" borderId="259" xfId="0" applyFont="1" applyFill="1" applyBorder="1" applyAlignment="1" applyProtection="1">
      <alignment horizontal="center" vertical="center" wrapText="1"/>
    </xf>
    <xf numFmtId="3" fontId="35" fillId="0" borderId="245" xfId="0" applyNumberFormat="1" applyFont="1" applyFill="1" applyBorder="1" applyAlignment="1" applyProtection="1">
      <alignment horizontal="right" vertical="center"/>
      <protection locked="0"/>
    </xf>
    <xf numFmtId="3" fontId="35" fillId="0" borderId="8" xfId="0" applyNumberFormat="1" applyFont="1" applyFill="1" applyBorder="1" applyAlignment="1" applyProtection="1">
      <alignment horizontal="right" vertical="center"/>
      <protection locked="0"/>
    </xf>
    <xf numFmtId="3" fontId="35" fillId="0" borderId="58" xfId="0" applyNumberFormat="1" applyFont="1" applyFill="1" applyBorder="1" applyAlignment="1" applyProtection="1">
      <alignment horizontal="right" vertical="center"/>
      <protection locked="0"/>
    </xf>
    <xf numFmtId="3" fontId="37" fillId="17" borderId="180" xfId="0" applyNumberFormat="1" applyFont="1" applyFill="1" applyBorder="1" applyAlignment="1" applyProtection="1">
      <alignment horizontal="left" vertical="top" wrapText="1"/>
    </xf>
    <xf numFmtId="49" fontId="35" fillId="0" borderId="16" xfId="0" applyNumberFormat="1" applyFont="1" applyFill="1" applyBorder="1" applyAlignment="1" applyProtection="1">
      <alignment horizontal="left" vertical="top" wrapText="1"/>
      <protection locked="0"/>
    </xf>
    <xf numFmtId="49" fontId="35" fillId="0" borderId="137" xfId="0" applyNumberFormat="1" applyFont="1" applyFill="1" applyBorder="1" applyAlignment="1" applyProtection="1">
      <alignment horizontal="left" vertical="top" wrapText="1"/>
      <protection locked="0"/>
    </xf>
    <xf numFmtId="3" fontId="35" fillId="12" borderId="245" xfId="0" applyNumberFormat="1" applyFont="1" applyFill="1" applyBorder="1" applyAlignment="1" applyProtection="1">
      <alignment horizontal="right" vertical="center"/>
      <protection locked="0"/>
    </xf>
    <xf numFmtId="3" fontId="35" fillId="12" borderId="8" xfId="0" applyNumberFormat="1" applyFont="1" applyFill="1" applyBorder="1" applyAlignment="1" applyProtection="1">
      <alignment horizontal="right" vertical="center"/>
      <protection locked="0"/>
    </xf>
    <xf numFmtId="3" fontId="35" fillId="12" borderId="58" xfId="0" applyNumberFormat="1" applyFont="1" applyFill="1" applyBorder="1" applyAlignment="1" applyProtection="1">
      <alignment horizontal="right" vertical="center"/>
      <protection locked="0"/>
    </xf>
    <xf numFmtId="3" fontId="35" fillId="0" borderId="48" xfId="0" applyNumberFormat="1" applyFont="1" applyFill="1" applyBorder="1" applyAlignment="1" applyProtection="1">
      <alignment horizontal="right" vertical="center"/>
      <protection locked="0"/>
    </xf>
    <xf numFmtId="3" fontId="35" fillId="12" borderId="48" xfId="0" applyNumberFormat="1" applyFont="1" applyFill="1" applyBorder="1" applyAlignment="1" applyProtection="1">
      <alignment horizontal="right" vertical="center"/>
      <protection locked="0"/>
    </xf>
    <xf numFmtId="3" fontId="35" fillId="0" borderId="62" xfId="0" applyNumberFormat="1" applyFont="1" applyFill="1" applyBorder="1" applyAlignment="1" applyProtection="1">
      <alignment horizontal="right" vertical="center"/>
      <protection locked="0"/>
    </xf>
    <xf numFmtId="3" fontId="35" fillId="0" borderId="139" xfId="0" applyNumberFormat="1" applyFont="1" applyFill="1" applyBorder="1" applyAlignment="1" applyProtection="1">
      <alignment horizontal="right" vertical="center"/>
      <protection locked="0"/>
    </xf>
    <xf numFmtId="3" fontId="35" fillId="0" borderId="202" xfId="0" applyNumberFormat="1" applyFont="1" applyFill="1" applyBorder="1" applyAlignment="1" applyProtection="1">
      <alignment horizontal="right" vertical="center"/>
      <protection locked="0"/>
    </xf>
    <xf numFmtId="3" fontId="37" fillId="17" borderId="252" xfId="0" applyNumberFormat="1" applyFont="1" applyFill="1" applyBorder="1" applyAlignment="1" applyProtection="1">
      <alignment horizontal="left" vertical="top" wrapText="1"/>
    </xf>
    <xf numFmtId="49" fontId="35" fillId="0" borderId="149" xfId="0" applyNumberFormat="1" applyFont="1" applyFill="1" applyBorder="1" applyAlignment="1" applyProtection="1">
      <alignment horizontal="left" vertical="top" wrapText="1"/>
      <protection locked="0"/>
    </xf>
    <xf numFmtId="49" fontId="35" fillId="0" borderId="201" xfId="0" applyNumberFormat="1" applyFont="1" applyFill="1" applyBorder="1" applyAlignment="1" applyProtection="1">
      <alignment horizontal="left" vertical="top" wrapText="1"/>
      <protection locked="0"/>
    </xf>
    <xf numFmtId="0" fontId="35" fillId="12" borderId="139" xfId="0" applyFont="1" applyFill="1" applyBorder="1" applyAlignment="1" applyProtection="1">
      <alignment vertical="center" wrapText="1"/>
    </xf>
    <xf numFmtId="0" fontId="35" fillId="12" borderId="27" xfId="0" applyFont="1" applyFill="1" applyBorder="1" applyAlignment="1" applyProtection="1">
      <alignment vertical="center" wrapText="1"/>
    </xf>
    <xf numFmtId="3" fontId="35" fillId="12" borderId="62" xfId="0" applyNumberFormat="1" applyFont="1" applyFill="1" applyBorder="1" applyAlignment="1" applyProtection="1">
      <alignment horizontal="right" vertical="center"/>
      <protection locked="0"/>
    </xf>
    <xf numFmtId="3" fontId="35" fillId="12" borderId="6" xfId="0" applyNumberFormat="1" applyFont="1" applyFill="1" applyBorder="1" applyAlignment="1" applyProtection="1">
      <alignment horizontal="right" vertical="center"/>
      <protection locked="0"/>
    </xf>
    <xf numFmtId="3" fontId="37" fillId="17" borderId="62" xfId="0" applyNumberFormat="1" applyFont="1" applyFill="1" applyBorder="1" applyAlignment="1" applyProtection="1">
      <alignment horizontal="left" vertical="top" wrapText="1"/>
    </xf>
    <xf numFmtId="0" fontId="35" fillId="0" borderId="69" xfId="0" applyFont="1" applyFill="1" applyBorder="1" applyAlignment="1" applyProtection="1">
      <alignment vertical="center" wrapText="1"/>
    </xf>
    <xf numFmtId="0" fontId="69" fillId="17" borderId="260" xfId="0" applyFont="1" applyFill="1" applyBorder="1" applyAlignment="1" applyProtection="1">
      <alignment horizontal="left" vertical="top" wrapText="1"/>
    </xf>
    <xf numFmtId="0" fontId="69" fillId="17" borderId="184" xfId="0" applyFont="1" applyFill="1" applyBorder="1" applyAlignment="1" applyProtection="1">
      <alignment horizontal="left" vertical="top" wrapText="1"/>
    </xf>
    <xf numFmtId="0" fontId="69" fillId="17" borderId="1" xfId="0" applyFont="1" applyFill="1" applyBorder="1" applyAlignment="1" applyProtection="1">
      <alignment horizontal="left" vertical="top" wrapText="1"/>
    </xf>
    <xf numFmtId="0" fontId="69" fillId="17" borderId="198" xfId="0" applyFont="1" applyFill="1" applyBorder="1" applyAlignment="1" applyProtection="1">
      <alignment horizontal="left" vertical="top" wrapText="1"/>
    </xf>
    <xf numFmtId="0" fontId="73" fillId="0" borderId="0" xfId="0" applyFont="1" applyAlignment="1">
      <alignment horizontal="justify" vertical="center"/>
    </xf>
    <xf numFmtId="0" fontId="72" fillId="0" borderId="0" xfId="0" applyFont="1" applyAlignment="1">
      <alignment horizontal="left" vertical="center" wrapText="1"/>
    </xf>
    <xf numFmtId="0" fontId="77" fillId="22" borderId="261" xfId="0" applyFont="1" applyFill="1" applyBorder="1" applyAlignment="1">
      <alignment horizontal="center" vertical="center" wrapText="1"/>
    </xf>
    <xf numFmtId="0" fontId="74" fillId="22" borderId="262" xfId="0" applyFont="1" applyFill="1" applyBorder="1" applyAlignment="1">
      <alignment horizontal="center" vertical="center" wrapText="1"/>
    </xf>
    <xf numFmtId="0" fontId="80" fillId="0" borderId="266" xfId="0" applyFont="1" applyBorder="1" applyAlignment="1">
      <alignment horizontal="center" vertical="center" wrapText="1"/>
    </xf>
    <xf numFmtId="0" fontId="80" fillId="23" borderId="266" xfId="0" applyFont="1" applyFill="1" applyBorder="1" applyAlignment="1">
      <alignment horizontal="center" vertical="center" wrapText="1"/>
    </xf>
    <xf numFmtId="0" fontId="74" fillId="22" borderId="263" xfId="0" applyFont="1" applyFill="1" applyBorder="1" applyAlignment="1">
      <alignment horizontal="center" vertical="center" wrapText="1"/>
    </xf>
    <xf numFmtId="0" fontId="72" fillId="23" borderId="268" xfId="0" applyFont="1" applyFill="1" applyBorder="1" applyAlignment="1">
      <alignment horizontal="left" vertical="center" wrapText="1"/>
    </xf>
    <xf numFmtId="0" fontId="72" fillId="23" borderId="267" xfId="0" applyFont="1" applyFill="1" applyBorder="1" applyAlignment="1">
      <alignment horizontal="left" vertical="center" wrapText="1"/>
    </xf>
    <xf numFmtId="0" fontId="72" fillId="0" borderId="268" xfId="0" applyFont="1" applyBorder="1" applyAlignment="1">
      <alignment horizontal="left" vertical="center" wrapText="1"/>
    </xf>
    <xf numFmtId="0" fontId="72" fillId="0" borderId="267" xfId="0" applyFont="1" applyBorder="1" applyAlignment="1">
      <alignment horizontal="left" vertical="center" wrapText="1"/>
    </xf>
    <xf numFmtId="0" fontId="0" fillId="0" borderId="274" xfId="0" applyBorder="1"/>
    <xf numFmtId="0" fontId="72" fillId="0" borderId="277" xfId="0" applyFont="1" applyBorder="1" applyAlignment="1">
      <alignment horizontal="left" vertical="center" wrapText="1"/>
    </xf>
    <xf numFmtId="0" fontId="72" fillId="23" borderId="274" xfId="0" applyFont="1" applyFill="1" applyBorder="1" applyAlignment="1">
      <alignment horizontal="left" vertical="center" wrapText="1"/>
    </xf>
    <xf numFmtId="0" fontId="0" fillId="0" borderId="0" xfId="0" applyAlignment="1">
      <alignment horizontal="left" wrapText="1"/>
    </xf>
    <xf numFmtId="0" fontId="7" fillId="0" borderId="0" xfId="1" applyAlignment="1" applyProtection="1">
      <alignment horizontal="left" wrapText="1"/>
    </xf>
    <xf numFmtId="0" fontId="58" fillId="0" borderId="0" xfId="0" applyFont="1" applyAlignment="1">
      <alignment horizontal="left" wrapText="1"/>
    </xf>
    <xf numFmtId="0" fontId="74" fillId="22" borderId="263" xfId="0" applyFont="1" applyFill="1" applyBorder="1" applyAlignment="1">
      <alignment horizontal="left" vertical="center" wrapText="1"/>
    </xf>
    <xf numFmtId="0" fontId="72" fillId="9" borderId="274" xfId="0" applyFont="1" applyFill="1" applyBorder="1" applyAlignment="1">
      <alignment horizontal="left" vertical="center" wrapText="1"/>
    </xf>
    <xf numFmtId="0" fontId="72" fillId="9" borderId="276" xfId="0" applyFont="1" applyFill="1" applyBorder="1" applyAlignment="1">
      <alignment horizontal="left" vertical="center" wrapText="1"/>
    </xf>
    <xf numFmtId="0" fontId="72" fillId="9" borderId="0" xfId="0" applyFont="1" applyFill="1" applyAlignment="1">
      <alignment horizontal="left" vertical="center" wrapText="1"/>
    </xf>
    <xf numFmtId="0" fontId="72" fillId="0" borderId="275" xfId="0" applyFont="1" applyBorder="1" applyAlignment="1">
      <alignment horizontal="left" vertical="center" wrapText="1"/>
    </xf>
    <xf numFmtId="0" fontId="73" fillId="23" borderId="266" xfId="0" applyFont="1" applyFill="1" applyBorder="1" applyAlignment="1">
      <alignment horizontal="center" vertical="center" wrapText="1"/>
    </xf>
    <xf numFmtId="0" fontId="73" fillId="0" borderId="266" xfId="0" applyFont="1" applyBorder="1" applyAlignment="1">
      <alignment horizontal="center" vertical="center" wrapText="1"/>
    </xf>
    <xf numFmtId="0" fontId="74" fillId="22" borderId="261" xfId="0" applyFont="1" applyFill="1" applyBorder="1" applyAlignment="1">
      <alignment horizontal="center" vertical="center" wrapText="1"/>
    </xf>
    <xf numFmtId="0" fontId="75" fillId="23" borderId="264" xfId="0" applyFont="1" applyFill="1" applyBorder="1" applyAlignment="1">
      <alignment horizontal="center" vertical="center" wrapText="1"/>
    </xf>
    <xf numFmtId="0" fontId="75" fillId="0" borderId="264" xfId="0" applyFont="1" applyBorder="1" applyAlignment="1">
      <alignment horizontal="center" vertical="center" wrapText="1"/>
    </xf>
    <xf numFmtId="0" fontId="79" fillId="0" borderId="264" xfId="0" applyFont="1" applyBorder="1" applyAlignment="1">
      <alignment horizontal="center" vertical="center" wrapText="1"/>
    </xf>
    <xf numFmtId="0" fontId="79" fillId="23" borderId="264" xfId="0" applyFont="1" applyFill="1" applyBorder="1" applyAlignment="1">
      <alignment horizontal="center" vertical="center" wrapText="1"/>
    </xf>
    <xf numFmtId="0" fontId="81" fillId="0" borderId="0" xfId="0" applyFont="1" applyAlignment="1">
      <alignment horizontal="center" vertical="center"/>
    </xf>
    <xf numFmtId="0" fontId="72" fillId="0" borderId="0" xfId="0" applyFont="1" applyAlignment="1">
      <alignment horizontal="center" vertical="center"/>
    </xf>
    <xf numFmtId="0" fontId="32" fillId="0" borderId="0" xfId="0" applyFont="1" applyAlignment="1">
      <alignment horizontal="center" vertical="center"/>
    </xf>
    <xf numFmtId="0" fontId="83" fillId="0" borderId="0" xfId="0" applyFont="1" applyAlignment="1">
      <alignment horizontal="center" vertical="center"/>
    </xf>
    <xf numFmtId="0" fontId="73" fillId="0" borderId="0" xfId="0" applyFont="1" applyAlignment="1">
      <alignment horizontal="center" vertical="center"/>
    </xf>
    <xf numFmtId="0" fontId="75" fillId="23" borderId="265" xfId="0" applyFont="1" applyFill="1" applyBorder="1" applyAlignment="1">
      <alignment horizontal="center" vertical="center" wrapText="1"/>
    </xf>
    <xf numFmtId="0" fontId="73" fillId="23" borderId="0" xfId="0" applyFont="1" applyFill="1" applyBorder="1" applyAlignment="1">
      <alignment horizontal="center" vertical="center" wrapText="1"/>
    </xf>
    <xf numFmtId="0" fontId="72" fillId="9" borderId="275" xfId="0" applyFont="1" applyFill="1" applyBorder="1" applyAlignment="1">
      <alignment vertical="center" wrapText="1"/>
    </xf>
    <xf numFmtId="0" fontId="75" fillId="0" borderId="265" xfId="0" applyFont="1" applyBorder="1" applyAlignment="1">
      <alignment horizontal="center" vertical="center" wrapText="1"/>
    </xf>
    <xf numFmtId="0" fontId="76" fillId="0" borderId="0" xfId="0" applyFont="1" applyBorder="1" applyAlignment="1">
      <alignment horizontal="center" vertical="center" wrapText="1"/>
    </xf>
    <xf numFmtId="0" fontId="72" fillId="0" borderId="274" xfId="0" applyFont="1" applyBorder="1" applyAlignment="1">
      <alignment horizontal="left" vertical="center" wrapText="1"/>
    </xf>
    <xf numFmtId="0" fontId="32" fillId="4" borderId="18" xfId="0" applyFont="1" applyFill="1" applyBorder="1" applyAlignment="1" applyProtection="1">
      <alignment horizontal="center" vertical="center"/>
      <protection locked="0"/>
    </xf>
    <xf numFmtId="0" fontId="7" fillId="2" borderId="0" xfId="1" applyFill="1" applyBorder="1" applyAlignment="1" applyProtection="1">
      <alignment horizontal="left" vertical="center"/>
    </xf>
    <xf numFmtId="0" fontId="35" fillId="2" borderId="0" xfId="5" applyFont="1" applyFill="1" applyBorder="1" applyAlignment="1" applyProtection="1">
      <alignment horizontal="left" vertical="top" wrapText="1"/>
    </xf>
    <xf numFmtId="0" fontId="4" fillId="2" borderId="0" xfId="5" applyFont="1" applyFill="1" applyBorder="1" applyAlignment="1" applyProtection="1">
      <alignment horizontal="right" vertical="top"/>
    </xf>
    <xf numFmtId="0" fontId="4" fillId="2" borderId="62" xfId="5" applyFont="1" applyFill="1" applyBorder="1" applyAlignment="1" applyProtection="1">
      <alignment horizontal="right" vertical="top"/>
    </xf>
    <xf numFmtId="0" fontId="1" fillId="18" borderId="119" xfId="5" applyFill="1" applyBorder="1" applyAlignment="1" applyProtection="1">
      <alignment horizontal="left" vertical="top" wrapText="1"/>
      <protection locked="0"/>
    </xf>
    <xf numFmtId="0" fontId="1" fillId="18" borderId="29" xfId="5" applyFill="1" applyBorder="1" applyAlignment="1" applyProtection="1">
      <alignment horizontal="left" vertical="top" wrapText="1"/>
      <protection locked="0"/>
    </xf>
    <xf numFmtId="0" fontId="1" fillId="18" borderId="30" xfId="5" applyFill="1" applyBorder="1" applyAlignment="1" applyProtection="1">
      <alignment horizontal="left" vertical="top" wrapText="1"/>
      <protection locked="0"/>
    </xf>
    <xf numFmtId="0" fontId="1" fillId="2" borderId="0" xfId="5" applyFill="1" applyBorder="1" applyAlignment="1" applyProtection="1">
      <alignment horizontal="left" vertical="center"/>
    </xf>
    <xf numFmtId="0" fontId="6" fillId="2" borderId="0" xfId="5" applyFont="1" applyFill="1" applyBorder="1" applyAlignment="1" applyProtection="1">
      <alignment horizontal="left" vertical="center"/>
    </xf>
    <xf numFmtId="0" fontId="7" fillId="2" borderId="0" xfId="1" applyFill="1" applyBorder="1" applyAlignment="1" applyProtection="1">
      <alignment horizontal="left" vertical="center"/>
    </xf>
    <xf numFmtId="0" fontId="1" fillId="2" borderId="26" xfId="5" applyFill="1" applyBorder="1" applyAlignment="1" applyProtection="1">
      <alignment horizontal="left" vertical="center"/>
    </xf>
    <xf numFmtId="0" fontId="35" fillId="2" borderId="0" xfId="4" applyFont="1" applyFill="1" applyBorder="1" applyAlignment="1" applyProtection="1">
      <alignment horizontal="right" vertical="top"/>
    </xf>
    <xf numFmtId="0" fontId="35" fillId="2" borderId="62" xfId="4" applyFont="1" applyFill="1" applyBorder="1" applyAlignment="1" applyProtection="1">
      <alignment horizontal="right" vertical="top"/>
    </xf>
    <xf numFmtId="49" fontId="35" fillId="18" borderId="119" xfId="4" applyNumberFormat="1" applyFont="1" applyFill="1" applyBorder="1" applyAlignment="1" applyProtection="1">
      <alignment horizontal="left" vertical="top" wrapText="1"/>
      <protection locked="0"/>
    </xf>
    <xf numFmtId="49" fontId="1" fillId="18" borderId="29" xfId="4" applyNumberFormat="1" applyFont="1" applyFill="1" applyBorder="1" applyAlignment="1" applyProtection="1">
      <alignment horizontal="left" vertical="top" wrapText="1"/>
      <protection locked="0"/>
    </xf>
    <xf numFmtId="49" fontId="1" fillId="18" borderId="30" xfId="4" applyNumberFormat="1" applyFont="1" applyFill="1" applyBorder="1" applyAlignment="1" applyProtection="1">
      <alignment horizontal="left" vertical="top" wrapText="1"/>
      <protection locked="0"/>
    </xf>
    <xf numFmtId="2" fontId="3" fillId="3" borderId="165" xfId="4" applyNumberFormat="1" applyFont="1" applyFill="1" applyBorder="1" applyAlignment="1" applyProtection="1">
      <alignment horizontal="center" vertical="center"/>
    </xf>
    <xf numFmtId="2" fontId="3" fillId="3" borderId="26" xfId="4" applyNumberFormat="1" applyFont="1" applyFill="1" applyBorder="1" applyAlignment="1" applyProtection="1">
      <alignment horizontal="center" vertical="center"/>
    </xf>
    <xf numFmtId="2" fontId="3" fillId="3" borderId="61" xfId="4" applyNumberFormat="1" applyFont="1" applyFill="1" applyBorder="1" applyAlignment="1" applyProtection="1">
      <alignment horizontal="center" vertical="center"/>
    </xf>
    <xf numFmtId="164" fontId="32" fillId="2" borderId="0" xfId="4" applyNumberFormat="1" applyFont="1" applyFill="1" applyBorder="1" applyAlignment="1" applyProtection="1">
      <alignment horizontal="center" vertical="center"/>
    </xf>
    <xf numFmtId="0" fontId="35" fillId="2" borderId="0" xfId="4" applyFont="1" applyFill="1" applyBorder="1" applyAlignment="1" applyProtection="1">
      <alignment horizontal="right" vertical="center"/>
    </xf>
    <xf numFmtId="0" fontId="35" fillId="2" borderId="62" xfId="4" applyFont="1" applyFill="1" applyBorder="1" applyAlignment="1" applyProtection="1">
      <alignment horizontal="right" vertical="center"/>
    </xf>
    <xf numFmtId="49" fontId="35" fillId="18" borderId="119" xfId="4" applyNumberFormat="1" applyFont="1" applyFill="1" applyBorder="1" applyAlignment="1" applyProtection="1">
      <alignment horizontal="left" vertical="center"/>
      <protection locked="0"/>
    </xf>
    <xf numFmtId="49" fontId="1" fillId="18" borderId="29" xfId="4" applyNumberFormat="1" applyFont="1" applyFill="1" applyBorder="1" applyAlignment="1" applyProtection="1">
      <alignment horizontal="left" vertical="center"/>
      <protection locked="0"/>
    </xf>
    <xf numFmtId="49" fontId="1" fillId="18" borderId="30" xfId="4" applyNumberFormat="1" applyFont="1" applyFill="1" applyBorder="1" applyAlignment="1" applyProtection="1">
      <alignment horizontal="left" vertical="center"/>
      <protection locked="0"/>
    </xf>
    <xf numFmtId="0" fontId="49" fillId="0" borderId="0" xfId="4" applyFont="1" applyFill="1" applyBorder="1" applyAlignment="1" applyProtection="1">
      <alignment horizontal="left" vertical="center"/>
    </xf>
    <xf numFmtId="3" fontId="35" fillId="18" borderId="119" xfId="4" applyNumberFormat="1" applyFont="1" applyFill="1" applyBorder="1" applyAlignment="1" applyProtection="1">
      <alignment horizontal="left" vertical="center"/>
      <protection locked="0"/>
    </xf>
    <xf numFmtId="3" fontId="1" fillId="18" borderId="29" xfId="4" applyNumberFormat="1" applyFont="1" applyFill="1" applyBorder="1" applyAlignment="1" applyProtection="1">
      <alignment horizontal="left" vertical="center"/>
      <protection locked="0"/>
    </xf>
    <xf numFmtId="3" fontId="1" fillId="18" borderId="30" xfId="4" applyNumberFormat="1" applyFont="1" applyFill="1" applyBorder="1" applyAlignment="1" applyProtection="1">
      <alignment horizontal="left" vertical="center"/>
      <protection locked="0"/>
    </xf>
    <xf numFmtId="164" fontId="35" fillId="2" borderId="0" xfId="4" applyNumberFormat="1" applyFont="1" applyFill="1" applyBorder="1" applyAlignment="1" applyProtection="1">
      <alignment horizontal="left" vertical="center" wrapText="1"/>
    </xf>
    <xf numFmtId="0" fontId="35" fillId="0" borderId="0" xfId="4" applyFont="1" applyFill="1" applyBorder="1" applyAlignment="1" applyProtection="1">
      <alignment horizontal="left" vertical="center" wrapText="1"/>
    </xf>
    <xf numFmtId="49" fontId="35" fillId="18" borderId="119" xfId="4" applyNumberFormat="1" applyFont="1" applyFill="1" applyBorder="1" applyAlignment="1" applyProtection="1">
      <alignment horizontal="left" vertical="top"/>
      <protection locked="0"/>
    </xf>
    <xf numFmtId="49" fontId="1" fillId="18" borderId="29" xfId="4" applyNumberFormat="1" applyFont="1" applyFill="1" applyBorder="1" applyAlignment="1" applyProtection="1">
      <alignment horizontal="left" vertical="top"/>
      <protection locked="0"/>
    </xf>
    <xf numFmtId="49" fontId="1" fillId="18" borderId="30" xfId="4" applyNumberFormat="1" applyFont="1" applyFill="1" applyBorder="1" applyAlignment="1" applyProtection="1">
      <alignment horizontal="left" vertical="top"/>
      <protection locked="0"/>
    </xf>
    <xf numFmtId="0" fontId="6" fillId="21" borderId="0" xfId="1" applyFont="1" applyFill="1" applyAlignment="1" applyProtection="1">
      <alignment horizontal="center"/>
    </xf>
    <xf numFmtId="0" fontId="0" fillId="0" borderId="0" xfId="0" applyAlignment="1" applyProtection="1">
      <alignment horizontal="center" vertical="center"/>
    </xf>
    <xf numFmtId="0" fontId="6" fillId="20" borderId="0" xfId="1" applyFont="1" applyFill="1" applyAlignment="1" applyProtection="1">
      <alignment horizontal="center"/>
    </xf>
    <xf numFmtId="0" fontId="6" fillId="9" borderId="0" xfId="1" applyFont="1" applyFill="1" applyAlignment="1" applyProtection="1">
      <alignment horizontal="center"/>
    </xf>
    <xf numFmtId="0" fontId="0" fillId="0" borderId="0" xfId="0" applyFill="1" applyBorder="1" applyAlignment="1" applyProtection="1">
      <alignment horizontal="center" vertical="top" textRotation="90"/>
    </xf>
    <xf numFmtId="0" fontId="0" fillId="0" borderId="0" xfId="0" applyFill="1" applyBorder="1" applyAlignment="1" applyProtection="1">
      <alignment horizontal="center" vertical="top" textRotation="90" wrapText="1"/>
    </xf>
    <xf numFmtId="0" fontId="1" fillId="21" borderId="165" xfId="0" applyFont="1" applyFill="1" applyBorder="1" applyAlignment="1" applyProtection="1">
      <alignment horizontal="center" vertical="center" wrapText="1"/>
      <protection locked="0"/>
    </xf>
    <xf numFmtId="0" fontId="1" fillId="21" borderId="69" xfId="0" applyFont="1" applyFill="1" applyBorder="1" applyAlignment="1" applyProtection="1">
      <alignment horizontal="center" vertical="center" wrapText="1"/>
      <protection locked="0"/>
    </xf>
    <xf numFmtId="0" fontId="35" fillId="21" borderId="69" xfId="0" applyFont="1" applyFill="1" applyBorder="1" applyAlignment="1" applyProtection="1">
      <alignment horizontal="center" vertical="center" wrapText="1"/>
    </xf>
    <xf numFmtId="0" fontId="35" fillId="21" borderId="164" xfId="0" applyFont="1" applyFill="1" applyBorder="1" applyAlignment="1" applyProtection="1">
      <alignment horizontal="center" vertical="center" wrapText="1"/>
    </xf>
    <xf numFmtId="0" fontId="35" fillId="21" borderId="168" xfId="0" applyFont="1" applyFill="1" applyBorder="1" applyAlignment="1" applyProtection="1">
      <alignment horizontal="center" vertical="center" wrapText="1"/>
    </xf>
    <xf numFmtId="0" fontId="35" fillId="21" borderId="164" xfId="0" applyFont="1" applyFill="1" applyBorder="1" applyAlignment="1" applyProtection="1">
      <alignment horizontal="center" vertical="center" wrapText="1"/>
      <protection locked="0"/>
    </xf>
    <xf numFmtId="0" fontId="35" fillId="21" borderId="168" xfId="0" applyFont="1" applyFill="1" applyBorder="1" applyAlignment="1" applyProtection="1">
      <alignment horizontal="center" vertical="center" wrapText="1"/>
      <protection locked="0"/>
    </xf>
    <xf numFmtId="0" fontId="35" fillId="21" borderId="186" xfId="0" applyFont="1" applyFill="1" applyBorder="1" applyAlignment="1" applyProtection="1">
      <alignment horizontal="center" vertical="center" wrapText="1"/>
    </xf>
    <xf numFmtId="0" fontId="8" fillId="21" borderId="1" xfId="0" applyFont="1" applyFill="1" applyBorder="1" applyAlignment="1" applyProtection="1">
      <alignment horizontal="center" vertical="center" wrapText="1"/>
    </xf>
    <xf numFmtId="0" fontId="35" fillId="21" borderId="0" xfId="0" applyFont="1" applyFill="1" applyBorder="1" applyAlignment="1" applyProtection="1">
      <alignment horizontal="center" vertical="center" wrapText="1"/>
    </xf>
    <xf numFmtId="0" fontId="35" fillId="21" borderId="188" xfId="0" applyFont="1" applyFill="1" applyBorder="1" applyAlignment="1" applyProtection="1">
      <alignment horizontal="center" vertical="center" wrapText="1"/>
    </xf>
    <xf numFmtId="0" fontId="35" fillId="21" borderId="166" xfId="0" applyFont="1" applyFill="1" applyBorder="1" applyAlignment="1" applyProtection="1">
      <alignment horizontal="center" vertical="center" wrapText="1"/>
    </xf>
    <xf numFmtId="0" fontId="35" fillId="21" borderId="165" xfId="0" applyFont="1" applyFill="1" applyBorder="1" applyAlignment="1" applyProtection="1">
      <alignment horizontal="center" vertical="center" wrapText="1"/>
    </xf>
    <xf numFmtId="0" fontId="35" fillId="21" borderId="187" xfId="0" applyFont="1" applyFill="1" applyBorder="1" applyAlignment="1" applyProtection="1">
      <alignment horizontal="center" vertical="center" wrapText="1"/>
    </xf>
    <xf numFmtId="0" fontId="1" fillId="0" borderId="164" xfId="0" applyFont="1" applyFill="1" applyBorder="1" applyAlignment="1" applyProtection="1">
      <alignment horizontal="center" vertical="center" wrapText="1"/>
      <protection locked="0"/>
    </xf>
    <xf numFmtId="0" fontId="1" fillId="0" borderId="168"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left" wrapText="1"/>
    </xf>
    <xf numFmtId="0" fontId="35" fillId="10" borderId="164" xfId="0" applyFont="1" applyFill="1" applyBorder="1" applyAlignment="1" applyProtection="1">
      <alignment horizontal="center" vertical="center" wrapText="1"/>
    </xf>
    <xf numFmtId="0" fontId="35" fillId="10" borderId="168" xfId="0" applyFont="1" applyFill="1" applyBorder="1" applyAlignment="1" applyProtection="1">
      <alignment horizontal="center" vertical="center" wrapText="1"/>
    </xf>
    <xf numFmtId="0" fontId="35" fillId="10" borderId="165" xfId="0" applyFont="1" applyFill="1" applyBorder="1" applyAlignment="1" applyProtection="1">
      <alignment horizontal="center" vertical="center" wrapText="1"/>
    </xf>
    <xf numFmtId="0" fontId="35" fillId="10" borderId="69" xfId="0" applyFont="1" applyFill="1" applyBorder="1" applyAlignment="1" applyProtection="1">
      <alignment horizontal="center" vertical="center" wrapText="1"/>
    </xf>
    <xf numFmtId="0" fontId="35" fillId="0" borderId="188" xfId="0" applyFont="1" applyFill="1" applyBorder="1" applyAlignment="1" applyProtection="1">
      <alignment horizontal="center" vertical="center" wrapText="1"/>
    </xf>
    <xf numFmtId="0" fontId="35" fillId="0" borderId="166" xfId="0" applyFont="1" applyFill="1" applyBorder="1" applyAlignment="1" applyProtection="1">
      <alignment horizontal="center" vertical="center" wrapText="1"/>
    </xf>
    <xf numFmtId="0" fontId="35" fillId="0" borderId="69" xfId="0" applyFont="1" applyFill="1" applyBorder="1" applyAlignment="1" applyProtection="1">
      <alignment horizontal="center" vertical="center" wrapText="1"/>
    </xf>
    <xf numFmtId="0" fontId="35" fillId="0" borderId="164" xfId="0" applyFont="1" applyFill="1" applyBorder="1" applyAlignment="1" applyProtection="1">
      <alignment horizontal="center" vertical="center" wrapText="1"/>
    </xf>
    <xf numFmtId="0" fontId="35" fillId="0" borderId="168" xfId="0" applyFont="1" applyFill="1" applyBorder="1" applyAlignment="1" applyProtection="1">
      <alignment horizontal="center" vertical="center" wrapText="1"/>
    </xf>
    <xf numFmtId="0" fontId="35" fillId="10" borderId="186" xfId="0" applyFont="1" applyFill="1" applyBorder="1" applyAlignment="1" applyProtection="1">
      <alignment horizontal="center" vertical="center" wrapText="1"/>
    </xf>
    <xf numFmtId="0" fontId="35" fillId="9" borderId="168" xfId="0" applyFont="1" applyFill="1" applyBorder="1" applyAlignment="1" applyProtection="1">
      <alignment horizontal="center" vertical="center" wrapText="1"/>
    </xf>
    <xf numFmtId="0" fontId="35" fillId="0" borderId="164" xfId="0" applyFont="1" applyFill="1" applyBorder="1" applyAlignment="1" applyProtection="1">
      <alignment horizontal="center" vertical="center" wrapText="1"/>
      <protection locked="0"/>
    </xf>
    <xf numFmtId="0" fontId="35" fillId="0" borderId="168" xfId="0" applyFont="1" applyFill="1" applyBorder="1" applyAlignment="1" applyProtection="1">
      <alignment horizontal="center" vertical="center" wrapText="1"/>
      <protection locked="0"/>
    </xf>
    <xf numFmtId="0" fontId="1" fillId="0" borderId="165" xfId="0" applyFont="1" applyFill="1" applyBorder="1" applyAlignment="1" applyProtection="1">
      <alignment horizontal="center" vertical="center" wrapText="1"/>
      <protection locked="0"/>
    </xf>
    <xf numFmtId="0" fontId="1" fillId="0" borderId="69" xfId="0" applyFont="1" applyFill="1" applyBorder="1" applyAlignment="1" applyProtection="1">
      <alignment horizontal="center" vertical="center" wrapText="1"/>
      <protection locked="0"/>
    </xf>
    <xf numFmtId="0" fontId="35" fillId="12" borderId="69" xfId="0" applyFont="1" applyFill="1" applyBorder="1" applyAlignment="1" applyProtection="1">
      <alignment horizontal="center" vertical="center" wrapText="1"/>
    </xf>
    <xf numFmtId="0" fontId="35" fillId="12" borderId="143" xfId="0" applyFont="1" applyFill="1" applyBorder="1" applyAlignment="1" applyProtection="1">
      <alignment horizontal="center" vertical="center" wrapText="1"/>
    </xf>
    <xf numFmtId="0" fontId="1" fillId="20" borderId="165" xfId="0" applyFont="1" applyFill="1" applyBorder="1" applyAlignment="1" applyProtection="1">
      <alignment horizontal="center" vertical="center" wrapText="1"/>
      <protection locked="0"/>
    </xf>
    <xf numFmtId="0" fontId="1" fillId="20" borderId="69" xfId="0" applyFont="1" applyFill="1" applyBorder="1" applyAlignment="1" applyProtection="1">
      <alignment horizontal="center" vertical="center" wrapText="1"/>
      <protection locked="0"/>
    </xf>
    <xf numFmtId="0" fontId="8" fillId="20" borderId="1" xfId="0" applyFont="1" applyFill="1" applyBorder="1" applyAlignment="1" applyProtection="1">
      <alignment horizontal="center" vertical="center" wrapText="1"/>
    </xf>
    <xf numFmtId="0" fontId="35" fillId="20" borderId="0" xfId="0" applyFont="1" applyFill="1" applyBorder="1" applyAlignment="1" applyProtection="1">
      <alignment horizontal="center" vertical="center" wrapText="1"/>
    </xf>
    <xf numFmtId="0" fontId="35" fillId="20" borderId="188" xfId="0" applyFont="1" applyFill="1" applyBorder="1" applyAlignment="1" applyProtection="1">
      <alignment horizontal="center" vertical="center" wrapText="1"/>
    </xf>
    <xf numFmtId="0" fontId="35" fillId="20" borderId="166" xfId="0" applyFont="1" applyFill="1" applyBorder="1" applyAlignment="1" applyProtection="1">
      <alignment horizontal="center" vertical="center" wrapText="1"/>
    </xf>
    <xf numFmtId="0" fontId="35" fillId="20" borderId="168" xfId="0" applyFont="1" applyFill="1" applyBorder="1" applyAlignment="1" applyProtection="1">
      <alignment horizontal="center" vertical="center" wrapText="1"/>
    </xf>
    <xf numFmtId="0" fontId="35" fillId="20" borderId="69" xfId="0" applyFont="1" applyFill="1" applyBorder="1" applyAlignment="1" applyProtection="1">
      <alignment horizontal="center" vertical="center" wrapText="1"/>
    </xf>
    <xf numFmtId="0" fontId="35" fillId="20" borderId="165" xfId="0" applyFont="1" applyFill="1" applyBorder="1" applyAlignment="1" applyProtection="1">
      <alignment horizontal="center" vertical="center" wrapText="1"/>
    </xf>
    <xf numFmtId="0" fontId="35" fillId="20" borderId="164" xfId="0" applyFont="1" applyFill="1" applyBorder="1" applyAlignment="1" applyProtection="1">
      <alignment horizontal="center" vertical="center" wrapText="1"/>
      <protection locked="0"/>
    </xf>
    <xf numFmtId="0" fontId="35" fillId="20" borderId="168" xfId="0" applyFont="1" applyFill="1" applyBorder="1" applyAlignment="1" applyProtection="1">
      <alignment horizontal="center" vertical="center" wrapText="1"/>
      <protection locked="0"/>
    </xf>
    <xf numFmtId="0" fontId="35" fillId="20" borderId="164" xfId="0" applyFont="1" applyFill="1" applyBorder="1" applyAlignment="1" applyProtection="1">
      <alignment horizontal="center" vertical="center" wrapText="1"/>
    </xf>
    <xf numFmtId="0" fontId="35" fillId="20" borderId="187" xfId="0" applyFont="1" applyFill="1" applyBorder="1" applyAlignment="1" applyProtection="1">
      <alignment horizontal="center" vertical="center" wrapText="1"/>
    </xf>
    <xf numFmtId="3" fontId="24" fillId="12" borderId="119" xfId="0" applyNumberFormat="1" applyFont="1" applyFill="1" applyBorder="1" applyAlignment="1" applyProtection="1">
      <alignment horizontal="left" vertical="center" wrapText="1"/>
    </xf>
    <xf numFmtId="3" fontId="24" fillId="12" borderId="30" xfId="0" applyNumberFormat="1" applyFont="1" applyFill="1" applyBorder="1" applyAlignment="1" applyProtection="1">
      <alignment horizontal="left" vertical="center" wrapText="1"/>
    </xf>
    <xf numFmtId="0" fontId="35" fillId="20" borderId="186"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0" fontId="35" fillId="0" borderId="0" xfId="0" applyFont="1" applyBorder="1" applyAlignment="1" applyProtection="1">
      <alignment horizontal="center" vertical="center" wrapText="1"/>
    </xf>
    <xf numFmtId="0" fontId="35" fillId="5" borderId="188" xfId="0" applyFont="1" applyFill="1" applyBorder="1" applyAlignment="1" applyProtection="1">
      <alignment horizontal="center" vertical="center" wrapText="1"/>
    </xf>
    <xf numFmtId="0" fontId="35" fillId="5" borderId="166" xfId="0" applyFont="1" applyFill="1" applyBorder="1" applyAlignment="1" applyProtection="1">
      <alignment horizontal="center" vertical="center" wrapText="1"/>
    </xf>
    <xf numFmtId="0" fontId="35" fillId="9" borderId="69" xfId="0" applyFont="1" applyFill="1" applyBorder="1" applyAlignment="1" applyProtection="1">
      <alignment horizontal="center" vertical="center" wrapText="1"/>
    </xf>
    <xf numFmtId="0" fontId="35" fillId="9" borderId="165" xfId="0" applyFont="1" applyFill="1" applyBorder="1" applyAlignment="1" applyProtection="1">
      <alignment horizontal="center" vertical="center" wrapText="1"/>
    </xf>
    <xf numFmtId="0" fontId="35" fillId="10" borderId="187" xfId="0" applyFont="1" applyFill="1" applyBorder="1" applyAlignment="1" applyProtection="1">
      <alignment horizontal="center" vertical="center" wrapText="1"/>
    </xf>
    <xf numFmtId="0" fontId="35" fillId="0" borderId="143" xfId="0" applyFont="1" applyFill="1" applyBorder="1" applyAlignment="1" applyProtection="1">
      <alignment horizontal="center" vertical="center" wrapText="1"/>
    </xf>
    <xf numFmtId="3" fontId="24" fillId="16" borderId="119" xfId="0" applyNumberFormat="1" applyFont="1" applyFill="1" applyBorder="1" applyAlignment="1" applyProtection="1">
      <alignment horizontal="left" vertical="center" wrapText="1"/>
    </xf>
    <xf numFmtId="3" fontId="24" fillId="16" borderId="30" xfId="0" applyNumberFormat="1" applyFont="1" applyFill="1" applyBorder="1" applyAlignment="1" applyProtection="1">
      <alignment horizontal="left" vertical="center" wrapText="1"/>
    </xf>
    <xf numFmtId="0" fontId="35" fillId="12" borderId="36" xfId="0" applyFont="1" applyFill="1" applyBorder="1" applyAlignment="1" applyProtection="1">
      <alignment horizontal="center" vertical="center" wrapText="1"/>
    </xf>
    <xf numFmtId="0" fontId="35" fillId="12" borderId="255" xfId="0" applyFont="1" applyFill="1" applyBorder="1" applyAlignment="1" applyProtection="1">
      <alignment horizontal="center" vertical="center" wrapText="1"/>
    </xf>
    <xf numFmtId="0" fontId="11" fillId="11" borderId="230" xfId="0" applyFont="1" applyFill="1" applyBorder="1" applyAlignment="1" applyProtection="1">
      <alignment horizontal="center" vertical="center" wrapText="1"/>
    </xf>
    <xf numFmtId="0" fontId="11" fillId="11" borderId="236" xfId="0" applyFont="1" applyFill="1" applyBorder="1" applyAlignment="1" applyProtection="1">
      <alignment horizontal="center" vertical="center" wrapText="1"/>
    </xf>
    <xf numFmtId="0" fontId="35" fillId="0" borderId="59" xfId="0" applyFont="1" applyFill="1" applyBorder="1" applyAlignment="1" applyProtection="1">
      <alignment horizontal="center" vertical="center" wrapText="1"/>
    </xf>
    <xf numFmtId="0" fontId="35" fillId="0" borderId="233" xfId="0" applyFont="1" applyFill="1" applyBorder="1" applyAlignment="1" applyProtection="1">
      <alignment horizontal="center" vertical="center" wrapText="1"/>
    </xf>
    <xf numFmtId="0" fontId="35" fillId="0" borderId="99" xfId="0" applyFont="1" applyFill="1" applyBorder="1" applyAlignment="1" applyProtection="1">
      <alignment horizontal="center" vertical="center" wrapText="1"/>
    </xf>
    <xf numFmtId="0" fontId="35" fillId="0" borderId="232" xfId="0" applyFont="1" applyFill="1" applyBorder="1" applyAlignment="1" applyProtection="1">
      <alignment horizontal="center" vertical="center" wrapText="1"/>
    </xf>
    <xf numFmtId="0" fontId="35" fillId="0" borderId="98" xfId="0" applyFont="1" applyFill="1" applyBorder="1" applyAlignment="1" applyProtection="1">
      <alignment horizontal="center" vertical="center" wrapText="1"/>
    </xf>
    <xf numFmtId="0" fontId="35" fillId="0" borderId="237"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34" xfId="0" applyFont="1" applyFill="1" applyBorder="1" applyAlignment="1" applyProtection="1">
      <alignment horizontal="center" vertical="center" wrapText="1"/>
    </xf>
    <xf numFmtId="0" fontId="11" fillId="11" borderId="235" xfId="0" applyFont="1" applyFill="1" applyBorder="1" applyAlignment="1" applyProtection="1">
      <alignment horizontal="center" vertical="center" wrapText="1"/>
    </xf>
    <xf numFmtId="0" fontId="35" fillId="0" borderId="231" xfId="0" applyFont="1" applyFill="1" applyBorder="1" applyAlignment="1" applyProtection="1">
      <alignment horizontal="center" vertical="center" wrapText="1"/>
    </xf>
    <xf numFmtId="0" fontId="35" fillId="12" borderId="99" xfId="0" applyFont="1" applyFill="1" applyBorder="1" applyAlignment="1" applyProtection="1">
      <alignment horizontal="center" vertical="center" wrapText="1"/>
    </xf>
    <xf numFmtId="0" fontId="35" fillId="12" borderId="232" xfId="0" applyFont="1" applyFill="1" applyBorder="1" applyAlignment="1" applyProtection="1">
      <alignment horizontal="center" vertical="center" wrapText="1"/>
    </xf>
    <xf numFmtId="0" fontId="35" fillId="12" borderId="59" xfId="0" applyFont="1" applyFill="1" applyBorder="1" applyAlignment="1" applyProtection="1">
      <alignment horizontal="center" vertical="center" wrapText="1"/>
    </xf>
    <xf numFmtId="0" fontId="35" fillId="12" borderId="23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35" fillId="0" borderId="54" xfId="0" applyFont="1" applyFill="1" applyBorder="1" applyAlignment="1" applyProtection="1">
      <alignment horizontal="center" vertical="center" wrapText="1"/>
    </xf>
    <xf numFmtId="0" fontId="35" fillId="12" borderId="0" xfId="0" applyFont="1" applyFill="1" applyBorder="1" applyAlignment="1" applyProtection="1">
      <alignment horizontal="center" vertical="center" wrapText="1"/>
    </xf>
    <xf numFmtId="0" fontId="35" fillId="12" borderId="234" xfId="0" applyFont="1" applyFill="1" applyBorder="1" applyAlignment="1" applyProtection="1">
      <alignment horizontal="center" vertical="center" wrapText="1"/>
    </xf>
    <xf numFmtId="0" fontId="49" fillId="0" borderId="90" xfId="0" applyFont="1" applyFill="1" applyBorder="1" applyAlignment="1" applyProtection="1">
      <alignment horizontal="center" vertical="center" wrapText="1"/>
    </xf>
    <xf numFmtId="0" fontId="49" fillId="0" borderId="81" xfId="0" applyFont="1" applyFill="1" applyBorder="1" applyAlignment="1" applyProtection="1">
      <alignment horizontal="center" vertical="center" wrapText="1"/>
    </xf>
    <xf numFmtId="0" fontId="49" fillId="0" borderId="146" xfId="0" applyFont="1" applyFill="1" applyBorder="1" applyAlignment="1" applyProtection="1">
      <alignment horizontal="center" vertical="center" wrapText="1"/>
    </xf>
    <xf numFmtId="0" fontId="11" fillId="12" borderId="235" xfId="0" applyFont="1" applyFill="1" applyBorder="1" applyAlignment="1" applyProtection="1">
      <alignment horizontal="center" vertical="center" wrapText="1"/>
    </xf>
    <xf numFmtId="0" fontId="11" fillId="12" borderId="236" xfId="0" applyFont="1" applyFill="1" applyBorder="1" applyAlignment="1" applyProtection="1">
      <alignment horizontal="center" vertical="center" wrapText="1"/>
    </xf>
    <xf numFmtId="0" fontId="35" fillId="0" borderId="35" xfId="0" applyFont="1" applyFill="1" applyBorder="1" applyAlignment="1" applyProtection="1">
      <alignment horizontal="center" vertical="center" wrapText="1"/>
    </xf>
    <xf numFmtId="0" fontId="35" fillId="12" borderId="27" xfId="0" applyFont="1" applyFill="1" applyBorder="1" applyAlignment="1" applyProtection="1">
      <alignment horizontal="center" vertical="center" wrapText="1"/>
    </xf>
    <xf numFmtId="0" fontId="49" fillId="0" borderId="188"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165" xfId="0" applyFont="1" applyFill="1" applyBorder="1" applyAlignment="1" applyProtection="1">
      <alignment horizontal="center" vertical="center" wrapText="1"/>
    </xf>
    <xf numFmtId="0" fontId="49" fillId="12" borderId="69" xfId="0" applyFont="1" applyFill="1" applyBorder="1" applyAlignment="1" applyProtection="1">
      <alignment horizontal="center" vertical="center" wrapText="1"/>
    </xf>
    <xf numFmtId="0" fontId="49" fillId="12" borderId="0" xfId="0" applyFont="1" applyFill="1" applyBorder="1" applyAlignment="1" applyProtection="1">
      <alignment horizontal="center" vertical="center" wrapText="1"/>
    </xf>
    <xf numFmtId="0" fontId="49" fillId="0" borderId="55" xfId="0" applyFont="1" applyFill="1" applyBorder="1" applyAlignment="1" applyProtection="1">
      <alignment horizontal="center" vertical="center" wrapText="1"/>
    </xf>
    <xf numFmtId="0" fontId="49" fillId="12" borderId="81" xfId="0" applyFont="1" applyFill="1" applyBorder="1" applyAlignment="1" applyProtection="1">
      <alignment horizontal="center" vertical="center" wrapText="1"/>
    </xf>
    <xf numFmtId="0" fontId="49" fillId="12" borderId="55" xfId="0" applyFont="1" applyFill="1" applyBorder="1" applyAlignment="1" applyProtection="1">
      <alignment horizontal="center" vertical="center" wrapText="1"/>
    </xf>
    <xf numFmtId="0" fontId="49" fillId="12" borderId="146" xfId="0" applyFont="1" applyFill="1" applyBorder="1" applyAlignment="1" applyProtection="1">
      <alignment horizontal="center" vertical="center" wrapText="1"/>
    </xf>
    <xf numFmtId="0" fontId="49" fillId="0" borderId="91" xfId="0" applyFont="1" applyFill="1" applyBorder="1" applyAlignment="1" applyProtection="1">
      <alignment horizontal="center" vertical="center" wrapText="1"/>
    </xf>
    <xf numFmtId="0" fontId="49" fillId="12" borderId="82" xfId="0" applyFont="1" applyFill="1" applyBorder="1" applyAlignment="1" applyProtection="1">
      <alignment horizontal="center" vertical="center" wrapText="1"/>
    </xf>
    <xf numFmtId="0" fontId="35" fillId="12" borderId="202" xfId="0" applyFont="1" applyFill="1" applyBorder="1" applyAlignment="1" applyProtection="1">
      <alignment horizontal="center" vertical="center" wrapText="1"/>
    </xf>
    <xf numFmtId="0" fontId="35" fillId="12" borderId="256" xfId="0" applyFont="1" applyFill="1" applyBorder="1" applyAlignment="1" applyProtection="1">
      <alignment horizontal="center" vertical="center" wrapText="1"/>
    </xf>
    <xf numFmtId="0" fontId="11" fillId="12" borderId="230" xfId="0" applyFont="1" applyFill="1" applyBorder="1" applyAlignment="1" applyProtection="1">
      <alignment horizontal="center" vertical="center" wrapText="1"/>
    </xf>
    <xf numFmtId="0" fontId="35" fillId="0" borderId="257" xfId="0" applyFont="1" applyFill="1" applyBorder="1" applyAlignment="1" applyProtection="1">
      <alignment horizontal="center" vertical="center" wrapText="1"/>
    </xf>
    <xf numFmtId="0" fontId="49" fillId="0" borderId="82" xfId="0" applyFont="1" applyFill="1" applyBorder="1" applyAlignment="1" applyProtection="1">
      <alignment horizontal="center" vertical="center" wrapText="1"/>
    </xf>
    <xf numFmtId="0" fontId="11" fillId="11" borderId="238" xfId="0" applyFont="1" applyFill="1" applyBorder="1" applyAlignment="1" applyProtection="1">
      <alignment horizontal="center" vertical="center" wrapText="1"/>
    </xf>
    <xf numFmtId="0" fontId="35" fillId="0" borderId="36" xfId="0" applyFont="1" applyFill="1" applyBorder="1" applyAlignment="1" applyProtection="1">
      <alignment horizontal="center" vertical="center" wrapText="1"/>
    </xf>
    <xf numFmtId="0" fontId="35" fillId="0" borderId="255" xfId="0" applyFont="1" applyFill="1" applyBorder="1" applyAlignment="1" applyProtection="1">
      <alignment horizontal="center" vertical="center" wrapText="1"/>
    </xf>
    <xf numFmtId="0" fontId="35" fillId="0" borderId="202" xfId="0" applyFont="1" applyFill="1" applyBorder="1" applyAlignment="1" applyProtection="1">
      <alignment horizontal="center" vertical="center" wrapText="1"/>
    </xf>
    <xf numFmtId="0" fontId="35" fillId="0" borderId="256" xfId="0" applyFont="1" applyFill="1" applyBorder="1" applyAlignment="1" applyProtection="1">
      <alignment horizontal="center" vertical="center" wrapText="1"/>
    </xf>
    <xf numFmtId="0" fontId="49" fillId="12" borderId="165" xfId="0" applyFont="1" applyFill="1" applyBorder="1" applyAlignment="1" applyProtection="1">
      <alignment horizontal="center" vertical="center" wrapText="1"/>
    </xf>
    <xf numFmtId="0" fontId="49" fillId="12" borderId="193" xfId="0"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49" fillId="0" borderId="166" xfId="0" applyFont="1" applyFill="1" applyBorder="1" applyAlignment="1" applyProtection="1">
      <alignment horizontal="center" vertical="center" wrapText="1"/>
    </xf>
    <xf numFmtId="0" fontId="49" fillId="0" borderId="254" xfId="0" applyFont="1" applyFill="1" applyBorder="1" applyAlignment="1" applyProtection="1">
      <alignment horizontal="center" vertical="center" wrapText="1"/>
    </xf>
    <xf numFmtId="0" fontId="49" fillId="0" borderId="69" xfId="0" applyFont="1" applyFill="1" applyBorder="1" applyAlignment="1" applyProtection="1">
      <alignment horizontal="center" vertical="center" wrapText="1"/>
    </xf>
    <xf numFmtId="0" fontId="49" fillId="0" borderId="193" xfId="0" applyFont="1" applyFill="1" applyBorder="1" applyAlignment="1" applyProtection="1">
      <alignment horizontal="center" vertical="center" wrapText="1"/>
    </xf>
    <xf numFmtId="3" fontId="11" fillId="11" borderId="194" xfId="0" applyNumberFormat="1" applyFont="1" applyFill="1" applyBorder="1" applyAlignment="1" applyProtection="1">
      <alignment horizontal="center" vertical="center"/>
    </xf>
    <xf numFmtId="3" fontId="11" fillId="11" borderId="247" xfId="0" applyNumberFormat="1" applyFont="1" applyFill="1" applyBorder="1" applyAlignment="1" applyProtection="1">
      <alignment horizontal="center" vertical="center"/>
    </xf>
    <xf numFmtId="3" fontId="11" fillId="11" borderId="196" xfId="0" applyNumberFormat="1" applyFont="1" applyFill="1" applyBorder="1" applyAlignment="1" applyProtection="1">
      <alignment horizontal="center" vertical="center"/>
    </xf>
    <xf numFmtId="3" fontId="11" fillId="11" borderId="70" xfId="0" applyNumberFormat="1" applyFont="1" applyFill="1" applyBorder="1" applyAlignment="1" applyProtection="1">
      <alignment horizontal="center" vertical="center"/>
    </xf>
    <xf numFmtId="0" fontId="11" fillId="11" borderId="0" xfId="0" applyFont="1" applyFill="1" applyBorder="1" applyAlignment="1" applyProtection="1">
      <alignment horizontal="center" vertical="center" wrapText="1"/>
    </xf>
    <xf numFmtId="0" fontId="11" fillId="11" borderId="54" xfId="0" applyFont="1" applyFill="1" applyBorder="1" applyAlignment="1" applyProtection="1">
      <alignment horizontal="center" vertical="center" wrapText="1"/>
    </xf>
    <xf numFmtId="3" fontId="11" fillId="11" borderId="18" xfId="0" applyNumberFormat="1" applyFont="1" applyFill="1" applyBorder="1" applyAlignment="1" applyProtection="1">
      <alignment horizontal="center" vertical="center" wrapText="1"/>
    </xf>
    <xf numFmtId="3" fontId="11" fillId="11" borderId="18" xfId="0" applyNumberFormat="1" applyFont="1" applyFill="1" applyBorder="1" applyAlignment="1" applyProtection="1">
      <alignment horizontal="center" vertical="center"/>
    </xf>
    <xf numFmtId="3" fontId="11" fillId="12" borderId="70" xfId="0" applyNumberFormat="1" applyFont="1" applyFill="1" applyBorder="1" applyAlignment="1" applyProtection="1">
      <alignment horizontal="center" vertical="center"/>
    </xf>
    <xf numFmtId="3" fontId="11" fillId="12" borderId="247" xfId="0" applyNumberFormat="1" applyFont="1" applyFill="1" applyBorder="1" applyAlignment="1" applyProtection="1">
      <alignment horizontal="center" vertical="center"/>
    </xf>
    <xf numFmtId="3" fontId="11" fillId="12" borderId="196" xfId="0" applyNumberFormat="1" applyFont="1" applyFill="1" applyBorder="1" applyAlignment="1" applyProtection="1">
      <alignment horizontal="center" vertical="center"/>
    </xf>
    <xf numFmtId="3" fontId="11" fillId="11" borderId="119" xfId="0" applyNumberFormat="1" applyFont="1" applyFill="1" applyBorder="1" applyAlignment="1" applyProtection="1">
      <alignment horizontal="center" vertical="center"/>
    </xf>
    <xf numFmtId="3" fontId="11" fillId="11" borderId="30" xfId="0" applyNumberFormat="1" applyFont="1" applyFill="1" applyBorder="1" applyAlignment="1" applyProtection="1">
      <alignment horizontal="center" vertical="center"/>
    </xf>
    <xf numFmtId="3" fontId="35" fillId="0" borderId="184" xfId="0" applyNumberFormat="1" applyFont="1" applyFill="1" applyBorder="1" applyAlignment="1" applyProtection="1">
      <alignment horizontal="left" vertical="top"/>
      <protection locked="0"/>
    </xf>
    <xf numFmtId="3" fontId="35" fillId="0" borderId="156" xfId="0" applyNumberFormat="1" applyFont="1" applyFill="1" applyBorder="1" applyAlignment="1" applyProtection="1">
      <alignment horizontal="left" vertical="top"/>
      <protection locked="0"/>
    </xf>
    <xf numFmtId="3" fontId="35" fillId="0" borderId="19" xfId="0" applyNumberFormat="1" applyFont="1" applyFill="1" applyBorder="1" applyAlignment="1" applyProtection="1">
      <alignment horizontal="left" vertical="top"/>
      <protection locked="0"/>
    </xf>
    <xf numFmtId="3" fontId="35" fillId="0" borderId="189" xfId="0" applyNumberFormat="1" applyFont="1" applyFill="1" applyBorder="1" applyAlignment="1" applyProtection="1">
      <alignment horizontal="left" vertical="top"/>
      <protection locked="0"/>
    </xf>
    <xf numFmtId="3" fontId="35" fillId="0" borderId="187" xfId="0" applyNumberFormat="1" applyFont="1" applyFill="1" applyBorder="1" applyAlignment="1" applyProtection="1">
      <alignment horizontal="left" vertical="top"/>
      <protection locked="0"/>
    </xf>
    <xf numFmtId="3" fontId="35" fillId="0" borderId="4" xfId="0" applyNumberFormat="1" applyFont="1" applyFill="1" applyBorder="1" applyAlignment="1" applyProtection="1">
      <alignment horizontal="left" vertical="top"/>
      <protection locked="0"/>
    </xf>
    <xf numFmtId="3" fontId="35" fillId="0" borderId="115" xfId="0" applyNumberFormat="1" applyFont="1" applyFill="1" applyBorder="1" applyAlignment="1" applyProtection="1">
      <alignment horizontal="left" vertical="top"/>
      <protection locked="0"/>
    </xf>
    <xf numFmtId="3" fontId="35" fillId="0" borderId="191" xfId="0" applyNumberFormat="1" applyFont="1" applyFill="1" applyBorder="1" applyAlignment="1" applyProtection="1">
      <alignment horizontal="left" vertical="top"/>
      <protection locked="0"/>
    </xf>
    <xf numFmtId="3" fontId="35" fillId="0" borderId="192" xfId="0" applyNumberFormat="1" applyFont="1" applyFill="1" applyBorder="1" applyAlignment="1" applyProtection="1">
      <alignment horizontal="left" vertical="top"/>
      <protection locked="0"/>
    </xf>
    <xf numFmtId="3" fontId="35" fillId="0" borderId="162" xfId="0" applyNumberFormat="1" applyFont="1" applyFill="1" applyBorder="1" applyAlignment="1" applyProtection="1">
      <alignment horizontal="left" vertical="top"/>
      <protection locked="0"/>
    </xf>
    <xf numFmtId="3" fontId="35" fillId="0" borderId="168" xfId="0" applyNumberFormat="1" applyFont="1" applyFill="1" applyBorder="1" applyAlignment="1" applyProtection="1">
      <alignment horizontal="left" vertical="top"/>
      <protection locked="0"/>
    </xf>
    <xf numFmtId="3" fontId="35" fillId="0" borderId="190" xfId="0" applyNumberFormat="1" applyFont="1" applyFill="1" applyBorder="1" applyAlignment="1" applyProtection="1">
      <alignment horizontal="left" vertical="top"/>
      <protection locked="0"/>
    </xf>
    <xf numFmtId="0" fontId="49" fillId="0" borderId="26"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4" borderId="26" xfId="0" applyFont="1" applyFill="1" applyBorder="1" applyAlignment="1" applyProtection="1">
      <alignment horizontal="center" vertical="center" wrapText="1"/>
    </xf>
    <xf numFmtId="0" fontId="49" fillId="4" borderId="0" xfId="0" applyFont="1" applyFill="1" applyBorder="1" applyAlignment="1" applyProtection="1">
      <alignment horizontal="center" vertical="center" wrapText="1"/>
    </xf>
    <xf numFmtId="3" fontId="49" fillId="19" borderId="26" xfId="0" applyNumberFormat="1" applyFont="1" applyFill="1" applyBorder="1" applyAlignment="1" applyProtection="1">
      <alignment horizontal="center" vertical="center" textRotation="90" wrapText="1"/>
    </xf>
    <xf numFmtId="3" fontId="49" fillId="19" borderId="0" xfId="0" applyNumberFormat="1" applyFont="1" applyFill="1" applyBorder="1" applyAlignment="1" applyProtection="1">
      <alignment horizontal="center" vertical="center" textRotation="90"/>
    </xf>
    <xf numFmtId="3" fontId="49" fillId="19" borderId="70" xfId="0" applyNumberFormat="1" applyFont="1" applyFill="1" applyBorder="1" applyAlignment="1" applyProtection="1">
      <alignment horizontal="center" vertical="center" textRotation="90"/>
    </xf>
    <xf numFmtId="0" fontId="48" fillId="17" borderId="176" xfId="0" applyFont="1" applyFill="1" applyBorder="1" applyAlignment="1" applyProtection="1">
      <alignment horizontal="center"/>
    </xf>
    <xf numFmtId="0" fontId="48" fillId="17" borderId="174" xfId="0" applyFont="1" applyFill="1" applyBorder="1" applyAlignment="1" applyProtection="1">
      <alignment horizontal="center"/>
    </xf>
    <xf numFmtId="0" fontId="0" fillId="12" borderId="26" xfId="0" applyFill="1" applyBorder="1" applyAlignment="1" applyProtection="1">
      <alignment horizontal="center" vertical="center"/>
      <protection locked="0"/>
    </xf>
    <xf numFmtId="0" fontId="0" fillId="12" borderId="122" xfId="0" applyFill="1" applyBorder="1" applyAlignment="1" applyProtection="1">
      <alignment horizontal="center" vertical="center"/>
      <protection locked="0"/>
    </xf>
    <xf numFmtId="0" fontId="0" fillId="12" borderId="26" xfId="0" applyFill="1" applyBorder="1" applyAlignment="1" applyProtection="1">
      <alignment horizontal="center" vertical="center" wrapText="1"/>
      <protection locked="0"/>
    </xf>
    <xf numFmtId="0" fontId="35" fillId="0" borderId="1" xfId="0" applyFont="1" applyFill="1" applyBorder="1" applyAlignment="1" applyProtection="1">
      <alignment horizontal="center" vertical="center" wrapText="1"/>
    </xf>
    <xf numFmtId="0" fontId="35" fillId="0" borderId="183" xfId="0" applyFont="1" applyFill="1" applyBorder="1" applyAlignment="1" applyProtection="1">
      <alignment horizontal="center" vertical="center" wrapText="1"/>
    </xf>
    <xf numFmtId="0" fontId="35" fillId="0" borderId="70" xfId="0" applyFont="1" applyFill="1" applyBorder="1" applyAlignment="1" applyProtection="1">
      <alignment horizontal="center" vertical="center" wrapText="1"/>
    </xf>
    <xf numFmtId="0" fontId="35" fillId="0" borderId="195" xfId="0" applyFont="1" applyFill="1" applyBorder="1" applyAlignment="1" applyProtection="1">
      <alignment horizontal="center" vertical="center" wrapText="1"/>
    </xf>
    <xf numFmtId="0" fontId="4" fillId="4" borderId="0" xfId="5" applyFont="1" applyFill="1" applyBorder="1" applyAlignment="1" applyProtection="1">
      <alignment horizontal="left" vertical="top" wrapText="1"/>
    </xf>
    <xf numFmtId="3" fontId="11" fillId="11" borderId="238" xfId="0" applyNumberFormat="1" applyFont="1" applyFill="1" applyBorder="1" applyAlignment="1" applyProtection="1">
      <alignment horizontal="center" vertical="center"/>
    </xf>
    <xf numFmtId="3" fontId="11" fillId="11" borderId="236" xfId="0" applyNumberFormat="1" applyFont="1" applyFill="1" applyBorder="1" applyAlignment="1" applyProtection="1">
      <alignment horizontal="center" vertical="center"/>
    </xf>
    <xf numFmtId="3" fontId="11" fillId="11" borderId="235" xfId="0" applyNumberFormat="1" applyFont="1" applyFill="1" applyBorder="1" applyAlignment="1" applyProtection="1">
      <alignment horizontal="center" vertical="center"/>
    </xf>
    <xf numFmtId="0" fontId="11" fillId="11" borderId="29" xfId="0" applyFont="1" applyFill="1" applyBorder="1" applyAlignment="1" applyProtection="1">
      <alignment horizontal="center" vertical="center" wrapText="1"/>
    </xf>
    <xf numFmtId="0" fontId="11" fillId="11" borderId="117" xfId="0" applyFont="1" applyFill="1" applyBorder="1" applyAlignment="1" applyProtection="1">
      <alignment horizontal="center" vertical="center" wrapText="1"/>
    </xf>
    <xf numFmtId="0" fontId="49" fillId="0" borderId="26" xfId="0" applyFont="1" applyFill="1" applyBorder="1" applyAlignment="1" applyProtection="1">
      <alignment horizontal="left" vertical="center" wrapText="1"/>
    </xf>
    <xf numFmtId="0" fontId="49" fillId="0" borderId="122" xfId="0" applyFont="1" applyFill="1" applyBorder="1" applyAlignment="1" applyProtection="1">
      <alignment horizontal="left" vertical="center" wrapText="1"/>
    </xf>
    <xf numFmtId="0" fontId="14" fillId="0" borderId="1"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49" fillId="0" borderId="0" xfId="0" applyFont="1" applyFill="1" applyBorder="1" applyAlignment="1" applyProtection="1">
      <alignment horizontal="left" vertical="center" wrapText="1"/>
    </xf>
    <xf numFmtId="0" fontId="49" fillId="0" borderId="70" xfId="0" applyFont="1" applyFill="1" applyBorder="1" applyAlignment="1" applyProtection="1">
      <alignment horizontal="left" vertical="center" wrapText="1"/>
    </xf>
    <xf numFmtId="0" fontId="48" fillId="0" borderId="176" xfId="0" applyFont="1" applyBorder="1" applyAlignment="1" applyProtection="1">
      <alignment horizontal="center"/>
    </xf>
    <xf numFmtId="0" fontId="48" fillId="0" borderId="174" xfId="0" applyFont="1" applyBorder="1" applyAlignment="1" applyProtection="1">
      <alignment horizontal="center"/>
    </xf>
    <xf numFmtId="0" fontId="35" fillId="0" borderId="1"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5" fillId="0" borderId="70" xfId="0" applyFont="1" applyFill="1" applyBorder="1" applyAlignment="1" applyProtection="1">
      <alignment horizontal="left" vertical="center" wrapText="1"/>
    </xf>
    <xf numFmtId="0" fontId="6" fillId="20" borderId="0" xfId="1" applyFont="1" applyFill="1" applyAlignment="1" applyProtection="1">
      <alignment horizontal="center" vertical="center"/>
    </xf>
    <xf numFmtId="0" fontId="6" fillId="21" borderId="0" xfId="1" applyFont="1" applyFill="1" applyAlignment="1" applyProtection="1">
      <alignment horizontal="center" vertical="center"/>
    </xf>
    <xf numFmtId="0" fontId="6" fillId="9" borderId="0" xfId="1" applyFont="1" applyFill="1" applyAlignment="1" applyProtection="1">
      <alignment horizontal="center" vertical="center"/>
    </xf>
    <xf numFmtId="0" fontId="49" fillId="20" borderId="166" xfId="0" applyFont="1" applyFill="1" applyBorder="1" applyAlignment="1" applyProtection="1">
      <alignment horizontal="center" vertical="center" wrapText="1"/>
    </xf>
    <xf numFmtId="0" fontId="49" fillId="20" borderId="194" xfId="0" applyFont="1" applyFill="1" applyBorder="1" applyAlignment="1" applyProtection="1">
      <alignment horizontal="center" vertical="center" wrapText="1"/>
    </xf>
    <xf numFmtId="0" fontId="49" fillId="20" borderId="0" xfId="0" applyFont="1" applyFill="1" applyBorder="1" applyAlignment="1" applyProtection="1">
      <alignment horizontal="center" vertical="center" wrapText="1"/>
    </xf>
    <xf numFmtId="0" fontId="49" fillId="20" borderId="70" xfId="0" applyFont="1" applyFill="1" applyBorder="1" applyAlignment="1" applyProtection="1">
      <alignment horizontal="center" vertical="center" wrapText="1"/>
    </xf>
    <xf numFmtId="0" fontId="49" fillId="20" borderId="165" xfId="0" applyFont="1" applyFill="1" applyBorder="1" applyAlignment="1" applyProtection="1">
      <alignment horizontal="center" vertical="center" wrapText="1"/>
    </xf>
    <xf numFmtId="0" fontId="49" fillId="20" borderId="196" xfId="0" applyFont="1" applyFill="1" applyBorder="1" applyAlignment="1" applyProtection="1">
      <alignment horizontal="center" vertical="center" wrapText="1"/>
    </xf>
    <xf numFmtId="0" fontId="49" fillId="20" borderId="188" xfId="0" applyFont="1" applyFill="1" applyBorder="1" applyAlignment="1" applyProtection="1">
      <alignment horizontal="center" vertical="center" wrapText="1"/>
    </xf>
    <xf numFmtId="0" fontId="49" fillId="0" borderId="165" xfId="0" applyFont="1" applyFill="1" applyBorder="1" applyAlignment="1" applyProtection="1">
      <alignment horizontal="center" vertical="center" wrapText="1"/>
      <protection locked="0"/>
    </xf>
    <xf numFmtId="0" fontId="49" fillId="0" borderId="61" xfId="0" applyFont="1" applyFill="1" applyBorder="1" applyAlignment="1" applyProtection="1">
      <alignment horizontal="center" vertical="center" wrapText="1"/>
      <protection locked="0"/>
    </xf>
    <xf numFmtId="0" fontId="49" fillId="20" borderId="209" xfId="0" applyFont="1" applyFill="1" applyBorder="1" applyAlignment="1" applyProtection="1">
      <alignment horizontal="center" vertical="center" wrapText="1"/>
    </xf>
    <xf numFmtId="0" fontId="49" fillId="20" borderId="29" xfId="0" applyFont="1" applyFill="1" applyBorder="1" applyAlignment="1" applyProtection="1">
      <alignment horizontal="center" vertical="center" wrapText="1"/>
    </xf>
    <xf numFmtId="0" fontId="49" fillId="20" borderId="117" xfId="0" applyFont="1" applyFill="1" applyBorder="1" applyAlignment="1" applyProtection="1">
      <alignment horizontal="center" vertical="center" wrapText="1"/>
    </xf>
    <xf numFmtId="0" fontId="49" fillId="20" borderId="197" xfId="0"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54" xfId="0" applyFont="1" applyBorder="1" applyAlignment="1" applyProtection="1">
      <alignment horizontal="center" vertical="center" wrapText="1"/>
    </xf>
    <xf numFmtId="0" fontId="8" fillId="0" borderId="195" xfId="0" applyFont="1" applyBorder="1" applyAlignment="1" applyProtection="1">
      <alignment horizontal="center" vertical="center" wrapText="1"/>
    </xf>
    <xf numFmtId="0" fontId="49" fillId="0" borderId="166" xfId="0" applyFont="1" applyFill="1" applyBorder="1" applyAlignment="1" applyProtection="1">
      <alignment horizontal="center" vertical="center" wrapText="1"/>
      <protection locked="0"/>
    </xf>
    <xf numFmtId="0" fontId="49" fillId="0" borderId="194" xfId="0" applyFont="1" applyFill="1" applyBorder="1" applyAlignment="1" applyProtection="1">
      <alignment horizontal="center" vertical="center" wrapText="1"/>
      <protection locked="0"/>
    </xf>
    <xf numFmtId="0" fontId="49" fillId="0" borderId="0" xfId="0" applyFont="1" applyFill="1" applyBorder="1" applyAlignment="1" applyProtection="1">
      <alignment horizontal="center" vertical="center" wrapText="1"/>
      <protection locked="0"/>
    </xf>
    <xf numFmtId="0" fontId="49" fillId="0" borderId="70" xfId="0" applyFont="1" applyFill="1" applyBorder="1" applyAlignment="1" applyProtection="1">
      <alignment horizontal="center" vertical="center" wrapText="1"/>
      <protection locked="0"/>
    </xf>
    <xf numFmtId="0" fontId="35" fillId="0" borderId="54" xfId="0" applyFont="1" applyBorder="1" applyAlignment="1" applyProtection="1">
      <alignment horizontal="center" vertical="center" wrapText="1"/>
    </xf>
    <xf numFmtId="0" fontId="35" fillId="0" borderId="195" xfId="0" applyFont="1" applyBorder="1" applyAlignment="1" applyProtection="1">
      <alignment horizontal="center" vertical="center" wrapText="1"/>
    </xf>
    <xf numFmtId="0" fontId="49" fillId="0" borderId="82" xfId="0" applyFont="1" applyFill="1" applyBorder="1" applyAlignment="1" applyProtection="1">
      <alignment horizontal="center" vertical="center" wrapText="1"/>
      <protection locked="0"/>
    </xf>
    <xf numFmtId="0" fontId="49" fillId="0" borderId="14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xf>
    <xf numFmtId="0" fontId="49" fillId="0" borderId="81" xfId="0" applyFont="1" applyFill="1" applyBorder="1" applyAlignment="1" applyProtection="1">
      <alignment horizontal="center" vertical="center" wrapText="1"/>
      <protection locked="0"/>
    </xf>
    <xf numFmtId="0" fontId="49" fillId="0" borderId="78" xfId="0" applyFont="1" applyFill="1" applyBorder="1" applyAlignment="1" applyProtection="1">
      <alignment horizontal="center" vertical="center" wrapText="1"/>
      <protection locked="0"/>
    </xf>
    <xf numFmtId="0" fontId="49" fillId="20" borderId="61" xfId="0" applyFont="1" applyFill="1" applyBorder="1" applyAlignment="1" applyProtection="1">
      <alignment horizontal="center" vertical="center" wrapText="1"/>
    </xf>
    <xf numFmtId="0" fontId="49" fillId="0" borderId="209" xfId="0" applyFont="1" applyFill="1" applyBorder="1" applyAlignment="1" applyProtection="1">
      <alignment horizontal="center" vertical="center" wrapText="1"/>
      <protection locked="0"/>
    </xf>
    <xf numFmtId="0" fontId="49" fillId="0" borderId="29" xfId="0" applyFont="1" applyFill="1" applyBorder="1" applyAlignment="1" applyProtection="1">
      <alignment horizontal="center" vertical="center" wrapText="1"/>
      <protection locked="0"/>
    </xf>
    <xf numFmtId="0" fontId="49" fillId="0" borderId="117" xfId="0" applyFont="1" applyFill="1" applyBorder="1" applyAlignment="1" applyProtection="1">
      <alignment horizontal="center" vertical="center" wrapText="1"/>
      <protection locked="0"/>
    </xf>
    <xf numFmtId="0" fontId="49" fillId="0" borderId="196" xfId="0" applyFont="1" applyFill="1" applyBorder="1" applyAlignment="1" applyProtection="1">
      <alignment horizontal="center" vertical="center" wrapText="1"/>
      <protection locked="0"/>
    </xf>
    <xf numFmtId="0" fontId="49" fillId="0" borderId="194" xfId="0" applyFont="1" applyFill="1" applyBorder="1" applyAlignment="1" applyProtection="1">
      <alignment horizontal="center" vertical="center" wrapText="1"/>
    </xf>
    <xf numFmtId="0" fontId="49" fillId="20" borderId="54" xfId="0" applyFont="1" applyFill="1" applyBorder="1" applyAlignment="1" applyProtection="1">
      <alignment horizontal="center" vertical="center" wrapText="1"/>
    </xf>
    <xf numFmtId="0" fontId="49" fillId="20" borderId="206" xfId="0" applyFont="1" applyFill="1" applyBorder="1" applyAlignment="1" applyProtection="1">
      <alignment horizontal="center" vertical="center" wrapText="1"/>
    </xf>
    <xf numFmtId="0" fontId="49" fillId="20" borderId="82" xfId="0" applyFont="1" applyFill="1" applyBorder="1" applyAlignment="1" applyProtection="1">
      <alignment horizontal="center" vertical="center" wrapText="1"/>
    </xf>
    <xf numFmtId="0" fontId="49" fillId="20" borderId="146" xfId="0" applyFont="1" applyFill="1" applyBorder="1" applyAlignment="1" applyProtection="1">
      <alignment horizontal="center" vertical="center" wrapText="1"/>
    </xf>
    <xf numFmtId="0" fontId="49" fillId="21" borderId="0" xfId="0" applyFont="1" applyFill="1" applyBorder="1" applyAlignment="1" applyProtection="1">
      <alignment horizontal="center" vertical="center" wrapText="1"/>
    </xf>
    <xf numFmtId="0" fontId="49" fillId="21" borderId="70" xfId="0" applyFont="1" applyFill="1" applyBorder="1" applyAlignment="1" applyProtection="1">
      <alignment horizontal="center" vertical="center" wrapText="1"/>
    </xf>
    <xf numFmtId="0" fontId="49" fillId="21" borderId="166" xfId="0" applyFont="1" applyFill="1" applyBorder="1" applyAlignment="1" applyProtection="1">
      <alignment horizontal="center" vertical="center" wrapText="1"/>
    </xf>
    <xf numFmtId="0" fontId="49" fillId="21" borderId="194" xfId="0" applyFont="1" applyFill="1" applyBorder="1" applyAlignment="1" applyProtection="1">
      <alignment horizontal="center" vertical="center" wrapText="1"/>
    </xf>
    <xf numFmtId="0" fontId="49" fillId="21" borderId="188" xfId="0" applyFont="1" applyFill="1" applyBorder="1" applyAlignment="1" applyProtection="1">
      <alignment horizontal="center" vertical="center" wrapText="1"/>
    </xf>
    <xf numFmtId="0" fontId="49" fillId="21" borderId="209" xfId="0" applyFont="1" applyFill="1" applyBorder="1" applyAlignment="1" applyProtection="1">
      <alignment horizontal="center" vertical="center" wrapText="1"/>
    </xf>
    <xf numFmtId="0" fontId="49" fillId="21" borderId="29" xfId="0" applyFont="1" applyFill="1" applyBorder="1" applyAlignment="1" applyProtection="1">
      <alignment horizontal="center" vertical="center" wrapText="1"/>
    </xf>
    <xf numFmtId="0" fontId="49" fillId="21" borderId="117" xfId="0" applyFont="1" applyFill="1" applyBorder="1" applyAlignment="1" applyProtection="1">
      <alignment horizontal="center" vertical="center" wrapText="1"/>
    </xf>
    <xf numFmtId="0" fontId="10" fillId="0" borderId="0" xfId="0" applyFont="1" applyFill="1" applyAlignment="1" applyProtection="1">
      <alignment horizontal="center"/>
    </xf>
    <xf numFmtId="0" fontId="49" fillId="21" borderId="61" xfId="0" applyFont="1" applyFill="1" applyBorder="1" applyAlignment="1" applyProtection="1">
      <alignment horizontal="center" vertical="center" wrapText="1"/>
    </xf>
    <xf numFmtId="0" fontId="49" fillId="21" borderId="82" xfId="0" applyFont="1" applyFill="1" applyBorder="1" applyAlignment="1" applyProtection="1">
      <alignment horizontal="center" vertical="center" wrapText="1"/>
    </xf>
    <xf numFmtId="0" fontId="49" fillId="21" borderId="146" xfId="0" applyFont="1" applyFill="1" applyBorder="1" applyAlignment="1" applyProtection="1">
      <alignment horizontal="center" vertical="center" wrapText="1"/>
    </xf>
    <xf numFmtId="0" fontId="49" fillId="21" borderId="165" xfId="0" applyFont="1" applyFill="1" applyBorder="1" applyAlignment="1" applyProtection="1">
      <alignment horizontal="center" vertical="center" wrapText="1"/>
    </xf>
    <xf numFmtId="0" fontId="49" fillId="21" borderId="197" xfId="0" applyFont="1" applyFill="1" applyBorder="1" applyAlignment="1" applyProtection="1">
      <alignment horizontal="center" vertical="center" wrapText="1"/>
    </xf>
    <xf numFmtId="0" fontId="49" fillId="21" borderId="54" xfId="0" applyFont="1" applyFill="1" applyBorder="1" applyAlignment="1" applyProtection="1">
      <alignment horizontal="center" vertical="center" wrapText="1"/>
    </xf>
    <xf numFmtId="0" fontId="49" fillId="21" borderId="206" xfId="0" applyFont="1" applyFill="1" applyBorder="1" applyAlignment="1" applyProtection="1">
      <alignment horizontal="center" vertical="center" wrapText="1"/>
    </xf>
    <xf numFmtId="0" fontId="49" fillId="21" borderId="193" xfId="0" applyFont="1" applyFill="1" applyBorder="1" applyAlignment="1" applyProtection="1">
      <alignment horizontal="center" vertical="center" wrapText="1"/>
    </xf>
    <xf numFmtId="0" fontId="28" fillId="17" borderId="177" xfId="0" quotePrefix="1" applyFont="1" applyFill="1" applyBorder="1" applyAlignment="1" applyProtection="1">
      <alignment horizontal="center" vertical="center" wrapText="1"/>
    </xf>
    <xf numFmtId="0" fontId="28" fillId="17" borderId="211" xfId="0" quotePrefix="1" applyFont="1" applyFill="1" applyBorder="1" applyAlignment="1" applyProtection="1">
      <alignment horizontal="center" vertical="center" wrapText="1"/>
    </xf>
    <xf numFmtId="0" fontId="28" fillId="17" borderId="65" xfId="0" quotePrefix="1" applyFont="1" applyFill="1" applyBorder="1" applyAlignment="1" applyProtection="1">
      <alignment horizontal="center" vertical="center" wrapText="1"/>
    </xf>
    <xf numFmtId="0" fontId="28" fillId="17" borderId="95" xfId="0" quotePrefix="1" applyFont="1" applyFill="1" applyBorder="1" applyAlignment="1" applyProtection="1">
      <alignment horizontal="center" vertical="center" wrapText="1"/>
    </xf>
    <xf numFmtId="0" fontId="28" fillId="17" borderId="64" xfId="0" quotePrefix="1" applyFont="1" applyFill="1" applyBorder="1" applyAlignment="1" applyProtection="1">
      <alignment horizontal="center" vertical="center" wrapText="1"/>
    </xf>
    <xf numFmtId="0" fontId="28" fillId="17" borderId="94" xfId="0" quotePrefix="1" applyFont="1" applyFill="1" applyBorder="1" applyAlignment="1" applyProtection="1">
      <alignment horizontal="center" vertical="center" wrapText="1"/>
    </xf>
    <xf numFmtId="0" fontId="49" fillId="0" borderId="188" xfId="0" applyFont="1" applyFill="1" applyBorder="1" applyAlignment="1" applyProtection="1">
      <alignment horizontal="center" vertical="center" wrapText="1"/>
      <protection locked="0"/>
    </xf>
    <xf numFmtId="0" fontId="49" fillId="0" borderId="26" xfId="0" applyFont="1" applyFill="1" applyBorder="1" applyAlignment="1" applyProtection="1">
      <alignment horizontal="center" vertical="center" wrapText="1"/>
      <protection locked="0"/>
    </xf>
    <xf numFmtId="0" fontId="49" fillId="0" borderId="125" xfId="0" applyFont="1" applyFill="1" applyBorder="1" applyAlignment="1" applyProtection="1">
      <alignment horizontal="center" vertical="center" wrapText="1"/>
    </xf>
    <xf numFmtId="0" fontId="49" fillId="0" borderId="192" xfId="0" applyFont="1" applyFill="1" applyBorder="1" applyAlignment="1" applyProtection="1">
      <alignment horizontal="center" vertical="center" wrapText="1"/>
    </xf>
    <xf numFmtId="3" fontId="37" fillId="17" borderId="8" xfId="0" applyNumberFormat="1" applyFont="1" applyFill="1" applyBorder="1" applyAlignment="1" applyProtection="1">
      <alignment horizontal="left" vertical="center" wrapText="1"/>
    </xf>
    <xf numFmtId="3" fontId="37" fillId="17" borderId="84" xfId="0" applyNumberFormat="1" applyFont="1" applyFill="1" applyBorder="1" applyAlignment="1" applyProtection="1">
      <alignment horizontal="left" vertical="center" wrapText="1"/>
    </xf>
    <xf numFmtId="3" fontId="37" fillId="17" borderId="110" xfId="0" applyNumberFormat="1" applyFont="1" applyFill="1" applyBorder="1" applyAlignment="1" applyProtection="1">
      <alignment horizontal="left" vertical="center" wrapText="1"/>
    </xf>
    <xf numFmtId="0" fontId="49" fillId="13" borderId="165" xfId="0" applyFont="1" applyFill="1" applyBorder="1" applyAlignment="1" applyProtection="1">
      <alignment horizontal="center" vertical="center" wrapText="1"/>
    </xf>
    <xf numFmtId="0" fontId="49" fillId="13" borderId="26" xfId="0" applyFont="1" applyFill="1" applyBorder="1" applyAlignment="1" applyProtection="1">
      <alignment horizontal="center" vertical="center" wrapText="1"/>
    </xf>
    <xf numFmtId="0" fontId="49" fillId="13" borderId="197" xfId="0" applyFont="1" applyFill="1" applyBorder="1" applyAlignment="1" applyProtection="1">
      <alignment horizontal="center" vertical="center" wrapText="1"/>
    </xf>
    <xf numFmtId="3" fontId="37" fillId="17" borderId="65" xfId="0" applyNumberFormat="1" applyFont="1" applyFill="1" applyBorder="1" applyAlignment="1" applyProtection="1">
      <alignment horizontal="left" vertical="center" wrapText="1"/>
    </xf>
    <xf numFmtId="3" fontId="37" fillId="17" borderId="3" xfId="0" applyNumberFormat="1" applyFont="1" applyFill="1" applyBorder="1" applyAlignment="1" applyProtection="1">
      <alignment horizontal="left" vertical="center" wrapText="1"/>
    </xf>
    <xf numFmtId="3" fontId="37" fillId="17" borderId="95" xfId="0" applyNumberFormat="1" applyFont="1" applyFill="1" applyBorder="1" applyAlignment="1" applyProtection="1">
      <alignment horizontal="left" vertical="center" wrapText="1"/>
    </xf>
    <xf numFmtId="3" fontId="37" fillId="17" borderId="161" xfId="0" applyNumberFormat="1" applyFont="1" applyFill="1" applyBorder="1" applyAlignment="1" applyProtection="1">
      <alignment horizontal="left" vertical="center" wrapText="1"/>
    </xf>
    <xf numFmtId="0" fontId="49" fillId="9" borderId="69" xfId="0" applyFont="1" applyFill="1" applyBorder="1" applyAlignment="1" applyProtection="1">
      <alignment horizontal="center" vertical="center" wrapText="1"/>
    </xf>
    <xf numFmtId="0" fontId="49" fillId="9" borderId="0" xfId="0" applyFont="1" applyFill="1" applyBorder="1" applyAlignment="1" applyProtection="1">
      <alignment horizontal="center" vertical="center" wrapText="1"/>
    </xf>
    <xf numFmtId="0" fontId="49" fillId="9" borderId="54" xfId="0" applyFont="1" applyFill="1" applyBorder="1" applyAlignment="1" applyProtection="1">
      <alignment horizontal="center" vertical="center" wrapText="1"/>
    </xf>
    <xf numFmtId="0" fontId="49" fillId="9" borderId="165" xfId="0" applyFont="1" applyFill="1" applyBorder="1" applyAlignment="1" applyProtection="1">
      <alignment horizontal="center" vertical="center" wrapText="1"/>
    </xf>
    <xf numFmtId="0" fontId="49" fillId="9" borderId="26" xfId="0" applyFont="1" applyFill="1" applyBorder="1" applyAlignment="1" applyProtection="1">
      <alignment horizontal="center" vertical="center" wrapText="1"/>
    </xf>
    <xf numFmtId="0" fontId="49" fillId="9" borderId="61" xfId="0" applyFont="1" applyFill="1" applyBorder="1" applyAlignment="1" applyProtection="1">
      <alignment horizontal="center" vertical="center" wrapText="1"/>
    </xf>
    <xf numFmtId="0" fontId="49" fillId="9" borderId="188" xfId="0" applyFont="1" applyFill="1" applyBorder="1" applyAlignment="1" applyProtection="1">
      <alignment horizontal="center" vertical="center" wrapText="1"/>
    </xf>
    <xf numFmtId="0" fontId="49" fillId="14" borderId="188" xfId="0" applyFont="1" applyFill="1" applyBorder="1" applyAlignment="1" applyProtection="1">
      <alignment horizontal="center" vertical="center" wrapText="1"/>
    </xf>
    <xf numFmtId="0" fontId="49" fillId="14" borderId="26" xfId="0" applyFont="1" applyFill="1" applyBorder="1" applyAlignment="1" applyProtection="1">
      <alignment horizontal="center" vertical="center" wrapText="1"/>
    </xf>
    <xf numFmtId="0" fontId="49" fillId="14" borderId="61" xfId="0" applyFont="1" applyFill="1" applyBorder="1" applyAlignment="1" applyProtection="1">
      <alignment horizontal="center" vertical="center" wrapText="1"/>
    </xf>
    <xf numFmtId="0" fontId="49" fillId="14" borderId="165" xfId="0" applyFont="1" applyFill="1" applyBorder="1" applyAlignment="1" applyProtection="1">
      <alignment horizontal="center" vertical="center" wrapText="1"/>
    </xf>
    <xf numFmtId="0" fontId="49" fillId="14" borderId="197" xfId="0" applyFont="1" applyFill="1" applyBorder="1" applyAlignment="1" applyProtection="1">
      <alignment horizontal="center" vertical="center" wrapText="1"/>
    </xf>
    <xf numFmtId="0" fontId="49" fillId="13" borderId="188" xfId="0" applyFont="1" applyFill="1" applyBorder="1" applyAlignment="1" applyProtection="1">
      <alignment horizontal="center" vertical="center" wrapText="1"/>
    </xf>
    <xf numFmtId="0" fontId="49" fillId="13" borderId="61" xfId="0" applyFont="1" applyFill="1" applyBorder="1" applyAlignment="1" applyProtection="1">
      <alignment horizontal="center" vertical="center" wrapText="1"/>
    </xf>
    <xf numFmtId="3" fontId="37" fillId="17" borderId="86" xfId="0" applyNumberFormat="1" applyFont="1" applyFill="1" applyBorder="1" applyAlignment="1" applyProtection="1">
      <alignment horizontal="left" vertical="center" wrapText="1"/>
    </xf>
    <xf numFmtId="3" fontId="37" fillId="17" borderId="55" xfId="0" applyNumberFormat="1" applyFont="1" applyFill="1" applyBorder="1" applyAlignment="1" applyProtection="1">
      <alignment horizontal="left" vertical="center" wrapText="1"/>
    </xf>
    <xf numFmtId="3" fontId="37" fillId="17" borderId="83" xfId="0" applyNumberFormat="1" applyFont="1" applyFill="1" applyBorder="1" applyAlignment="1" applyProtection="1">
      <alignment horizontal="left" vertical="center" wrapText="1"/>
    </xf>
    <xf numFmtId="0" fontId="49" fillId="12" borderId="188" xfId="0" applyFont="1" applyFill="1" applyBorder="1" applyAlignment="1" applyProtection="1">
      <alignment horizontal="center" vertical="center" wrapText="1"/>
    </xf>
    <xf numFmtId="0" fontId="49" fillId="12" borderId="26" xfId="0" applyFont="1" applyFill="1" applyBorder="1" applyAlignment="1" applyProtection="1">
      <alignment horizontal="center" vertical="center" wrapText="1"/>
    </xf>
    <xf numFmtId="0" fontId="49" fillId="12" borderId="61" xfId="0" applyFont="1" applyFill="1" applyBorder="1" applyAlignment="1" applyProtection="1">
      <alignment horizontal="center" vertical="center" wrapText="1"/>
    </xf>
    <xf numFmtId="0" fontId="49" fillId="12" borderId="54" xfId="0" applyFont="1" applyFill="1" applyBorder="1" applyAlignment="1" applyProtection="1">
      <alignment horizontal="center" vertical="center" wrapText="1"/>
    </xf>
    <xf numFmtId="0" fontId="49" fillId="10" borderId="188" xfId="0" applyFont="1" applyFill="1" applyBorder="1" applyAlignment="1" applyProtection="1">
      <alignment horizontal="center" vertical="center" wrapText="1"/>
    </xf>
    <xf numFmtId="0" fontId="49" fillId="10" borderId="26" xfId="0" applyFont="1" applyFill="1" applyBorder="1" applyAlignment="1" applyProtection="1">
      <alignment horizontal="center" vertical="center" wrapText="1"/>
    </xf>
    <xf numFmtId="0" fontId="49" fillId="10" borderId="0" xfId="0" applyFont="1" applyFill="1" applyBorder="1" applyAlignment="1" applyProtection="1">
      <alignment horizontal="center" vertical="center" wrapText="1"/>
    </xf>
    <xf numFmtId="0" fontId="49" fillId="10" borderId="62" xfId="0" applyFont="1" applyFill="1" applyBorder="1" applyAlignment="1" applyProtection="1">
      <alignment horizontal="center" vertical="center" wrapText="1"/>
    </xf>
    <xf numFmtId="0" fontId="49" fillId="10" borderId="69" xfId="0" applyFont="1" applyFill="1" applyBorder="1" applyAlignment="1" applyProtection="1">
      <alignment horizontal="center" vertical="center" wrapText="1"/>
    </xf>
    <xf numFmtId="0" fontId="49" fillId="10" borderId="54" xfId="0" applyFont="1" applyFill="1" applyBorder="1" applyAlignment="1" applyProtection="1">
      <alignment horizontal="center" vertical="center" wrapText="1"/>
    </xf>
    <xf numFmtId="0" fontId="49" fillId="0" borderId="75" xfId="0" applyFont="1" applyFill="1" applyBorder="1" applyAlignment="1" applyProtection="1">
      <alignment horizontal="center" vertical="center" wrapText="1"/>
      <protection locked="0"/>
    </xf>
    <xf numFmtId="0" fontId="49" fillId="0" borderId="41" xfId="0" applyFont="1" applyFill="1" applyBorder="1" applyAlignment="1" applyProtection="1">
      <alignment horizontal="center" vertical="center" wrapText="1"/>
      <protection locked="0"/>
    </xf>
    <xf numFmtId="0" fontId="49" fillId="0" borderId="201" xfId="0" applyFont="1" applyFill="1" applyBorder="1" applyAlignment="1" applyProtection="1">
      <alignment horizontal="center" vertical="center" wrapText="1"/>
      <protection locked="0"/>
    </xf>
    <xf numFmtId="0" fontId="49" fillId="0" borderId="39" xfId="0" applyFont="1" applyFill="1" applyBorder="1" applyAlignment="1" applyProtection="1">
      <alignment horizontal="center" vertical="center" wrapText="1"/>
      <protection locked="0"/>
    </xf>
    <xf numFmtId="0" fontId="49" fillId="0" borderId="46" xfId="0" applyFont="1" applyFill="1" applyBorder="1" applyAlignment="1" applyProtection="1">
      <alignment horizontal="center" vertical="center" wrapText="1"/>
      <protection locked="0"/>
    </xf>
    <xf numFmtId="0" fontId="28" fillId="17" borderId="1" xfId="0" quotePrefix="1" applyFont="1" applyFill="1" applyBorder="1" applyAlignment="1" applyProtection="1">
      <alignment horizontal="center" vertical="center" wrapText="1"/>
    </xf>
    <xf numFmtId="0" fontId="0" fillId="0" borderId="26" xfId="0" applyFill="1" applyBorder="1" applyAlignment="1" applyProtection="1">
      <alignment horizontal="center" vertical="center" textRotation="90" wrapText="1"/>
    </xf>
    <xf numFmtId="0" fontId="0" fillId="0" borderId="0" xfId="0" applyFill="1" applyBorder="1" applyAlignment="1" applyProtection="1">
      <alignment horizontal="center" vertical="center" textRotation="90" wrapText="1"/>
    </xf>
    <xf numFmtId="0" fontId="0" fillId="0" borderId="122" xfId="0" applyFill="1" applyBorder="1" applyAlignment="1" applyProtection="1">
      <alignment horizontal="center" vertical="center" textRotation="90" wrapText="1"/>
    </xf>
    <xf numFmtId="0" fontId="0" fillId="0" borderId="70" xfId="0" applyFill="1" applyBorder="1" applyAlignment="1" applyProtection="1">
      <alignment horizontal="center" vertical="center" textRotation="90" wrapText="1"/>
    </xf>
    <xf numFmtId="0" fontId="32" fillId="0" borderId="1" xfId="0" applyFont="1" applyBorder="1" applyAlignment="1" applyProtection="1">
      <alignment horizontal="center" vertical="center" wrapText="1"/>
    </xf>
    <xf numFmtId="0" fontId="32" fillId="0" borderId="198" xfId="0" applyFont="1" applyBorder="1" applyAlignment="1" applyProtection="1">
      <alignment horizontal="center" vertical="center" wrapText="1"/>
    </xf>
    <xf numFmtId="0" fontId="32" fillId="0" borderId="122" xfId="0" applyFont="1" applyBorder="1" applyAlignment="1" applyProtection="1">
      <alignment horizontal="center" vertical="center" wrapText="1"/>
    </xf>
    <xf numFmtId="0" fontId="32" fillId="0" borderId="200" xfId="0" applyFont="1" applyBorder="1" applyAlignment="1" applyProtection="1">
      <alignment horizontal="center" vertical="center" wrapText="1"/>
    </xf>
    <xf numFmtId="0" fontId="32" fillId="0" borderId="199" xfId="0" applyFont="1" applyBorder="1" applyAlignment="1" applyProtection="1">
      <alignment horizontal="center" vertical="center" wrapText="1"/>
    </xf>
    <xf numFmtId="0" fontId="32" fillId="0" borderId="140" xfId="0" applyFont="1" applyBorder="1" applyAlignment="1" applyProtection="1">
      <alignment horizontal="center" vertical="center" wrapText="1"/>
    </xf>
    <xf numFmtId="0" fontId="36" fillId="8" borderId="0" xfId="0" applyFont="1" applyFill="1" applyBorder="1" applyAlignment="1" applyProtection="1">
      <alignment horizontal="center" vertical="center"/>
    </xf>
    <xf numFmtId="0" fontId="36" fillId="5" borderId="126" xfId="0" applyFont="1" applyFill="1" applyBorder="1" applyAlignment="1" applyProtection="1">
      <alignment horizontal="center" vertical="center"/>
    </xf>
    <xf numFmtId="0" fontId="36" fillId="5" borderId="93" xfId="0" applyFont="1" applyFill="1" applyBorder="1" applyAlignment="1" applyProtection="1">
      <alignment horizontal="center" vertical="center"/>
    </xf>
    <xf numFmtId="0" fontId="36" fillId="5" borderId="80" xfId="0" applyFont="1" applyFill="1" applyBorder="1" applyAlignment="1" applyProtection="1">
      <alignment horizontal="center" vertical="center"/>
    </xf>
    <xf numFmtId="0" fontId="36" fillId="5" borderId="79" xfId="0" applyFont="1" applyFill="1" applyBorder="1" applyAlignment="1" applyProtection="1">
      <alignment horizontal="center" vertical="center"/>
    </xf>
    <xf numFmtId="0" fontId="35" fillId="0" borderId="31" xfId="0" applyFont="1" applyBorder="1" applyAlignment="1" applyProtection="1">
      <alignment horizontal="center" vertical="top" wrapText="1"/>
      <protection locked="0"/>
    </xf>
    <xf numFmtId="0" fontId="35" fillId="0" borderId="42" xfId="0" applyFont="1" applyBorder="1" applyAlignment="1" applyProtection="1">
      <alignment horizontal="center" vertical="top" wrapText="1"/>
      <protection locked="0"/>
    </xf>
    <xf numFmtId="0" fontId="35" fillId="0" borderId="33" xfId="0" applyFont="1" applyBorder="1" applyAlignment="1" applyProtection="1">
      <alignment horizontal="center" vertical="top" wrapText="1"/>
      <protection locked="0"/>
    </xf>
    <xf numFmtId="0" fontId="35" fillId="0" borderId="43" xfId="0" applyFont="1" applyBorder="1" applyAlignment="1" applyProtection="1">
      <alignment horizontal="center" vertical="top" wrapText="1"/>
      <protection locked="0"/>
    </xf>
    <xf numFmtId="0" fontId="35" fillId="0" borderId="80" xfId="0" applyFont="1" applyBorder="1" applyAlignment="1" applyProtection="1">
      <alignment horizontal="center" vertical="top" wrapText="1"/>
      <protection locked="0"/>
    </xf>
    <xf numFmtId="0" fontId="35" fillId="0" borderId="79" xfId="0" applyFont="1" applyBorder="1" applyAlignment="1" applyProtection="1">
      <alignment horizontal="center" vertical="top" wrapText="1"/>
      <protection locked="0"/>
    </xf>
    <xf numFmtId="0" fontId="36" fillId="5" borderId="37"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35" fillId="0" borderId="39" xfId="0" applyFont="1" applyFill="1" applyBorder="1" applyAlignment="1" applyProtection="1">
      <alignment horizontal="center" vertical="top" wrapText="1"/>
      <protection locked="0"/>
    </xf>
    <xf numFmtId="0" fontId="35" fillId="0" borderId="46" xfId="0" applyFont="1" applyFill="1" applyBorder="1" applyAlignment="1" applyProtection="1">
      <alignment horizontal="center" vertical="top" wrapText="1"/>
      <protection locked="0"/>
    </xf>
    <xf numFmtId="0" fontId="32" fillId="0" borderId="201" xfId="0" applyFont="1" applyBorder="1" applyAlignment="1" applyProtection="1">
      <alignment horizontal="center" vertical="center"/>
    </xf>
    <xf numFmtId="0" fontId="32" fillId="0" borderId="40" xfId="0" applyFont="1" applyBorder="1" applyAlignment="1" applyProtection="1">
      <alignment horizontal="center" vertical="center"/>
    </xf>
    <xf numFmtId="0" fontId="0" fillId="0" borderId="26" xfId="0" applyFont="1" applyBorder="1" applyAlignment="1" applyProtection="1">
      <alignment horizontal="center" vertical="center" textRotation="90" wrapText="1"/>
    </xf>
    <xf numFmtId="0" fontId="0" fillId="0" borderId="70" xfId="0" applyFont="1" applyBorder="1" applyAlignment="1" applyProtection="1">
      <alignment horizontal="center" vertical="center" textRotation="90"/>
    </xf>
    <xf numFmtId="0" fontId="35" fillId="0" borderId="81" xfId="0" applyFont="1" applyBorder="1" applyAlignment="1" applyProtection="1">
      <alignment horizontal="center" vertical="top" wrapText="1"/>
      <protection locked="0"/>
    </xf>
    <xf numFmtId="0" fontId="35" fillId="0" borderId="78" xfId="0" applyFont="1" applyBorder="1" applyAlignment="1" applyProtection="1">
      <alignment horizontal="center" vertical="top" wrapText="1"/>
      <protection locked="0"/>
    </xf>
    <xf numFmtId="0" fontId="35" fillId="0" borderId="77" xfId="0" applyFont="1" applyBorder="1" applyAlignment="1" applyProtection="1">
      <alignment horizontal="center" vertical="top" wrapText="1"/>
      <protection locked="0"/>
    </xf>
    <xf numFmtId="0" fontId="35" fillId="0" borderId="175" xfId="0" applyFont="1" applyBorder="1" applyAlignment="1" applyProtection="1">
      <alignment horizontal="center" vertical="top" wrapText="1"/>
      <protection locked="0"/>
    </xf>
    <xf numFmtId="0" fontId="32" fillId="0" borderId="2" xfId="0" applyFont="1" applyBorder="1" applyAlignment="1" applyProtection="1">
      <alignment horizontal="center" vertical="center" wrapText="1"/>
    </xf>
    <xf numFmtId="0" fontId="32" fillId="0" borderId="149" xfId="0" applyFont="1" applyBorder="1" applyAlignment="1" applyProtection="1">
      <alignment horizontal="center" vertical="center" wrapText="1"/>
    </xf>
    <xf numFmtId="0" fontId="0" fillId="4" borderId="165" xfId="0" applyNumberFormat="1" applyFill="1" applyBorder="1" applyAlignment="1" applyProtection="1">
      <alignment horizontal="left" vertical="top" wrapText="1"/>
      <protection locked="0"/>
    </xf>
    <xf numFmtId="0" fontId="0" fillId="4" borderId="26" xfId="0" applyNumberFormat="1" applyFill="1" applyBorder="1" applyAlignment="1" applyProtection="1">
      <alignment horizontal="left" vertical="top" wrapText="1"/>
      <protection locked="0"/>
    </xf>
    <xf numFmtId="0" fontId="0" fillId="4" borderId="61" xfId="0" applyNumberFormat="1" applyFill="1" applyBorder="1" applyAlignment="1" applyProtection="1">
      <alignment horizontal="left" vertical="top" wrapText="1"/>
      <protection locked="0"/>
    </xf>
    <xf numFmtId="0" fontId="0" fillId="4" borderId="69" xfId="0" applyNumberFormat="1" applyFill="1" applyBorder="1" applyAlignment="1" applyProtection="1">
      <alignment horizontal="left" vertical="top" wrapText="1"/>
      <protection locked="0"/>
    </xf>
    <xf numFmtId="0" fontId="0" fillId="4" borderId="0" xfId="0" applyNumberFormat="1" applyFill="1" applyBorder="1" applyAlignment="1" applyProtection="1">
      <alignment horizontal="left" vertical="top" wrapText="1"/>
      <protection locked="0"/>
    </xf>
    <xf numFmtId="0" fontId="0" fillId="4" borderId="62" xfId="0" applyNumberFormat="1" applyFill="1" applyBorder="1" applyAlignment="1" applyProtection="1">
      <alignment horizontal="left" vertical="top" wrapText="1"/>
      <protection locked="0"/>
    </xf>
    <xf numFmtId="0" fontId="0" fillId="4" borderId="193" xfId="0" applyNumberFormat="1" applyFill="1" applyBorder="1" applyAlignment="1" applyProtection="1">
      <alignment horizontal="left" vertical="top" wrapText="1"/>
      <protection locked="0"/>
    </xf>
    <xf numFmtId="0" fontId="0" fillId="4" borderId="122" xfId="0" applyNumberFormat="1" applyFill="1" applyBorder="1" applyAlignment="1" applyProtection="1">
      <alignment horizontal="left" vertical="top" wrapText="1"/>
      <protection locked="0"/>
    </xf>
    <xf numFmtId="0" fontId="0" fillId="4" borderId="200" xfId="0" applyNumberFormat="1" applyFill="1" applyBorder="1" applyAlignment="1" applyProtection="1">
      <alignment horizontal="left" vertical="top" wrapText="1"/>
      <protection locked="0"/>
    </xf>
    <xf numFmtId="0" fontId="4" fillId="0" borderId="203" xfId="7" applyFont="1" applyBorder="1" applyAlignment="1" applyProtection="1">
      <alignment horizontal="left" vertical="top" wrapText="1"/>
    </xf>
    <xf numFmtId="0" fontId="4" fillId="0" borderId="204" xfId="7" applyFont="1" applyBorder="1" applyAlignment="1" applyProtection="1">
      <alignment horizontal="left" vertical="top" wrapText="1"/>
    </xf>
    <xf numFmtId="0" fontId="4" fillId="0" borderId="205" xfId="7" applyFont="1" applyBorder="1" applyAlignment="1" applyProtection="1">
      <alignment horizontal="left" vertical="top" wrapText="1"/>
    </xf>
    <xf numFmtId="0" fontId="48" fillId="0" borderId="34" xfId="0" applyFont="1" applyBorder="1" applyAlignment="1" applyProtection="1">
      <alignment horizontal="left" vertical="top"/>
      <protection locked="0"/>
    </xf>
    <xf numFmtId="0" fontId="48" fillId="0" borderId="36" xfId="0" applyFont="1" applyBorder="1" applyAlignment="1" applyProtection="1">
      <alignment horizontal="left" vertical="top"/>
      <protection locked="0"/>
    </xf>
    <xf numFmtId="0" fontId="1" fillId="0" borderId="47" xfId="7" applyFont="1" applyBorder="1" applyAlignment="1" applyProtection="1">
      <alignment horizontal="left" vertical="top" wrapText="1"/>
      <protection locked="0"/>
    </xf>
    <xf numFmtId="0" fontId="1" fillId="0" borderId="22" xfId="7" applyFont="1" applyBorder="1" applyAlignment="1" applyProtection="1">
      <alignment horizontal="left" vertical="top" wrapText="1"/>
      <protection locked="0"/>
    </xf>
    <xf numFmtId="0" fontId="1" fillId="0" borderId="49" xfId="7" applyFont="1" applyBorder="1" applyAlignment="1" applyProtection="1">
      <alignment horizontal="left" vertical="top" wrapText="1"/>
      <protection locked="0"/>
    </xf>
    <xf numFmtId="0" fontId="1" fillId="0" borderId="34" xfId="7" applyFont="1" applyBorder="1" applyAlignment="1" applyProtection="1">
      <alignment horizontal="left" vertical="top" wrapText="1"/>
      <protection locked="0"/>
    </xf>
    <xf numFmtId="0" fontId="1" fillId="0" borderId="124" xfId="7" applyFont="1" applyBorder="1" applyAlignment="1" applyProtection="1">
      <alignment horizontal="left" vertical="top" wrapText="1"/>
      <protection locked="0"/>
    </xf>
    <xf numFmtId="0" fontId="1" fillId="0" borderId="139" xfId="7" applyFont="1" applyBorder="1" applyAlignment="1" applyProtection="1">
      <alignment horizontal="left" vertical="top" wrapText="1"/>
      <protection locked="0"/>
    </xf>
    <xf numFmtId="0" fontId="1" fillId="0" borderId="147" xfId="7" applyFont="1" applyBorder="1" applyAlignment="1" applyProtection="1">
      <alignment horizontal="left" vertical="top" wrapText="1"/>
      <protection locked="0"/>
    </xf>
    <xf numFmtId="0" fontId="1" fillId="8" borderId="34" xfId="7" applyFont="1" applyFill="1" applyBorder="1" applyAlignment="1" applyProtection="1">
      <alignment horizontal="center" vertical="top" wrapText="1"/>
    </xf>
    <xf numFmtId="0" fontId="1" fillId="8" borderId="124" xfId="7" applyFont="1" applyFill="1" applyBorder="1" applyAlignment="1" applyProtection="1">
      <alignment horizontal="center" vertical="top" wrapText="1"/>
    </xf>
    <xf numFmtId="0" fontId="1" fillId="0" borderId="33" xfId="7" applyFont="1" applyBorder="1" applyAlignment="1" applyProtection="1">
      <alignment horizontal="left" vertical="top" wrapText="1"/>
      <protection locked="0"/>
    </xf>
    <xf numFmtId="0" fontId="1" fillId="0" borderId="77" xfId="7" applyFont="1" applyBorder="1" applyAlignment="1" applyProtection="1">
      <alignment horizontal="left" vertical="top" wrapText="1"/>
      <protection locked="0"/>
    </xf>
    <xf numFmtId="0" fontId="35" fillId="0" borderId="139" xfId="7" applyFont="1" applyBorder="1" applyAlignment="1" applyProtection="1">
      <alignment horizontal="left" vertical="top"/>
      <protection locked="0"/>
    </xf>
    <xf numFmtId="0" fontId="4" fillId="4" borderId="81" xfId="3" applyNumberFormat="1" applyFont="1" applyFill="1" applyBorder="1" applyAlignment="1" applyProtection="1">
      <alignment horizontal="center" vertical="center" textRotation="90" wrapText="1"/>
    </xf>
    <xf numFmtId="0" fontId="4" fillId="4" borderId="33" xfId="3" applyNumberFormat="1" applyFont="1" applyFill="1" applyBorder="1" applyAlignment="1" applyProtection="1">
      <alignment horizontal="center" vertical="center" textRotation="90" wrapText="1"/>
    </xf>
    <xf numFmtId="0" fontId="4" fillId="4" borderId="35" xfId="3" applyNumberFormat="1" applyFont="1" applyFill="1" applyBorder="1" applyAlignment="1" applyProtection="1">
      <alignment horizontal="center" vertical="center" textRotation="90" wrapText="1"/>
    </xf>
    <xf numFmtId="0" fontId="48" fillId="0" borderId="81" xfId="7" applyFont="1" applyBorder="1" applyAlignment="1" applyProtection="1">
      <alignment horizontal="left" vertical="top" wrapText="1"/>
      <protection locked="0"/>
    </xf>
    <xf numFmtId="0" fontId="48" fillId="0" borderId="55" xfId="7" applyFont="1" applyBorder="1" applyAlignment="1" applyProtection="1">
      <alignment horizontal="left" vertical="top" wrapText="1"/>
      <protection locked="0"/>
    </xf>
    <xf numFmtId="0" fontId="48" fillId="0" borderId="80" xfId="7" applyFont="1" applyBorder="1" applyAlignment="1" applyProtection="1">
      <alignment horizontal="left" vertical="top" wrapText="1"/>
      <protection locked="0"/>
    </xf>
    <xf numFmtId="0" fontId="48" fillId="0" borderId="140" xfId="7" applyFont="1" applyBorder="1" applyAlignment="1" applyProtection="1">
      <alignment horizontal="left" vertical="top" wrapText="1"/>
      <protection locked="0"/>
    </xf>
    <xf numFmtId="0" fontId="4" fillId="8" borderId="0" xfId="3" applyFont="1" applyFill="1" applyBorder="1" applyAlignment="1" applyProtection="1">
      <alignment horizontal="center" vertical="center"/>
    </xf>
    <xf numFmtId="0" fontId="4" fillId="4" borderId="90" xfId="3" applyFont="1" applyFill="1" applyBorder="1" applyAlignment="1" applyProtection="1">
      <alignment horizontal="left" vertical="center" wrapText="1"/>
    </xf>
    <xf numFmtId="0" fontId="4" fillId="4" borderId="116" xfId="3" applyFont="1" applyFill="1" applyBorder="1" applyAlignment="1" applyProtection="1">
      <alignment horizontal="left" vertical="center" wrapText="1"/>
    </xf>
    <xf numFmtId="0" fontId="9" fillId="4" borderId="139" xfId="3" applyFont="1" applyFill="1" applyBorder="1" applyAlignment="1" applyProtection="1">
      <alignment horizontal="left" vertical="center" wrapText="1"/>
      <protection locked="0"/>
    </xf>
    <xf numFmtId="0" fontId="9" fillId="4" borderId="147" xfId="3" applyFont="1" applyFill="1" applyBorder="1" applyAlignment="1" applyProtection="1">
      <alignment horizontal="left" vertical="center" wrapText="1"/>
      <protection locked="0"/>
    </xf>
    <xf numFmtId="0" fontId="1" fillId="0" borderId="139" xfId="7" applyFont="1" applyBorder="1" applyAlignment="1" applyProtection="1">
      <alignment horizontal="left" vertical="center" wrapText="1"/>
    </xf>
    <xf numFmtId="0" fontId="1" fillId="0" borderId="202" xfId="7" applyFont="1" applyBorder="1" applyAlignment="1" applyProtection="1">
      <alignment horizontal="left" vertical="center" wrapText="1"/>
    </xf>
    <xf numFmtId="0" fontId="48" fillId="0" borderId="34" xfId="0" applyFont="1" applyBorder="1" applyAlignment="1" applyProtection="1">
      <alignment horizontal="left" vertical="top" wrapText="1"/>
      <protection locked="0"/>
    </xf>
    <xf numFmtId="0" fontId="48" fillId="0" borderId="124" xfId="0" applyFont="1" applyBorder="1" applyAlignment="1" applyProtection="1">
      <alignment horizontal="left" vertical="top" wrapText="1"/>
      <protection locked="0"/>
    </xf>
    <xf numFmtId="0" fontId="1" fillId="0" borderId="146" xfId="7" applyFont="1" applyBorder="1" applyAlignment="1" applyProtection="1">
      <alignment horizontal="left" vertical="center" wrapText="1"/>
    </xf>
    <xf numFmtId="0" fontId="27" fillId="4" borderId="81" xfId="3" applyFont="1" applyFill="1" applyBorder="1" applyAlignment="1" applyProtection="1">
      <alignment horizontal="center" vertical="center" textRotation="90"/>
    </xf>
    <xf numFmtId="0" fontId="27" fillId="4" borderId="33" xfId="3" applyFont="1" applyFill="1" applyBorder="1" applyAlignment="1" applyProtection="1">
      <alignment horizontal="center" vertical="center" textRotation="90"/>
    </xf>
    <xf numFmtId="0" fontId="27" fillId="4" borderId="77" xfId="3" applyFont="1" applyFill="1" applyBorder="1" applyAlignment="1" applyProtection="1">
      <alignment horizontal="center" vertical="center" textRotation="90"/>
    </xf>
    <xf numFmtId="0" fontId="9" fillId="4" borderId="146" xfId="3" applyFont="1" applyFill="1" applyBorder="1" applyAlignment="1" applyProtection="1">
      <alignment horizontal="left" vertical="center" wrapText="1"/>
      <protection locked="0"/>
    </xf>
    <xf numFmtId="0" fontId="1" fillId="0" borderId="35" xfId="7" applyFont="1" applyBorder="1" applyAlignment="1" applyProtection="1">
      <alignment horizontal="left" vertical="top" wrapText="1"/>
      <protection locked="0"/>
    </xf>
    <xf numFmtId="0" fontId="4" fillId="4" borderId="81" xfId="3" applyFont="1" applyFill="1" applyBorder="1" applyAlignment="1" applyProtection="1">
      <alignment horizontal="center" vertical="center" textRotation="90" wrapText="1"/>
    </xf>
    <xf numFmtId="0" fontId="4" fillId="4" borderId="33" xfId="3" applyFont="1" applyFill="1" applyBorder="1" applyAlignment="1" applyProtection="1">
      <alignment horizontal="center" vertical="center" textRotation="90" wrapText="1"/>
    </xf>
    <xf numFmtId="0" fontId="4" fillId="4" borderId="35" xfId="3" applyFont="1" applyFill="1" applyBorder="1" applyAlignment="1" applyProtection="1">
      <alignment horizontal="center" vertical="center" textRotation="90" wrapText="1"/>
    </xf>
    <xf numFmtId="0" fontId="48" fillId="0" borderId="90" xfId="0" applyFont="1" applyBorder="1" applyAlignment="1" applyProtection="1">
      <alignment horizontal="left" vertical="top" wrapText="1"/>
      <protection locked="0"/>
    </xf>
    <xf numFmtId="0" fontId="1" fillId="8" borderId="90" xfId="7" applyFont="1" applyFill="1" applyBorder="1" applyAlignment="1" applyProtection="1">
      <alignment horizontal="center" vertical="top" wrapText="1"/>
    </xf>
    <xf numFmtId="0" fontId="1" fillId="4" borderId="81" xfId="3" applyFont="1" applyFill="1" applyBorder="1" applyAlignment="1" applyProtection="1">
      <alignment horizontal="left" vertical="center"/>
    </xf>
    <xf numFmtId="0" fontId="1" fillId="4" borderId="146" xfId="3" applyFont="1" applyFill="1" applyBorder="1" applyAlignment="1" applyProtection="1">
      <alignment horizontal="left" vertical="center"/>
    </xf>
    <xf numFmtId="0" fontId="1" fillId="4" borderId="33" xfId="3" applyFont="1" applyFill="1" applyBorder="1" applyAlignment="1" applyProtection="1">
      <alignment horizontal="left" vertical="center"/>
    </xf>
    <xf numFmtId="0" fontId="1" fillId="4" borderId="139" xfId="3" applyFont="1" applyFill="1" applyBorder="1" applyAlignment="1" applyProtection="1">
      <alignment horizontal="left" vertical="center"/>
    </xf>
    <xf numFmtId="0" fontId="1" fillId="4" borderId="35" xfId="3" applyFont="1" applyFill="1" applyBorder="1" applyAlignment="1" applyProtection="1">
      <alignment horizontal="left" vertical="center"/>
    </xf>
    <xf numFmtId="0" fontId="1" fillId="4" borderId="202" xfId="3" applyFont="1" applyFill="1" applyBorder="1" applyAlignment="1" applyProtection="1">
      <alignment horizontal="left" vertical="center"/>
    </xf>
    <xf numFmtId="0" fontId="1" fillId="0" borderId="36" xfId="7" applyFont="1" applyBorder="1" applyAlignment="1" applyProtection="1">
      <alignment horizontal="left" vertical="top" wrapText="1"/>
      <protection locked="0"/>
    </xf>
    <xf numFmtId="0" fontId="1" fillId="0" borderId="90" xfId="7" applyFont="1" applyBorder="1" applyAlignment="1" applyProtection="1">
      <alignment horizontal="left" vertical="top" wrapText="1"/>
      <protection locked="0"/>
    </xf>
    <xf numFmtId="0" fontId="1" fillId="0" borderId="81" xfId="7" applyFont="1" applyBorder="1" applyAlignment="1" applyProtection="1">
      <alignment horizontal="left" vertical="top" wrapText="1"/>
      <protection locked="0"/>
    </xf>
    <xf numFmtId="0" fontId="35" fillId="0" borderId="146" xfId="7" applyFont="1" applyBorder="1" applyAlignment="1" applyProtection="1">
      <alignment horizontal="left" vertical="top"/>
      <protection locked="0"/>
    </xf>
    <xf numFmtId="0" fontId="35" fillId="0" borderId="202" xfId="7" applyFont="1" applyBorder="1" applyAlignment="1" applyProtection="1">
      <alignment horizontal="left" vertical="top"/>
      <protection locked="0"/>
    </xf>
    <xf numFmtId="0" fontId="1" fillId="8" borderId="36" xfId="7" applyFont="1" applyFill="1" applyBorder="1" applyAlignment="1" applyProtection="1">
      <alignment horizontal="left" vertical="top" wrapText="1"/>
    </xf>
    <xf numFmtId="0" fontId="1" fillId="8" borderId="168" xfId="7" applyFont="1" applyFill="1" applyBorder="1" applyAlignment="1" applyProtection="1">
      <alignment horizontal="left" vertical="top" wrapText="1"/>
    </xf>
    <xf numFmtId="0" fontId="1" fillId="8" borderId="190" xfId="7" applyFont="1" applyFill="1" applyBorder="1" applyAlignment="1" applyProtection="1">
      <alignment horizontal="left" vertical="top" wrapText="1"/>
    </xf>
    <xf numFmtId="0" fontId="1" fillId="0" borderId="81" xfId="7" applyFont="1" applyBorder="1" applyAlignment="1" applyProtection="1">
      <alignment horizontal="left" vertical="center" wrapText="1"/>
    </xf>
    <xf numFmtId="0" fontId="1" fillId="0" borderId="33" xfId="7" applyFont="1" applyBorder="1" applyAlignment="1" applyProtection="1">
      <alignment horizontal="left" vertical="center" wrapText="1"/>
    </xf>
    <xf numFmtId="0" fontId="1" fillId="0" borderId="35" xfId="7" applyFont="1" applyBorder="1" applyAlignment="1" applyProtection="1">
      <alignment horizontal="left" vertical="center" wrapText="1"/>
    </xf>
    <xf numFmtId="0" fontId="1" fillId="8" borderId="36" xfId="7" applyFont="1" applyFill="1" applyBorder="1" applyAlignment="1" applyProtection="1">
      <alignment horizontal="center" vertical="top" wrapText="1"/>
    </xf>
    <xf numFmtId="0" fontId="48" fillId="0" borderId="146" xfId="7" applyFont="1" applyBorder="1" applyAlignment="1" applyProtection="1">
      <alignment horizontal="left" vertical="top" wrapText="1"/>
      <protection locked="0"/>
    </xf>
    <xf numFmtId="0" fontId="9" fillId="4" borderId="146" xfId="3" applyFont="1" applyFill="1" applyBorder="1" applyAlignment="1" applyProtection="1">
      <alignment horizontal="left" vertical="center"/>
      <protection locked="0"/>
    </xf>
    <xf numFmtId="0" fontId="9" fillId="4" borderId="139" xfId="3" applyFont="1" applyFill="1" applyBorder="1" applyAlignment="1" applyProtection="1">
      <alignment horizontal="left" vertical="center"/>
      <protection locked="0"/>
    </xf>
    <xf numFmtId="0" fontId="9" fillId="4" borderId="147" xfId="3" applyFont="1" applyFill="1" applyBorder="1" applyAlignment="1" applyProtection="1">
      <alignment horizontal="left" vertical="center"/>
      <protection locked="0"/>
    </xf>
    <xf numFmtId="0" fontId="1" fillId="0" borderId="146" xfId="7" applyFont="1" applyBorder="1" applyAlignment="1" applyProtection="1">
      <alignment horizontal="left" vertical="top" wrapText="1"/>
      <protection locked="0"/>
    </xf>
    <xf numFmtId="0" fontId="0" fillId="8" borderId="36" xfId="0" applyFill="1" applyBorder="1" applyAlignment="1" applyProtection="1">
      <alignment horizontal="center"/>
    </xf>
    <xf numFmtId="0" fontId="0" fillId="8" borderId="168" xfId="0" applyFill="1" applyBorder="1" applyAlignment="1" applyProtection="1">
      <alignment horizontal="center"/>
    </xf>
    <xf numFmtId="0" fontId="0" fillId="8" borderId="190" xfId="0" applyFill="1" applyBorder="1" applyAlignment="1" applyProtection="1">
      <alignment horizontal="center"/>
    </xf>
    <xf numFmtId="0" fontId="48" fillId="0" borderId="36" xfId="0" applyFont="1" applyBorder="1" applyAlignment="1" applyProtection="1">
      <alignment horizontal="left" vertical="top" wrapText="1"/>
      <protection locked="0"/>
    </xf>
    <xf numFmtId="0" fontId="1" fillId="0" borderId="56" xfId="7" applyFont="1" applyBorder="1" applyAlignment="1" applyProtection="1">
      <alignment horizontal="left" vertical="center" wrapText="1"/>
    </xf>
    <xf numFmtId="0" fontId="1" fillId="0" borderId="47" xfId="7" applyFont="1" applyBorder="1" applyAlignment="1" applyProtection="1">
      <alignment horizontal="left" vertical="center" wrapText="1"/>
    </xf>
    <xf numFmtId="0" fontId="1" fillId="0" borderId="12" xfId="7" applyFont="1" applyBorder="1" applyAlignment="1" applyProtection="1">
      <alignment horizontal="left" vertical="center" wrapText="1"/>
    </xf>
    <xf numFmtId="0" fontId="1" fillId="0" borderId="22" xfId="7" applyFont="1" applyBorder="1" applyAlignment="1" applyProtection="1">
      <alignment horizontal="left" vertical="center" wrapText="1"/>
    </xf>
    <xf numFmtId="0" fontId="1" fillId="0" borderId="99" xfId="7" applyFont="1" applyBorder="1" applyAlignment="1" applyProtection="1">
      <alignment horizontal="left" vertical="center" wrapText="1"/>
    </xf>
    <xf numFmtId="0" fontId="1" fillId="0" borderId="59" xfId="7" applyFont="1" applyBorder="1" applyAlignment="1" applyProtection="1">
      <alignment horizontal="left" vertical="center" wrapText="1"/>
    </xf>
    <xf numFmtId="0" fontId="56" fillId="8" borderId="0" xfId="3" applyFont="1" applyFill="1" applyBorder="1" applyAlignment="1" applyProtection="1">
      <alignment horizontal="left"/>
    </xf>
    <xf numFmtId="0" fontId="0" fillId="8" borderId="34" xfId="0" applyFill="1" applyBorder="1" applyAlignment="1" applyProtection="1">
      <alignment horizontal="center"/>
    </xf>
    <xf numFmtId="0" fontId="0" fillId="8" borderId="124" xfId="0" applyFill="1" applyBorder="1" applyAlignment="1" applyProtection="1">
      <alignment horizontal="center"/>
    </xf>
    <xf numFmtId="0" fontId="1" fillId="8" borderId="0" xfId="3" applyFont="1" applyFill="1" applyBorder="1" applyAlignment="1" applyProtection="1">
      <alignment horizontal="left" wrapText="1"/>
    </xf>
    <xf numFmtId="0" fontId="1" fillId="0" borderId="55" xfId="7" applyFont="1" applyBorder="1" applyAlignment="1" applyProtection="1">
      <alignment horizontal="left" vertical="top" wrapText="1"/>
      <protection locked="0"/>
    </xf>
    <xf numFmtId="0" fontId="1" fillId="0" borderId="3" xfId="7" applyFont="1" applyBorder="1" applyAlignment="1" applyProtection="1">
      <alignment horizontal="left" vertical="top" wrapText="1"/>
      <protection locked="0"/>
    </xf>
    <xf numFmtId="0" fontId="1" fillId="0" borderId="27" xfId="7" applyFont="1" applyBorder="1" applyAlignment="1" applyProtection="1">
      <alignment horizontal="left" vertical="top" wrapText="1"/>
      <protection locked="0"/>
    </xf>
    <xf numFmtId="0" fontId="48" fillId="0" borderId="111" xfId="7" applyFont="1" applyBorder="1" applyAlignment="1" applyProtection="1">
      <alignment horizontal="left" vertical="top" wrapText="1"/>
      <protection locked="0"/>
    </xf>
    <xf numFmtId="0" fontId="1" fillId="0" borderId="80" xfId="7" applyFont="1" applyBorder="1" applyAlignment="1" applyProtection="1">
      <alignment horizontal="left" vertical="top" wrapText="1"/>
      <protection locked="0"/>
    </xf>
    <xf numFmtId="0" fontId="1" fillId="0" borderId="116" xfId="7" applyFont="1" applyBorder="1" applyAlignment="1" applyProtection="1">
      <alignment horizontal="left" vertical="top" wrapText="1"/>
      <protection locked="0"/>
    </xf>
    <xf numFmtId="0" fontId="1" fillId="0" borderId="140" xfId="7" applyFont="1" applyBorder="1" applyAlignment="1" applyProtection="1">
      <alignment horizontal="left" vertical="top" wrapText="1"/>
      <protection locked="0"/>
    </xf>
    <xf numFmtId="0" fontId="1" fillId="0" borderId="80" xfId="7" applyFont="1" applyBorder="1" applyAlignment="1" applyProtection="1">
      <alignment horizontal="left" vertical="center" wrapText="1"/>
    </xf>
    <xf numFmtId="0" fontId="1" fillId="0" borderId="140" xfId="7" applyFont="1" applyBorder="1" applyAlignment="1" applyProtection="1">
      <alignment horizontal="left" vertical="center" wrapText="1"/>
    </xf>
    <xf numFmtId="0" fontId="27" fillId="0" borderId="81" xfId="3" applyFont="1" applyFill="1" applyBorder="1" applyAlignment="1" applyProtection="1">
      <alignment horizontal="center" vertical="center" textRotation="90"/>
    </xf>
    <xf numFmtId="0" fontId="27" fillId="0" borderId="33" xfId="3" applyFont="1" applyFill="1" applyBorder="1" applyAlignment="1" applyProtection="1">
      <alignment horizontal="center" vertical="center" textRotation="90"/>
    </xf>
    <xf numFmtId="0" fontId="27" fillId="0" borderId="80" xfId="3" applyFont="1" applyFill="1" applyBorder="1" applyAlignment="1" applyProtection="1">
      <alignment horizontal="center" vertical="center" textRotation="90"/>
    </xf>
    <xf numFmtId="0" fontId="9" fillId="4" borderId="140" xfId="3" applyFont="1" applyFill="1" applyBorder="1" applyAlignment="1" applyProtection="1">
      <alignment horizontal="left" vertical="center"/>
      <protection locked="0"/>
    </xf>
    <xf numFmtId="0" fontId="0" fillId="0" borderId="34" xfId="0" applyFont="1" applyBorder="1" applyAlignment="1" applyProtection="1">
      <alignment horizontal="left" vertical="top"/>
      <protection locked="0"/>
    </xf>
    <xf numFmtId="0" fontId="0" fillId="0" borderId="116" xfId="0" applyFont="1" applyBorder="1" applyAlignment="1" applyProtection="1">
      <alignment horizontal="left" vertical="top"/>
      <protection locked="0"/>
    </xf>
    <xf numFmtId="0" fontId="48" fillId="0" borderId="116" xfId="0" applyFont="1" applyBorder="1" applyAlignment="1" applyProtection="1">
      <alignment horizontal="left" vertical="top" wrapText="1"/>
      <protection locked="0"/>
    </xf>
    <xf numFmtId="0" fontId="35" fillId="0" borderId="140" xfId="7" applyFont="1" applyBorder="1" applyAlignment="1" applyProtection="1">
      <alignment horizontal="left" vertical="top"/>
      <protection locked="0"/>
    </xf>
    <xf numFmtId="0" fontId="72" fillId="23" borderId="272" xfId="0" applyFont="1" applyFill="1" applyBorder="1" applyAlignment="1">
      <alignment horizontal="left" vertical="center" wrapText="1"/>
    </xf>
    <xf numFmtId="0" fontId="72" fillId="23" borderId="267" xfId="0" applyFont="1" applyFill="1" applyBorder="1" applyAlignment="1">
      <alignment horizontal="left" vertical="center" wrapText="1"/>
    </xf>
    <xf numFmtId="0" fontId="79" fillId="0" borderId="271" xfId="0" applyFont="1" applyBorder="1" applyAlignment="1">
      <alignment horizontal="center" vertical="center" wrapText="1"/>
    </xf>
    <xf numFmtId="0" fontId="79" fillId="0" borderId="264" xfId="0" applyFont="1" applyBorder="1" applyAlignment="1">
      <alignment horizontal="center" vertical="center" wrapText="1"/>
    </xf>
    <xf numFmtId="0" fontId="72" fillId="0" borderId="272" xfId="0" applyFont="1" applyBorder="1" applyAlignment="1">
      <alignment horizontal="left" vertical="center" wrapText="1"/>
    </xf>
    <xf numFmtId="0" fontId="72" fillId="0" borderId="267" xfId="0" applyFont="1" applyBorder="1" applyAlignment="1">
      <alignment horizontal="left" vertical="center" wrapText="1"/>
    </xf>
    <xf numFmtId="0" fontId="79" fillId="23" borderId="271" xfId="0" applyFont="1" applyFill="1" applyBorder="1" applyAlignment="1">
      <alignment horizontal="center" vertical="center" wrapText="1"/>
    </xf>
    <xf numFmtId="0" fontId="79" fillId="23" borderId="264" xfId="0" applyFont="1" applyFill="1" applyBorder="1" applyAlignment="1">
      <alignment horizontal="center" vertical="center" wrapText="1"/>
    </xf>
    <xf numFmtId="0" fontId="80" fillId="23" borderId="273" xfId="0" applyFont="1" applyFill="1" applyBorder="1" applyAlignment="1">
      <alignment horizontal="center" vertical="center" wrapText="1"/>
    </xf>
    <xf numFmtId="0" fontId="80" fillId="23" borderId="266" xfId="0" applyFont="1" applyFill="1" applyBorder="1" applyAlignment="1">
      <alignment horizontal="center" vertical="center" wrapText="1"/>
    </xf>
    <xf numFmtId="0" fontId="80" fillId="23" borderId="270" xfId="0" applyFont="1" applyFill="1" applyBorder="1" applyAlignment="1">
      <alignment horizontal="center" vertical="center" wrapText="1"/>
    </xf>
    <xf numFmtId="0" fontId="80" fillId="0" borderId="273" xfId="0" applyFont="1" applyBorder="1" applyAlignment="1">
      <alignment horizontal="center" vertical="center" wrapText="1"/>
    </xf>
    <xf numFmtId="0" fontId="80" fillId="0" borderId="266" xfId="0" applyFont="1" applyBorder="1" applyAlignment="1">
      <alignment horizontal="center" vertical="center" wrapText="1"/>
    </xf>
    <xf numFmtId="0" fontId="79" fillId="23" borderId="269" xfId="0" applyFont="1" applyFill="1" applyBorder="1" applyAlignment="1">
      <alignment horizontal="center" vertical="center" wrapText="1"/>
    </xf>
    <xf numFmtId="0" fontId="79" fillId="23" borderId="265" xfId="0" applyFont="1" applyFill="1" applyBorder="1" applyAlignment="1">
      <alignment horizontal="center" vertical="center" wrapText="1"/>
    </xf>
    <xf numFmtId="0" fontId="80" fillId="23" borderId="0" xfId="0" applyFont="1" applyFill="1" applyAlignment="1">
      <alignment horizontal="center" vertical="center" wrapText="1"/>
    </xf>
    <xf numFmtId="0" fontId="79" fillId="0" borderId="265" xfId="0" applyFont="1" applyBorder="1" applyAlignment="1">
      <alignment horizontal="center" vertical="center" wrapText="1"/>
    </xf>
    <xf numFmtId="0" fontId="80" fillId="0" borderId="0" xfId="0" applyFont="1" applyAlignment="1">
      <alignment horizontal="center" vertical="center" wrapText="1"/>
    </xf>
    <xf numFmtId="0" fontId="73" fillId="23" borderId="273" xfId="0" applyFont="1" applyFill="1" applyBorder="1" applyAlignment="1">
      <alignment horizontal="center" vertical="center" wrapText="1"/>
    </xf>
    <xf numFmtId="0" fontId="73" fillId="23" borderId="266" xfId="0" applyFont="1" applyFill="1" applyBorder="1" applyAlignment="1">
      <alignment horizontal="center" vertical="center" wrapText="1"/>
    </xf>
    <xf numFmtId="0" fontId="75" fillId="23" borderId="271" xfId="0" applyFont="1" applyFill="1" applyBorder="1" applyAlignment="1">
      <alignment horizontal="center" vertical="center" wrapText="1"/>
    </xf>
    <xf numFmtId="0" fontId="75" fillId="23" borderId="265" xfId="0" applyFont="1" applyFill="1" applyBorder="1" applyAlignment="1">
      <alignment horizontal="center" vertical="center" wrapText="1"/>
    </xf>
    <xf numFmtId="0" fontId="75" fillId="23" borderId="264" xfId="0" applyFont="1" applyFill="1" applyBorder="1" applyAlignment="1">
      <alignment horizontal="center" vertical="center" wrapText="1"/>
    </xf>
    <xf numFmtId="0" fontId="73" fillId="23" borderId="0" xfId="0" applyFont="1" applyFill="1" applyAlignment="1">
      <alignment horizontal="center" vertical="center" wrapText="1"/>
    </xf>
    <xf numFmtId="0" fontId="75" fillId="0" borderId="271" xfId="0" applyFont="1" applyBorder="1" applyAlignment="1">
      <alignment horizontal="center" vertical="center" wrapText="1"/>
    </xf>
    <xf numFmtId="0" fontId="75" fillId="0" borderId="265" xfId="0" applyFont="1" applyBorder="1" applyAlignment="1">
      <alignment horizontal="center" vertical="center" wrapText="1"/>
    </xf>
    <xf numFmtId="0" fontId="75" fillId="0" borderId="264" xfId="0" applyFont="1" applyBorder="1" applyAlignment="1">
      <alignment horizontal="center" vertical="center" wrapText="1"/>
    </xf>
    <xf numFmtId="0" fontId="73" fillId="0" borderId="273" xfId="0" applyFont="1" applyBorder="1" applyAlignment="1">
      <alignment horizontal="center" vertical="center" wrapText="1"/>
    </xf>
    <xf numFmtId="0" fontId="73" fillId="0" borderId="0" xfId="0" applyFont="1" applyAlignment="1">
      <alignment horizontal="center" vertical="center" wrapText="1"/>
    </xf>
    <xf numFmtId="0" fontId="73" fillId="0" borderId="266" xfId="0" applyFont="1" applyBorder="1" applyAlignment="1">
      <alignment horizontal="center" vertical="center" wrapText="1"/>
    </xf>
    <xf numFmtId="0" fontId="75" fillId="23" borderId="269" xfId="0" applyFont="1" applyFill="1" applyBorder="1" applyAlignment="1">
      <alignment horizontal="center" vertical="center" wrapText="1"/>
    </xf>
    <xf numFmtId="0" fontId="75" fillId="23" borderId="0" xfId="0" applyFont="1" applyFill="1" applyBorder="1" applyAlignment="1">
      <alignment horizontal="center" vertical="center" wrapText="1"/>
    </xf>
    <xf numFmtId="0" fontId="73" fillId="23" borderId="270" xfId="0" applyFont="1" applyFill="1" applyBorder="1" applyAlignment="1">
      <alignment horizontal="center" vertical="center" wrapText="1"/>
    </xf>
    <xf numFmtId="0" fontId="73" fillId="23" borderId="0" xfId="0" applyFont="1" applyFill="1" applyBorder="1" applyAlignment="1">
      <alignment horizontal="center" vertical="center" wrapText="1"/>
    </xf>
    <xf numFmtId="0" fontId="76" fillId="0" borderId="273" xfId="0" applyFont="1" applyBorder="1" applyAlignment="1">
      <alignment horizontal="center" vertical="center" wrapText="1"/>
    </xf>
    <xf numFmtId="0" fontId="76" fillId="0" borderId="0" xfId="0" applyFont="1" applyBorder="1" applyAlignment="1">
      <alignment horizontal="center" vertical="center" wrapText="1"/>
    </xf>
    <xf numFmtId="0" fontId="76" fillId="23" borderId="273" xfId="0" applyFont="1" applyFill="1" applyBorder="1" applyAlignment="1">
      <alignment horizontal="center" vertical="center" wrapText="1"/>
    </xf>
    <xf numFmtId="0" fontId="76" fillId="23" borderId="266" xfId="0" applyFont="1" applyFill="1" applyBorder="1" applyAlignment="1">
      <alignment horizontal="center" vertical="center" wrapText="1"/>
    </xf>
  </cellXfs>
  <cellStyles count="10">
    <cellStyle name="Hyperlink" xfId="1" builtinId="8"/>
    <cellStyle name="Hyperlink 2" xfId="2"/>
    <cellStyle name="Normal" xfId="0" builtinId="0"/>
    <cellStyle name="Normal 2" xfId="3"/>
    <cellStyle name="Normal 2 2" xfId="4"/>
    <cellStyle name="Normal 2 2 2" xfId="5"/>
    <cellStyle name="Normal 3" xfId="6"/>
    <cellStyle name="Normal 3 2" xfId="7"/>
    <cellStyle name="Percent" xfId="8" builtinId="5"/>
    <cellStyle name="Percent 2" xfId="9"/>
  </cellStyles>
  <dxfs count="6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99"/>
      <color rgb="FFCCFFCC"/>
      <color rgb="FFFFFF66"/>
      <color rgb="FF99FF99"/>
      <color rgb="FFFEEC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fsb.org/"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Economic_Function_3"/><Relationship Id="rId7" Type="http://schemas.openxmlformats.org/officeDocument/2006/relationships/hyperlink" Target="#Not_SB"/><Relationship Id="rId2" Type="http://schemas.openxmlformats.org/officeDocument/2006/relationships/hyperlink" Target="#Economic_Function_2"/><Relationship Id="rId1" Type="http://schemas.openxmlformats.org/officeDocument/2006/relationships/hyperlink" Target="#Economic_Function_1"/><Relationship Id="rId6" Type="http://schemas.openxmlformats.org/officeDocument/2006/relationships/hyperlink" Target="#Residual_SB"/><Relationship Id="rId5" Type="http://schemas.openxmlformats.org/officeDocument/2006/relationships/hyperlink" Target="#Economic_Function_5"/><Relationship Id="rId4" Type="http://schemas.openxmlformats.org/officeDocument/2006/relationships/hyperlink" Target="#Economic_Function_4"/></Relationships>
</file>

<file path=xl/drawings/_rels/drawing3.xml.rels><?xml version="1.0" encoding="UTF-8" standalone="yes"?>
<Relationships xmlns="http://schemas.openxmlformats.org/package/2006/relationships"><Relationship Id="rId3" Type="http://schemas.openxmlformats.org/officeDocument/2006/relationships/hyperlink" Target="#Economic_Function_3"/><Relationship Id="rId2" Type="http://schemas.openxmlformats.org/officeDocument/2006/relationships/hyperlink" Target="#Economic_Function_2"/><Relationship Id="rId1" Type="http://schemas.openxmlformats.org/officeDocument/2006/relationships/hyperlink" Target="#Economic_Function_1"/><Relationship Id="rId5" Type="http://schemas.openxmlformats.org/officeDocument/2006/relationships/hyperlink" Target="#Economic_Function_5"/><Relationship Id="rId4" Type="http://schemas.openxmlformats.org/officeDocument/2006/relationships/hyperlink" Target="#Economic_Function_4"/></Relationships>
</file>

<file path=xl/drawings/_rels/drawing4.xml.rels><?xml version="1.0" encoding="UTF-8" standalone="yes"?>
<Relationships xmlns="http://schemas.openxmlformats.org/package/2006/relationships"><Relationship Id="rId3" Type="http://schemas.openxmlformats.org/officeDocument/2006/relationships/hyperlink" Target="#Economic_Function_3"/><Relationship Id="rId2" Type="http://schemas.openxmlformats.org/officeDocument/2006/relationships/hyperlink" Target="#Economic_Function_2"/><Relationship Id="rId1" Type="http://schemas.openxmlformats.org/officeDocument/2006/relationships/hyperlink" Target="#Economic_Function_1"/><Relationship Id="rId5" Type="http://schemas.openxmlformats.org/officeDocument/2006/relationships/hyperlink" Target="#Economic_Function_5"/><Relationship Id="rId4" Type="http://schemas.openxmlformats.org/officeDocument/2006/relationships/hyperlink" Target="#Economic_Function_4"/></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2</xdr:col>
      <xdr:colOff>981075</xdr:colOff>
      <xdr:row>4</xdr:row>
      <xdr:rowOff>133350</xdr:rowOff>
    </xdr:to>
    <xdr:pic>
      <xdr:nvPicPr>
        <xdr:cNvPr id="85014" name="Picture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80975"/>
          <a:ext cx="16478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62753</xdr:colOff>
      <xdr:row>4</xdr:row>
      <xdr:rowOff>152400</xdr:rowOff>
    </xdr:from>
    <xdr:to>
      <xdr:col>1</xdr:col>
      <xdr:colOff>1501589</xdr:colOff>
      <xdr:row>5</xdr:row>
      <xdr:rowOff>282069</xdr:rowOff>
    </xdr:to>
    <xdr:sp macro="" textlink="">
      <xdr:nvSpPr>
        <xdr:cNvPr id="2" name="Rounded Rectangle 1">
          <a:hlinkClick xmlns:r="http://schemas.openxmlformats.org/officeDocument/2006/relationships" r:id="rId1"/>
        </xdr:cNvPr>
        <xdr:cNvSpPr/>
      </xdr:nvSpPr>
      <xdr:spPr>
        <a:xfrm>
          <a:off x="338978" y="857250"/>
          <a:ext cx="1438836" cy="282069"/>
        </a:xfrm>
        <a:prstGeom prst="roundRect">
          <a:avLst/>
        </a:prstGeom>
        <a:solidFill>
          <a:schemeClr val="accent1">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1</a:t>
          </a:r>
        </a:p>
      </xdr:txBody>
    </xdr:sp>
    <xdr:clientData/>
  </xdr:twoCellAnchor>
  <xdr:twoCellAnchor>
    <xdr:from>
      <xdr:col>1</xdr:col>
      <xdr:colOff>1703295</xdr:colOff>
      <xdr:row>5</xdr:row>
      <xdr:rowOff>0</xdr:rowOff>
    </xdr:from>
    <xdr:to>
      <xdr:col>2</xdr:col>
      <xdr:colOff>351866</xdr:colOff>
      <xdr:row>5</xdr:row>
      <xdr:rowOff>286551</xdr:rowOff>
    </xdr:to>
    <xdr:sp macro="" textlink="">
      <xdr:nvSpPr>
        <xdr:cNvPr id="3" name="Rounded Rectangle 2">
          <a:hlinkClick xmlns:r="http://schemas.openxmlformats.org/officeDocument/2006/relationships" r:id="rId2"/>
        </xdr:cNvPr>
        <xdr:cNvSpPr/>
      </xdr:nvSpPr>
      <xdr:spPr>
        <a:xfrm>
          <a:off x="1979520" y="857250"/>
          <a:ext cx="1439396" cy="286551"/>
        </a:xfrm>
        <a:prstGeom prst="roundRect">
          <a:avLst/>
        </a:prstGeom>
        <a:solidFill>
          <a:schemeClr val="accent2">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2</a:t>
          </a:r>
        </a:p>
      </xdr:txBody>
    </xdr:sp>
    <xdr:clientData/>
  </xdr:twoCellAnchor>
  <xdr:twoCellAnchor>
    <xdr:from>
      <xdr:col>2</xdr:col>
      <xdr:colOff>544605</xdr:colOff>
      <xdr:row>5</xdr:row>
      <xdr:rowOff>6724</xdr:rowOff>
    </xdr:from>
    <xdr:to>
      <xdr:col>3</xdr:col>
      <xdr:colOff>795618</xdr:colOff>
      <xdr:row>5</xdr:row>
      <xdr:rowOff>293275</xdr:rowOff>
    </xdr:to>
    <xdr:sp macro="" textlink="">
      <xdr:nvSpPr>
        <xdr:cNvPr id="4" name="Rounded Rectangle 3">
          <a:hlinkClick xmlns:r="http://schemas.openxmlformats.org/officeDocument/2006/relationships" r:id="rId3"/>
        </xdr:cNvPr>
        <xdr:cNvSpPr/>
      </xdr:nvSpPr>
      <xdr:spPr>
        <a:xfrm>
          <a:off x="3611655" y="863974"/>
          <a:ext cx="1441638" cy="286551"/>
        </a:xfrm>
        <a:prstGeom prst="roundRect">
          <a:avLst/>
        </a:prstGeom>
        <a:solidFill>
          <a:schemeClr val="accent3">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3</a:t>
          </a:r>
        </a:p>
      </xdr:txBody>
    </xdr:sp>
    <xdr:clientData/>
  </xdr:twoCellAnchor>
  <xdr:twoCellAnchor>
    <xdr:from>
      <xdr:col>3</xdr:col>
      <xdr:colOff>997324</xdr:colOff>
      <xdr:row>5</xdr:row>
      <xdr:rowOff>11206</xdr:rowOff>
    </xdr:from>
    <xdr:to>
      <xdr:col>5</xdr:col>
      <xdr:colOff>60513</xdr:colOff>
      <xdr:row>5</xdr:row>
      <xdr:rowOff>297757</xdr:rowOff>
    </xdr:to>
    <xdr:sp macro="" textlink="">
      <xdr:nvSpPr>
        <xdr:cNvPr id="5" name="Rounded Rectangle 4">
          <a:hlinkClick xmlns:r="http://schemas.openxmlformats.org/officeDocument/2006/relationships" r:id="rId4"/>
        </xdr:cNvPr>
        <xdr:cNvSpPr/>
      </xdr:nvSpPr>
      <xdr:spPr>
        <a:xfrm>
          <a:off x="5254999" y="868456"/>
          <a:ext cx="1444439" cy="286551"/>
        </a:xfrm>
        <a:prstGeom prst="roundRect">
          <a:avLst/>
        </a:prstGeom>
        <a:solidFill>
          <a:schemeClr val="accent4">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4</a:t>
          </a:r>
        </a:p>
      </xdr:txBody>
    </xdr:sp>
    <xdr:clientData/>
  </xdr:twoCellAnchor>
  <xdr:twoCellAnchor>
    <xdr:from>
      <xdr:col>5</xdr:col>
      <xdr:colOff>235325</xdr:colOff>
      <xdr:row>5</xdr:row>
      <xdr:rowOff>11205</xdr:rowOff>
    </xdr:from>
    <xdr:to>
      <xdr:col>6</xdr:col>
      <xdr:colOff>486337</xdr:colOff>
      <xdr:row>5</xdr:row>
      <xdr:rowOff>297756</xdr:rowOff>
    </xdr:to>
    <xdr:sp macro="" textlink="">
      <xdr:nvSpPr>
        <xdr:cNvPr id="6" name="Rounded Rectangle 5">
          <a:hlinkClick xmlns:r="http://schemas.openxmlformats.org/officeDocument/2006/relationships" r:id="rId5"/>
        </xdr:cNvPr>
        <xdr:cNvSpPr/>
      </xdr:nvSpPr>
      <xdr:spPr>
        <a:xfrm>
          <a:off x="6874250" y="868455"/>
          <a:ext cx="1441637" cy="286551"/>
        </a:xfrm>
        <a:prstGeom prst="roundRect">
          <a:avLst/>
        </a:prstGeom>
        <a:solidFill>
          <a:schemeClr val="accent5">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5</a:t>
          </a:r>
        </a:p>
      </xdr:txBody>
    </xdr:sp>
    <xdr:clientData/>
  </xdr:twoCellAnchor>
  <xdr:twoCellAnchor>
    <xdr:from>
      <xdr:col>6</xdr:col>
      <xdr:colOff>679075</xdr:colOff>
      <xdr:row>5</xdr:row>
      <xdr:rowOff>17929</xdr:rowOff>
    </xdr:from>
    <xdr:to>
      <xdr:col>8</xdr:col>
      <xdr:colOff>268941</xdr:colOff>
      <xdr:row>6</xdr:row>
      <xdr:rowOff>1921</xdr:rowOff>
    </xdr:to>
    <xdr:sp macro="" textlink="">
      <xdr:nvSpPr>
        <xdr:cNvPr id="7" name="Rounded Rectangle 6">
          <a:hlinkClick xmlns:r="http://schemas.openxmlformats.org/officeDocument/2006/relationships" r:id="rId6"/>
        </xdr:cNvPr>
        <xdr:cNvSpPr/>
      </xdr:nvSpPr>
      <xdr:spPr>
        <a:xfrm>
          <a:off x="8500781" y="880782"/>
          <a:ext cx="1965513" cy="286551"/>
        </a:xfrm>
        <a:prstGeom prst="roundRect">
          <a:avLst/>
        </a:prstGeom>
        <a:solidFill>
          <a:schemeClr val="accent6">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rPr>
            <a:t>Unallocated </a:t>
          </a:r>
        </a:p>
      </xdr:txBody>
    </xdr:sp>
    <xdr:clientData/>
  </xdr:twoCellAnchor>
  <xdr:twoCellAnchor>
    <xdr:from>
      <xdr:col>8</xdr:col>
      <xdr:colOff>437030</xdr:colOff>
      <xdr:row>5</xdr:row>
      <xdr:rowOff>22411</xdr:rowOff>
    </xdr:from>
    <xdr:to>
      <xdr:col>9</xdr:col>
      <xdr:colOff>688043</xdr:colOff>
      <xdr:row>6</xdr:row>
      <xdr:rowOff>6403</xdr:rowOff>
    </xdr:to>
    <xdr:sp macro="" textlink="">
      <xdr:nvSpPr>
        <xdr:cNvPr id="8" name="Rounded Rectangle 7">
          <a:hlinkClick xmlns:r="http://schemas.openxmlformats.org/officeDocument/2006/relationships" r:id="rId7"/>
        </xdr:cNvPr>
        <xdr:cNvSpPr/>
      </xdr:nvSpPr>
      <xdr:spPr>
        <a:xfrm>
          <a:off x="10634383" y="885264"/>
          <a:ext cx="1438836" cy="286551"/>
        </a:xfrm>
        <a:prstGeom prst="roundRect">
          <a:avLst/>
        </a:prstGeom>
        <a:solidFill>
          <a:schemeClr val="bg2">
            <a:lumMod val="9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Not Shadow Banking</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96370</xdr:colOff>
      <xdr:row>5</xdr:row>
      <xdr:rowOff>118782</xdr:rowOff>
    </xdr:from>
    <xdr:to>
      <xdr:col>2</xdr:col>
      <xdr:colOff>1188988</xdr:colOff>
      <xdr:row>6</xdr:row>
      <xdr:rowOff>248451</xdr:rowOff>
    </xdr:to>
    <xdr:sp macro="" textlink="">
      <xdr:nvSpPr>
        <xdr:cNvPr id="2" name="Rounded Rectangle 1">
          <a:hlinkClick xmlns:r="http://schemas.openxmlformats.org/officeDocument/2006/relationships" r:id="rId1"/>
        </xdr:cNvPr>
        <xdr:cNvSpPr/>
      </xdr:nvSpPr>
      <xdr:spPr>
        <a:xfrm>
          <a:off x="372595" y="1052232"/>
          <a:ext cx="1435518" cy="282069"/>
        </a:xfrm>
        <a:prstGeom prst="roundRect">
          <a:avLst/>
        </a:prstGeom>
        <a:solidFill>
          <a:schemeClr val="accent1">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1</a:t>
          </a:r>
        </a:p>
      </xdr:txBody>
    </xdr:sp>
    <xdr:clientData/>
  </xdr:twoCellAnchor>
  <xdr:twoCellAnchor>
    <xdr:from>
      <xdr:col>2</xdr:col>
      <xdr:colOff>1389529</xdr:colOff>
      <xdr:row>5</xdr:row>
      <xdr:rowOff>123264</xdr:rowOff>
    </xdr:from>
    <xdr:to>
      <xdr:col>3</xdr:col>
      <xdr:colOff>644382</xdr:colOff>
      <xdr:row>6</xdr:row>
      <xdr:rowOff>252933</xdr:rowOff>
    </xdr:to>
    <xdr:sp macro="" textlink="">
      <xdr:nvSpPr>
        <xdr:cNvPr id="3" name="Rounded Rectangle 2">
          <a:hlinkClick xmlns:r="http://schemas.openxmlformats.org/officeDocument/2006/relationships" r:id="rId2"/>
        </xdr:cNvPr>
        <xdr:cNvSpPr/>
      </xdr:nvSpPr>
      <xdr:spPr>
        <a:xfrm>
          <a:off x="2008654" y="1056714"/>
          <a:ext cx="1436078" cy="282069"/>
        </a:xfrm>
        <a:prstGeom prst="roundRect">
          <a:avLst/>
        </a:prstGeom>
        <a:solidFill>
          <a:schemeClr val="accent2">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2</a:t>
          </a:r>
        </a:p>
      </xdr:txBody>
    </xdr:sp>
    <xdr:clientData/>
  </xdr:twoCellAnchor>
  <xdr:twoCellAnchor>
    <xdr:from>
      <xdr:col>3</xdr:col>
      <xdr:colOff>835959</xdr:colOff>
      <xdr:row>5</xdr:row>
      <xdr:rowOff>129988</xdr:rowOff>
    </xdr:from>
    <xdr:to>
      <xdr:col>6</xdr:col>
      <xdr:colOff>124429</xdr:colOff>
      <xdr:row>6</xdr:row>
      <xdr:rowOff>259657</xdr:rowOff>
    </xdr:to>
    <xdr:sp macro="" textlink="">
      <xdr:nvSpPr>
        <xdr:cNvPr id="4" name="Rounded Rectangle 3">
          <a:hlinkClick xmlns:r="http://schemas.openxmlformats.org/officeDocument/2006/relationships" r:id="rId3"/>
        </xdr:cNvPr>
        <xdr:cNvSpPr/>
      </xdr:nvSpPr>
      <xdr:spPr>
        <a:xfrm>
          <a:off x="3636309" y="1063438"/>
          <a:ext cx="1441120" cy="282069"/>
        </a:xfrm>
        <a:prstGeom prst="roundRect">
          <a:avLst/>
        </a:prstGeom>
        <a:solidFill>
          <a:schemeClr val="accent3">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3</a:t>
          </a:r>
        </a:p>
      </xdr:txBody>
    </xdr:sp>
    <xdr:clientData/>
  </xdr:twoCellAnchor>
  <xdr:twoCellAnchor>
    <xdr:from>
      <xdr:col>6</xdr:col>
      <xdr:colOff>313760</xdr:colOff>
      <xdr:row>5</xdr:row>
      <xdr:rowOff>134470</xdr:rowOff>
    </xdr:from>
    <xdr:to>
      <xdr:col>8</xdr:col>
      <xdr:colOff>565937</xdr:colOff>
      <xdr:row>6</xdr:row>
      <xdr:rowOff>264139</xdr:rowOff>
    </xdr:to>
    <xdr:sp macro="" textlink="">
      <xdr:nvSpPr>
        <xdr:cNvPr id="5" name="Rounded Rectangle 4">
          <a:hlinkClick xmlns:r="http://schemas.openxmlformats.org/officeDocument/2006/relationships" r:id="rId4"/>
        </xdr:cNvPr>
        <xdr:cNvSpPr/>
      </xdr:nvSpPr>
      <xdr:spPr>
        <a:xfrm>
          <a:off x="5266760" y="1067920"/>
          <a:ext cx="1442802" cy="282069"/>
        </a:xfrm>
        <a:prstGeom prst="roundRect">
          <a:avLst/>
        </a:prstGeom>
        <a:solidFill>
          <a:schemeClr val="accent4">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4</a:t>
          </a:r>
        </a:p>
      </xdr:txBody>
    </xdr:sp>
    <xdr:clientData/>
  </xdr:twoCellAnchor>
  <xdr:twoCellAnchor>
    <xdr:from>
      <xdr:col>8</xdr:col>
      <xdr:colOff>750792</xdr:colOff>
      <xdr:row>5</xdr:row>
      <xdr:rowOff>134469</xdr:rowOff>
    </xdr:from>
    <xdr:to>
      <xdr:col>11</xdr:col>
      <xdr:colOff>39262</xdr:colOff>
      <xdr:row>6</xdr:row>
      <xdr:rowOff>264138</xdr:rowOff>
    </xdr:to>
    <xdr:sp macro="" textlink="">
      <xdr:nvSpPr>
        <xdr:cNvPr id="6" name="Rounded Rectangle 5">
          <a:hlinkClick xmlns:r="http://schemas.openxmlformats.org/officeDocument/2006/relationships" r:id="rId5"/>
        </xdr:cNvPr>
        <xdr:cNvSpPr/>
      </xdr:nvSpPr>
      <xdr:spPr>
        <a:xfrm>
          <a:off x="6894417" y="1067919"/>
          <a:ext cx="1441120" cy="282069"/>
        </a:xfrm>
        <a:prstGeom prst="roundRect">
          <a:avLst/>
        </a:prstGeom>
        <a:solidFill>
          <a:schemeClr val="accent5">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5</a:t>
          </a:r>
        </a:p>
      </xdr:txBody>
    </xdr:sp>
    <xdr:clientData/>
  </xdr:twoCellAnchor>
  <xdr:twoCellAnchor>
    <xdr:from>
      <xdr:col>13</xdr:col>
      <xdr:colOff>190499</xdr:colOff>
      <xdr:row>15</xdr:row>
      <xdr:rowOff>187698</xdr:rowOff>
    </xdr:from>
    <xdr:to>
      <xdr:col>13</xdr:col>
      <xdr:colOff>1000124</xdr:colOff>
      <xdr:row>29</xdr:row>
      <xdr:rowOff>187698</xdr:rowOff>
    </xdr:to>
    <xdr:sp macro="" textlink="">
      <xdr:nvSpPr>
        <xdr:cNvPr id="7" name="Right Arrow 6"/>
        <xdr:cNvSpPr/>
      </xdr:nvSpPr>
      <xdr:spPr>
        <a:xfrm>
          <a:off x="11163299" y="3683373"/>
          <a:ext cx="809625" cy="5067300"/>
        </a:xfrm>
        <a:prstGeom prst="rightArrow">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13</xdr:col>
      <xdr:colOff>190499</xdr:colOff>
      <xdr:row>58</xdr:row>
      <xdr:rowOff>187698</xdr:rowOff>
    </xdr:from>
    <xdr:to>
      <xdr:col>13</xdr:col>
      <xdr:colOff>1000124</xdr:colOff>
      <xdr:row>73</xdr:row>
      <xdr:rowOff>187698</xdr:rowOff>
    </xdr:to>
    <xdr:sp macro="" textlink="">
      <xdr:nvSpPr>
        <xdr:cNvPr id="8" name="Right Arrow 7"/>
        <xdr:cNvSpPr/>
      </xdr:nvSpPr>
      <xdr:spPr>
        <a:xfrm>
          <a:off x="11163299" y="15761073"/>
          <a:ext cx="809625" cy="5429250"/>
        </a:xfrm>
        <a:prstGeom prst="rightArrow">
          <a:avLst/>
        </a:prstGeom>
        <a:solidFill>
          <a:schemeClr val="accent2">
            <a:lumMod val="20000"/>
            <a:lumOff val="8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13</xdr:col>
      <xdr:colOff>190499</xdr:colOff>
      <xdr:row>96</xdr:row>
      <xdr:rowOff>187698</xdr:rowOff>
    </xdr:from>
    <xdr:to>
      <xdr:col>13</xdr:col>
      <xdr:colOff>1000124</xdr:colOff>
      <xdr:row>113</xdr:row>
      <xdr:rowOff>187698</xdr:rowOff>
    </xdr:to>
    <xdr:sp macro="" textlink="">
      <xdr:nvSpPr>
        <xdr:cNvPr id="9" name="Right Arrow 8"/>
        <xdr:cNvSpPr/>
      </xdr:nvSpPr>
      <xdr:spPr>
        <a:xfrm>
          <a:off x="11163299" y="26286198"/>
          <a:ext cx="809625" cy="6153150"/>
        </a:xfrm>
        <a:prstGeom prst="rightArrow">
          <a:avLst/>
        </a:prstGeom>
        <a:solidFill>
          <a:schemeClr val="accent3">
            <a:lumMod val="20000"/>
            <a:lumOff val="80000"/>
          </a:schemeClr>
        </a:solidFill>
        <a:ln>
          <a:solidFill>
            <a:schemeClr val="accent3">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13</xdr:col>
      <xdr:colOff>190499</xdr:colOff>
      <xdr:row>135</xdr:row>
      <xdr:rowOff>187698</xdr:rowOff>
    </xdr:from>
    <xdr:to>
      <xdr:col>13</xdr:col>
      <xdr:colOff>1000124</xdr:colOff>
      <xdr:row>150</xdr:row>
      <xdr:rowOff>187698</xdr:rowOff>
    </xdr:to>
    <xdr:sp macro="" textlink="">
      <xdr:nvSpPr>
        <xdr:cNvPr id="10" name="Right Arrow 9"/>
        <xdr:cNvSpPr/>
      </xdr:nvSpPr>
      <xdr:spPr>
        <a:xfrm>
          <a:off x="11163299" y="37535223"/>
          <a:ext cx="809625" cy="5429250"/>
        </a:xfrm>
        <a:prstGeom prst="rightArrow">
          <a:avLst/>
        </a:prstGeom>
        <a:solidFill>
          <a:schemeClr val="accent4">
            <a:lumMod val="20000"/>
            <a:lumOff val="8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13</xdr:col>
      <xdr:colOff>190499</xdr:colOff>
      <xdr:row>173</xdr:row>
      <xdr:rowOff>187698</xdr:rowOff>
    </xdr:from>
    <xdr:to>
      <xdr:col>13</xdr:col>
      <xdr:colOff>1000124</xdr:colOff>
      <xdr:row>187</xdr:row>
      <xdr:rowOff>187698</xdr:rowOff>
    </xdr:to>
    <xdr:sp macro="" textlink="">
      <xdr:nvSpPr>
        <xdr:cNvPr id="11" name="Right Arrow 10"/>
        <xdr:cNvSpPr/>
      </xdr:nvSpPr>
      <xdr:spPr>
        <a:xfrm>
          <a:off x="11163299" y="48060348"/>
          <a:ext cx="809625" cy="5067300"/>
        </a:xfrm>
        <a:prstGeom prst="rightArrow">
          <a:avLst/>
        </a:prstGeom>
        <a:solidFill>
          <a:schemeClr val="accent5">
            <a:lumMod val="20000"/>
            <a:lumOff val="8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96371</xdr:colOff>
      <xdr:row>5</xdr:row>
      <xdr:rowOff>118782</xdr:rowOff>
    </xdr:from>
    <xdr:to>
      <xdr:col>2</xdr:col>
      <xdr:colOff>1187824</xdr:colOff>
      <xdr:row>6</xdr:row>
      <xdr:rowOff>248451</xdr:rowOff>
    </xdr:to>
    <xdr:sp macro="" textlink="">
      <xdr:nvSpPr>
        <xdr:cNvPr id="2" name="Rounded Rectangle 1">
          <a:hlinkClick xmlns:r="http://schemas.openxmlformats.org/officeDocument/2006/relationships" r:id="rId1"/>
        </xdr:cNvPr>
        <xdr:cNvSpPr/>
      </xdr:nvSpPr>
      <xdr:spPr>
        <a:xfrm>
          <a:off x="372596" y="1052232"/>
          <a:ext cx="1434353" cy="282069"/>
        </a:xfrm>
        <a:prstGeom prst="roundRect">
          <a:avLst/>
        </a:prstGeom>
        <a:solidFill>
          <a:schemeClr val="accent1">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1</a:t>
          </a:r>
        </a:p>
      </xdr:txBody>
    </xdr:sp>
    <xdr:clientData/>
  </xdr:twoCellAnchor>
  <xdr:twoCellAnchor>
    <xdr:from>
      <xdr:col>2</xdr:col>
      <xdr:colOff>1389530</xdr:colOff>
      <xdr:row>5</xdr:row>
      <xdr:rowOff>123264</xdr:rowOff>
    </xdr:from>
    <xdr:to>
      <xdr:col>3</xdr:col>
      <xdr:colOff>643220</xdr:colOff>
      <xdr:row>6</xdr:row>
      <xdr:rowOff>252933</xdr:rowOff>
    </xdr:to>
    <xdr:sp macro="" textlink="">
      <xdr:nvSpPr>
        <xdr:cNvPr id="3" name="Rounded Rectangle 2">
          <a:hlinkClick xmlns:r="http://schemas.openxmlformats.org/officeDocument/2006/relationships" r:id="rId2"/>
        </xdr:cNvPr>
        <xdr:cNvSpPr/>
      </xdr:nvSpPr>
      <xdr:spPr>
        <a:xfrm>
          <a:off x="2008655" y="1056714"/>
          <a:ext cx="1434915" cy="282069"/>
        </a:xfrm>
        <a:prstGeom prst="roundRect">
          <a:avLst/>
        </a:prstGeom>
        <a:solidFill>
          <a:schemeClr val="accent2">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2</a:t>
          </a:r>
        </a:p>
      </xdr:txBody>
    </xdr:sp>
    <xdr:clientData/>
  </xdr:twoCellAnchor>
  <xdr:twoCellAnchor>
    <xdr:from>
      <xdr:col>3</xdr:col>
      <xdr:colOff>835959</xdr:colOff>
      <xdr:row>5</xdr:row>
      <xdr:rowOff>129988</xdr:rowOff>
    </xdr:from>
    <xdr:to>
      <xdr:col>6</xdr:col>
      <xdr:colOff>1086971</xdr:colOff>
      <xdr:row>6</xdr:row>
      <xdr:rowOff>259657</xdr:rowOff>
    </xdr:to>
    <xdr:sp macro="" textlink="">
      <xdr:nvSpPr>
        <xdr:cNvPr id="4" name="Rounded Rectangle 3">
          <a:hlinkClick xmlns:r="http://schemas.openxmlformats.org/officeDocument/2006/relationships" r:id="rId3"/>
        </xdr:cNvPr>
        <xdr:cNvSpPr/>
      </xdr:nvSpPr>
      <xdr:spPr>
        <a:xfrm>
          <a:off x="3636309" y="1063438"/>
          <a:ext cx="1441637" cy="282069"/>
        </a:xfrm>
        <a:prstGeom prst="roundRect">
          <a:avLst/>
        </a:prstGeom>
        <a:solidFill>
          <a:schemeClr val="accent3">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3</a:t>
          </a:r>
        </a:p>
      </xdr:txBody>
    </xdr:sp>
    <xdr:clientData/>
  </xdr:twoCellAnchor>
  <xdr:twoCellAnchor>
    <xdr:from>
      <xdr:col>9</xdr:col>
      <xdr:colOff>100853</xdr:colOff>
      <xdr:row>5</xdr:row>
      <xdr:rowOff>134470</xdr:rowOff>
    </xdr:from>
    <xdr:to>
      <xdr:col>12</xdr:col>
      <xdr:colOff>351865</xdr:colOff>
      <xdr:row>6</xdr:row>
      <xdr:rowOff>264139</xdr:rowOff>
    </xdr:to>
    <xdr:sp macro="" textlink="">
      <xdr:nvSpPr>
        <xdr:cNvPr id="5" name="Rounded Rectangle 4">
          <a:hlinkClick xmlns:r="http://schemas.openxmlformats.org/officeDocument/2006/relationships" r:id="rId4"/>
        </xdr:cNvPr>
        <xdr:cNvSpPr/>
      </xdr:nvSpPr>
      <xdr:spPr>
        <a:xfrm>
          <a:off x="5282453" y="1067920"/>
          <a:ext cx="1441637" cy="282069"/>
        </a:xfrm>
        <a:prstGeom prst="roundRect">
          <a:avLst/>
        </a:prstGeom>
        <a:solidFill>
          <a:schemeClr val="accent4">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4</a:t>
          </a:r>
        </a:p>
      </xdr:txBody>
    </xdr:sp>
    <xdr:clientData/>
  </xdr:twoCellAnchor>
  <xdr:twoCellAnchor>
    <xdr:from>
      <xdr:col>12</xdr:col>
      <xdr:colOff>526677</xdr:colOff>
      <xdr:row>5</xdr:row>
      <xdr:rowOff>134469</xdr:rowOff>
    </xdr:from>
    <xdr:to>
      <xdr:col>13</xdr:col>
      <xdr:colOff>251014</xdr:colOff>
      <xdr:row>6</xdr:row>
      <xdr:rowOff>264138</xdr:rowOff>
    </xdr:to>
    <xdr:sp macro="" textlink="">
      <xdr:nvSpPr>
        <xdr:cNvPr id="6" name="Rounded Rectangle 5">
          <a:hlinkClick xmlns:r="http://schemas.openxmlformats.org/officeDocument/2006/relationships" r:id="rId5"/>
        </xdr:cNvPr>
        <xdr:cNvSpPr/>
      </xdr:nvSpPr>
      <xdr:spPr>
        <a:xfrm>
          <a:off x="6898902" y="1067919"/>
          <a:ext cx="1438837" cy="282069"/>
        </a:xfrm>
        <a:prstGeom prst="roundRect">
          <a:avLst/>
        </a:prstGeom>
        <a:solidFill>
          <a:schemeClr val="accent5">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5</a:t>
          </a:r>
        </a:p>
      </xdr:txBody>
    </xdr:sp>
    <xdr:clientData/>
  </xdr:twoCellAnchor>
  <xdr:twoCellAnchor>
    <xdr:from>
      <xdr:col>13</xdr:col>
      <xdr:colOff>190499</xdr:colOff>
      <xdr:row>14</xdr:row>
      <xdr:rowOff>187698</xdr:rowOff>
    </xdr:from>
    <xdr:to>
      <xdr:col>13</xdr:col>
      <xdr:colOff>1000124</xdr:colOff>
      <xdr:row>28</xdr:row>
      <xdr:rowOff>187698</xdr:rowOff>
    </xdr:to>
    <xdr:sp macro="" textlink="">
      <xdr:nvSpPr>
        <xdr:cNvPr id="7" name="Right Arrow 6"/>
        <xdr:cNvSpPr/>
      </xdr:nvSpPr>
      <xdr:spPr>
        <a:xfrm>
          <a:off x="8277224" y="3692898"/>
          <a:ext cx="809625" cy="5067300"/>
        </a:xfrm>
        <a:prstGeom prst="rightArrow">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13</xdr:col>
      <xdr:colOff>190499</xdr:colOff>
      <xdr:row>51</xdr:row>
      <xdr:rowOff>187698</xdr:rowOff>
    </xdr:from>
    <xdr:to>
      <xdr:col>13</xdr:col>
      <xdr:colOff>1000124</xdr:colOff>
      <xdr:row>65</xdr:row>
      <xdr:rowOff>187698</xdr:rowOff>
    </xdr:to>
    <xdr:sp macro="" textlink="">
      <xdr:nvSpPr>
        <xdr:cNvPr id="8" name="Right Arrow 7"/>
        <xdr:cNvSpPr/>
      </xdr:nvSpPr>
      <xdr:spPr>
        <a:xfrm>
          <a:off x="8277224" y="15160998"/>
          <a:ext cx="809625" cy="5067300"/>
        </a:xfrm>
        <a:prstGeom prst="rightArrow">
          <a:avLst/>
        </a:prstGeom>
        <a:solidFill>
          <a:schemeClr val="accent2">
            <a:lumMod val="20000"/>
            <a:lumOff val="8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13</xdr:col>
      <xdr:colOff>190499</xdr:colOff>
      <xdr:row>81</xdr:row>
      <xdr:rowOff>187698</xdr:rowOff>
    </xdr:from>
    <xdr:to>
      <xdr:col>13</xdr:col>
      <xdr:colOff>1000124</xdr:colOff>
      <xdr:row>95</xdr:row>
      <xdr:rowOff>187698</xdr:rowOff>
    </xdr:to>
    <xdr:sp macro="" textlink="">
      <xdr:nvSpPr>
        <xdr:cNvPr id="9" name="Right Arrow 8"/>
        <xdr:cNvSpPr/>
      </xdr:nvSpPr>
      <xdr:spPr>
        <a:xfrm>
          <a:off x="8277224" y="24276423"/>
          <a:ext cx="809625" cy="5067300"/>
        </a:xfrm>
        <a:prstGeom prst="rightArrow">
          <a:avLst/>
        </a:prstGeom>
        <a:solidFill>
          <a:schemeClr val="accent3">
            <a:lumMod val="20000"/>
            <a:lumOff val="80000"/>
          </a:schemeClr>
        </a:solidFill>
        <a:ln>
          <a:solidFill>
            <a:schemeClr val="accent3">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13</xdr:col>
      <xdr:colOff>190499</xdr:colOff>
      <xdr:row>111</xdr:row>
      <xdr:rowOff>187698</xdr:rowOff>
    </xdr:from>
    <xdr:to>
      <xdr:col>13</xdr:col>
      <xdr:colOff>1000124</xdr:colOff>
      <xdr:row>125</xdr:row>
      <xdr:rowOff>187698</xdr:rowOff>
    </xdr:to>
    <xdr:sp macro="" textlink="">
      <xdr:nvSpPr>
        <xdr:cNvPr id="10" name="Right Arrow 9"/>
        <xdr:cNvSpPr/>
      </xdr:nvSpPr>
      <xdr:spPr>
        <a:xfrm>
          <a:off x="8277224" y="33391848"/>
          <a:ext cx="809625" cy="5067300"/>
        </a:xfrm>
        <a:prstGeom prst="rightArrow">
          <a:avLst/>
        </a:prstGeom>
        <a:solidFill>
          <a:schemeClr val="accent4">
            <a:lumMod val="20000"/>
            <a:lumOff val="8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13</xdr:col>
      <xdr:colOff>190499</xdr:colOff>
      <xdr:row>141</xdr:row>
      <xdr:rowOff>187698</xdr:rowOff>
    </xdr:from>
    <xdr:to>
      <xdr:col>13</xdr:col>
      <xdr:colOff>1000124</xdr:colOff>
      <xdr:row>155</xdr:row>
      <xdr:rowOff>187698</xdr:rowOff>
    </xdr:to>
    <xdr:sp macro="" textlink="">
      <xdr:nvSpPr>
        <xdr:cNvPr id="11" name="Right Arrow 10"/>
        <xdr:cNvSpPr/>
      </xdr:nvSpPr>
      <xdr:spPr>
        <a:xfrm>
          <a:off x="8277224" y="42507273"/>
          <a:ext cx="809625" cy="5067300"/>
        </a:xfrm>
        <a:prstGeom prst="rightArrow">
          <a:avLst/>
        </a:prstGeom>
        <a:solidFill>
          <a:schemeClr val="accent5">
            <a:lumMod val="20000"/>
            <a:lumOff val="8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23813</xdr:colOff>
      <xdr:row>13</xdr:row>
      <xdr:rowOff>416718</xdr:rowOff>
    </xdr:from>
    <xdr:to>
      <xdr:col>12</xdr:col>
      <xdr:colOff>289891</xdr:colOff>
      <xdr:row>13</xdr:row>
      <xdr:rowOff>416718</xdr:rowOff>
    </xdr:to>
    <xdr:cxnSp macro="">
      <xdr:nvCxnSpPr>
        <xdr:cNvPr id="2" name="Straight Connector 1"/>
        <xdr:cNvCxnSpPr/>
      </xdr:nvCxnSpPr>
      <xdr:spPr>
        <a:xfrm>
          <a:off x="14377988" y="4102893"/>
          <a:ext cx="4285628" cy="0"/>
        </a:xfrm>
        <a:prstGeom prst="line">
          <a:avLst/>
        </a:prstGeom>
        <a:ln w="31750">
          <a:solidFill>
            <a:schemeClr val="accent6"/>
          </a:solidFill>
        </a:ln>
        <a:effectLst>
          <a:outerShdw blurRad="50800" dist="38100" dir="2700000" algn="tl" rotWithShape="0">
            <a:schemeClr val="tx1">
              <a:lumMod val="50000"/>
              <a:lumOff val="50000"/>
              <a:alpha val="40000"/>
            </a:scheme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xdr:colOff>
      <xdr:row>14</xdr:row>
      <xdr:rowOff>452437</xdr:rowOff>
    </xdr:from>
    <xdr:to>
      <xdr:col>20</xdr:col>
      <xdr:colOff>521804</xdr:colOff>
      <xdr:row>14</xdr:row>
      <xdr:rowOff>452437</xdr:rowOff>
    </xdr:to>
    <xdr:cxnSp macro="">
      <xdr:nvCxnSpPr>
        <xdr:cNvPr id="3" name="Straight Connector 2"/>
        <xdr:cNvCxnSpPr/>
      </xdr:nvCxnSpPr>
      <xdr:spPr>
        <a:xfrm>
          <a:off x="14354176" y="4624387"/>
          <a:ext cx="10885003" cy="0"/>
        </a:xfrm>
        <a:prstGeom prst="line">
          <a:avLst/>
        </a:prstGeom>
        <a:ln w="31750">
          <a:solidFill>
            <a:schemeClr val="accent5"/>
          </a:solidFill>
        </a:ln>
        <a:effectLst>
          <a:outerShdw blurRad="50800" dist="38100" dir="2700000" algn="tl" rotWithShape="0">
            <a:schemeClr val="tx1">
              <a:lumMod val="50000"/>
              <a:lumOff val="50000"/>
              <a:alpha val="40000"/>
            </a:scheme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xdr:colOff>
      <xdr:row>15</xdr:row>
      <xdr:rowOff>440531</xdr:rowOff>
    </xdr:from>
    <xdr:to>
      <xdr:col>28</xdr:col>
      <xdr:colOff>347382</xdr:colOff>
      <xdr:row>15</xdr:row>
      <xdr:rowOff>440531</xdr:rowOff>
    </xdr:to>
    <xdr:cxnSp macro="">
      <xdr:nvCxnSpPr>
        <xdr:cNvPr id="4" name="Straight Connector 3"/>
        <xdr:cNvCxnSpPr/>
      </xdr:nvCxnSpPr>
      <xdr:spPr>
        <a:xfrm>
          <a:off x="14354176" y="5098256"/>
          <a:ext cx="17054231" cy="0"/>
        </a:xfrm>
        <a:prstGeom prst="line">
          <a:avLst/>
        </a:prstGeom>
        <a:ln w="31750">
          <a:solidFill>
            <a:schemeClr val="accent4"/>
          </a:solidFill>
        </a:ln>
        <a:effectLst>
          <a:outerShdw blurRad="50800" dist="38100" dir="2700000" algn="tl" rotWithShape="0">
            <a:schemeClr val="tx1">
              <a:lumMod val="50000"/>
              <a:lumOff val="50000"/>
              <a:alpha val="40000"/>
            </a:scheme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333376</xdr:colOff>
      <xdr:row>13</xdr:row>
      <xdr:rowOff>11907</xdr:rowOff>
    </xdr:from>
    <xdr:to>
      <xdr:col>28</xdr:col>
      <xdr:colOff>333376</xdr:colOff>
      <xdr:row>15</xdr:row>
      <xdr:rowOff>428625</xdr:rowOff>
    </xdr:to>
    <xdr:cxnSp macro="">
      <xdr:nvCxnSpPr>
        <xdr:cNvPr id="5" name="Straight Arrow Connector 4"/>
        <xdr:cNvCxnSpPr/>
      </xdr:nvCxnSpPr>
      <xdr:spPr>
        <a:xfrm flipV="1">
          <a:off x="31394401" y="3698082"/>
          <a:ext cx="0" cy="1388268"/>
        </a:xfrm>
        <a:prstGeom prst="straightConnector1">
          <a:avLst/>
        </a:prstGeom>
        <a:ln w="31750">
          <a:solidFill>
            <a:schemeClr val="accent4"/>
          </a:solidFill>
          <a:tailEnd type="triangle"/>
        </a:ln>
        <a:effectLst>
          <a:outerShdw blurRad="50800" dist="38100" dir="2700000" algn="tl" rotWithShape="0">
            <a:schemeClr val="tx1">
              <a:lumMod val="50000"/>
              <a:lumOff val="50000"/>
              <a:alpha val="40000"/>
            </a:scheme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511969</xdr:colOff>
      <xdr:row>13</xdr:row>
      <xdr:rowOff>11907</xdr:rowOff>
    </xdr:from>
    <xdr:to>
      <xdr:col>20</xdr:col>
      <xdr:colOff>511969</xdr:colOff>
      <xdr:row>14</xdr:row>
      <xdr:rowOff>440532</xdr:rowOff>
    </xdr:to>
    <xdr:cxnSp macro="">
      <xdr:nvCxnSpPr>
        <xdr:cNvPr id="6" name="Straight Arrow Connector 5"/>
        <xdr:cNvCxnSpPr/>
      </xdr:nvCxnSpPr>
      <xdr:spPr>
        <a:xfrm flipV="1">
          <a:off x="25229344" y="3698082"/>
          <a:ext cx="0" cy="914400"/>
        </a:xfrm>
        <a:prstGeom prst="straightConnector1">
          <a:avLst/>
        </a:prstGeom>
        <a:ln w="31750">
          <a:solidFill>
            <a:schemeClr val="accent5"/>
          </a:solidFill>
          <a:tailEnd type="triangle"/>
        </a:ln>
        <a:effectLst>
          <a:outerShdw blurRad="50800" dist="38100" dir="2700000" algn="tl" rotWithShape="0">
            <a:schemeClr val="tx1">
              <a:lumMod val="50000"/>
              <a:lumOff val="50000"/>
              <a:alpha val="40000"/>
            </a:scheme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271462</xdr:colOff>
      <xdr:row>13</xdr:row>
      <xdr:rowOff>134471</xdr:rowOff>
    </xdr:from>
    <xdr:to>
      <xdr:col>12</xdr:col>
      <xdr:colOff>271462</xdr:colOff>
      <xdr:row>13</xdr:row>
      <xdr:rowOff>397566</xdr:rowOff>
    </xdr:to>
    <xdr:cxnSp macro="">
      <xdr:nvCxnSpPr>
        <xdr:cNvPr id="7" name="Straight Arrow Connector 6"/>
        <xdr:cNvCxnSpPr/>
      </xdr:nvCxnSpPr>
      <xdr:spPr>
        <a:xfrm flipV="1">
          <a:off x="18645187" y="3820646"/>
          <a:ext cx="0" cy="263095"/>
        </a:xfrm>
        <a:prstGeom prst="straightConnector1">
          <a:avLst/>
        </a:prstGeom>
        <a:ln w="31750">
          <a:solidFill>
            <a:schemeClr val="accent6"/>
          </a:solidFill>
          <a:tailEnd type="triangle"/>
        </a:ln>
        <a:effectLst>
          <a:outerShdw blurRad="50800" dist="38100" dir="2700000" algn="tl" rotWithShape="0">
            <a:schemeClr val="tx1">
              <a:lumMod val="50000"/>
              <a:lumOff val="50000"/>
              <a:alpha val="40000"/>
            </a:scheme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285749</xdr:colOff>
      <xdr:row>7</xdr:row>
      <xdr:rowOff>217714</xdr:rowOff>
    </xdr:from>
    <xdr:to>
      <xdr:col>8</xdr:col>
      <xdr:colOff>993320</xdr:colOff>
      <xdr:row>11</xdr:row>
      <xdr:rowOff>271342</xdr:rowOff>
    </xdr:to>
    <xdr:sp macro="" textlink="">
      <xdr:nvSpPr>
        <xdr:cNvPr id="8" name="Right Arrow 7"/>
        <xdr:cNvSpPr/>
      </xdr:nvSpPr>
      <xdr:spPr>
        <a:xfrm>
          <a:off x="14639924" y="1655989"/>
          <a:ext cx="707571" cy="1758603"/>
        </a:xfrm>
        <a:prstGeom prst="rightArrow">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unstats.un.org/unsd/nationalaccount/docs/sna2008.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75"/>
  <sheetViews>
    <sheetView showGridLines="0" tabSelected="1" zoomScale="115" zoomScaleNormal="115" zoomScaleSheetLayoutView="55" workbookViewId="0"/>
  </sheetViews>
  <sheetFormatPr defaultColWidth="0" defaultRowHeight="12.75" zeroHeight="1" x14ac:dyDescent="0.2"/>
  <cols>
    <col min="1" max="1" width="3.625" style="1" customWidth="1"/>
    <col min="2" max="2" width="9" style="1" customWidth="1"/>
    <col min="3" max="3" width="16.625" style="1" customWidth="1"/>
    <col min="4" max="8" width="9" style="1" customWidth="1"/>
    <col min="9" max="9" width="19.25" style="1" customWidth="1"/>
    <col min="10" max="10" width="17.125" style="1" customWidth="1"/>
    <col min="11" max="13" width="0" style="1" hidden="1" customWidth="1"/>
    <col min="14" max="16384" width="9" style="1" hidden="1"/>
  </cols>
  <sheetData>
    <row r="1" spans="1:12" ht="12.75" customHeight="1" x14ac:dyDescent="0.2">
      <c r="A1" s="375" t="s">
        <v>217</v>
      </c>
    </row>
    <row r="2" spans="1:12" x14ac:dyDescent="0.2">
      <c r="I2" s="649"/>
    </row>
    <row r="3" spans="1:12" ht="15" x14ac:dyDescent="0.25">
      <c r="I3" s="9" t="s">
        <v>40</v>
      </c>
    </row>
    <row r="4" spans="1:12" x14ac:dyDescent="0.2">
      <c r="I4" s="25"/>
    </row>
    <row r="5" spans="1:12" x14ac:dyDescent="0.2"/>
    <row r="6" spans="1:12" x14ac:dyDescent="0.2"/>
    <row r="7" spans="1:12" x14ac:dyDescent="0.2"/>
    <row r="8" spans="1:12" ht="35.1" customHeight="1" x14ac:dyDescent="0.2">
      <c r="B8" s="1921" t="s">
        <v>1240</v>
      </c>
      <c r="C8" s="1922"/>
      <c r="D8" s="1922"/>
      <c r="E8" s="1922"/>
      <c r="F8" s="1922"/>
      <c r="G8" s="1922"/>
      <c r="H8" s="1922"/>
      <c r="I8" s="1923"/>
      <c r="L8" s="34"/>
    </row>
    <row r="9" spans="1:12" ht="15" x14ac:dyDescent="0.2">
      <c r="A9" s="16"/>
      <c r="B9" s="1924"/>
      <c r="C9" s="1924"/>
      <c r="D9" s="1924"/>
      <c r="E9" s="1924"/>
      <c r="F9" s="1924"/>
      <c r="G9" s="1924"/>
      <c r="H9" s="1924"/>
      <c r="I9" s="1924"/>
      <c r="J9" s="16"/>
    </row>
    <row r="10" spans="1:12" ht="15" x14ac:dyDescent="0.2">
      <c r="A10" s="16"/>
      <c r="C10" s="1546"/>
      <c r="D10" s="1934"/>
      <c r="E10" s="1934"/>
      <c r="F10" s="1934"/>
      <c r="G10" s="1934"/>
      <c r="H10" s="1934"/>
      <c r="I10" s="1934"/>
      <c r="J10" s="16"/>
    </row>
    <row r="11" spans="1:12" ht="15" x14ac:dyDescent="0.2">
      <c r="A11" s="16"/>
      <c r="B11" s="1546"/>
      <c r="C11" s="1546"/>
      <c r="D11" s="1934"/>
      <c r="E11" s="1934"/>
      <c r="F11" s="1934"/>
      <c r="G11" s="1934"/>
      <c r="H11" s="1934"/>
      <c r="I11" s="1934"/>
      <c r="J11" s="16"/>
    </row>
    <row r="12" spans="1:12" ht="15" x14ac:dyDescent="0.2">
      <c r="A12" s="16"/>
      <c r="B12" s="1546"/>
      <c r="C12" s="1546"/>
      <c r="D12" s="1546"/>
      <c r="E12" s="1546"/>
      <c r="F12" s="1546"/>
      <c r="G12" s="1546"/>
      <c r="H12" s="1546"/>
      <c r="I12" s="1546"/>
      <c r="J12" s="16"/>
    </row>
    <row r="13" spans="1:12" x14ac:dyDescent="0.2">
      <c r="A13" s="16"/>
      <c r="B13" s="1925" t="s">
        <v>41</v>
      </c>
      <c r="C13" s="1926"/>
      <c r="D13" s="1927"/>
      <c r="E13" s="1928"/>
      <c r="F13" s="1928"/>
      <c r="G13" s="1928"/>
      <c r="H13" s="1928"/>
      <c r="I13" s="1929"/>
    </row>
    <row r="14" spans="1:12" x14ac:dyDescent="0.2">
      <c r="A14" s="16"/>
      <c r="B14" s="15"/>
      <c r="C14" s="15"/>
      <c r="D14" s="35"/>
      <c r="E14" s="36"/>
      <c r="F14" s="36"/>
      <c r="G14" s="36"/>
      <c r="H14" s="36"/>
      <c r="I14" s="36"/>
    </row>
    <row r="15" spans="1:12" ht="15" customHeight="1" x14ac:dyDescent="0.2">
      <c r="A15" s="16"/>
      <c r="B15" s="15"/>
      <c r="C15" s="1930" t="s">
        <v>67</v>
      </c>
      <c r="D15" s="1930"/>
      <c r="E15" s="1930"/>
      <c r="F15" s="1930"/>
      <c r="G15" s="1930"/>
      <c r="H15" s="1930"/>
      <c r="I15" s="1930"/>
    </row>
    <row r="16" spans="1:12" x14ac:dyDescent="0.2">
      <c r="A16" s="16"/>
      <c r="B16" s="1925" t="s">
        <v>68</v>
      </c>
      <c r="C16" s="1926"/>
      <c r="D16" s="1927"/>
      <c r="E16" s="1928"/>
      <c r="F16" s="1928"/>
      <c r="G16" s="1928"/>
      <c r="H16" s="1928"/>
      <c r="I16" s="1929"/>
    </row>
    <row r="17" spans="1:9" x14ac:dyDescent="0.2">
      <c r="A17" s="16"/>
      <c r="B17" s="1925" t="s">
        <v>72</v>
      </c>
      <c r="C17" s="1926"/>
      <c r="D17" s="1927"/>
      <c r="E17" s="1928"/>
      <c r="F17" s="1928"/>
      <c r="G17" s="1928"/>
      <c r="H17" s="1928"/>
      <c r="I17" s="1929"/>
    </row>
    <row r="18" spans="1:9" x14ac:dyDescent="0.2">
      <c r="A18" s="16"/>
      <c r="B18" s="1925" t="s">
        <v>74</v>
      </c>
      <c r="C18" s="1926"/>
      <c r="D18" s="1927"/>
      <c r="E18" s="1928"/>
      <c r="F18" s="1928"/>
      <c r="G18" s="1928"/>
      <c r="H18" s="1928"/>
      <c r="I18" s="1929"/>
    </row>
    <row r="19" spans="1:9" x14ac:dyDescent="0.2">
      <c r="A19" s="16"/>
      <c r="B19" s="1925" t="s">
        <v>73</v>
      </c>
      <c r="C19" s="1926"/>
      <c r="D19" s="1927"/>
      <c r="E19" s="1928"/>
      <c r="F19" s="1928"/>
      <c r="G19" s="1928"/>
      <c r="H19" s="1928"/>
      <c r="I19" s="1929"/>
    </row>
    <row r="20" spans="1:9" x14ac:dyDescent="0.2">
      <c r="A20" s="16"/>
      <c r="B20" s="15"/>
      <c r="C20" s="15"/>
      <c r="D20" s="35"/>
      <c r="E20" s="36"/>
      <c r="F20" s="36"/>
      <c r="G20" s="36"/>
      <c r="H20" s="36"/>
      <c r="I20" s="36"/>
    </row>
    <row r="21" spans="1:9" ht="15" customHeight="1" x14ac:dyDescent="0.2">
      <c r="A21" s="16"/>
      <c r="B21" s="15"/>
      <c r="C21" s="1930" t="s">
        <v>69</v>
      </c>
      <c r="D21" s="1930"/>
      <c r="E21" s="1930"/>
      <c r="F21" s="1930"/>
      <c r="G21" s="1930"/>
      <c r="H21" s="1930"/>
      <c r="I21" s="1930"/>
    </row>
    <row r="22" spans="1:9" x14ac:dyDescent="0.2">
      <c r="A22" s="16"/>
      <c r="B22" s="1925" t="s">
        <v>68</v>
      </c>
      <c r="C22" s="1926"/>
      <c r="D22" s="1927"/>
      <c r="E22" s="1928"/>
      <c r="F22" s="1928"/>
      <c r="G22" s="1928"/>
      <c r="H22" s="1928"/>
      <c r="I22" s="1929"/>
    </row>
    <row r="23" spans="1:9" x14ac:dyDescent="0.2">
      <c r="A23" s="16"/>
      <c r="B23" s="1925" t="s">
        <v>72</v>
      </c>
      <c r="C23" s="1926"/>
      <c r="D23" s="1927"/>
      <c r="E23" s="1928"/>
      <c r="F23" s="1928"/>
      <c r="G23" s="1928"/>
      <c r="H23" s="1928"/>
      <c r="I23" s="1929"/>
    </row>
    <row r="24" spans="1:9" x14ac:dyDescent="0.2">
      <c r="A24" s="16"/>
      <c r="B24" s="1925" t="s">
        <v>74</v>
      </c>
      <c r="C24" s="1926"/>
      <c r="D24" s="1927"/>
      <c r="E24" s="1928"/>
      <c r="F24" s="1928"/>
      <c r="G24" s="1928"/>
      <c r="H24" s="1928"/>
      <c r="I24" s="1929"/>
    </row>
    <row r="25" spans="1:9" x14ac:dyDescent="0.2">
      <c r="A25" s="16"/>
      <c r="B25" s="1925" t="s">
        <v>66</v>
      </c>
      <c r="C25" s="1926"/>
      <c r="D25" s="1927"/>
      <c r="E25" s="1928"/>
      <c r="F25" s="1928"/>
      <c r="G25" s="1928"/>
      <c r="H25" s="1928"/>
      <c r="I25" s="1929"/>
    </row>
    <row r="26" spans="1:9" x14ac:dyDescent="0.2">
      <c r="A26" s="16"/>
      <c r="B26" s="15"/>
      <c r="C26" s="15"/>
      <c r="D26" s="35"/>
      <c r="E26" s="36"/>
      <c r="F26" s="36"/>
      <c r="G26" s="36"/>
      <c r="H26" s="36"/>
      <c r="I26" s="36"/>
    </row>
    <row r="27" spans="1:9" x14ac:dyDescent="0.2">
      <c r="A27" s="16"/>
      <c r="B27" s="15"/>
      <c r="C27" s="1930" t="s">
        <v>69</v>
      </c>
      <c r="D27" s="1930"/>
      <c r="E27" s="1930"/>
      <c r="F27" s="1930"/>
      <c r="G27" s="1930"/>
      <c r="H27" s="1930"/>
      <c r="I27" s="1930"/>
    </row>
    <row r="28" spans="1:9" x14ac:dyDescent="0.2">
      <c r="A28" s="16"/>
      <c r="B28" s="1925" t="s">
        <v>68</v>
      </c>
      <c r="C28" s="1926"/>
      <c r="D28" s="1927"/>
      <c r="E28" s="1928"/>
      <c r="F28" s="1928"/>
      <c r="G28" s="1928"/>
      <c r="H28" s="1928"/>
      <c r="I28" s="1929"/>
    </row>
    <row r="29" spans="1:9" x14ac:dyDescent="0.2">
      <c r="A29" s="16"/>
      <c r="B29" s="1925" t="s">
        <v>72</v>
      </c>
      <c r="C29" s="1926"/>
      <c r="D29" s="1927"/>
      <c r="E29" s="1928"/>
      <c r="F29" s="1928"/>
      <c r="G29" s="1928"/>
      <c r="H29" s="1928"/>
      <c r="I29" s="1929"/>
    </row>
    <row r="30" spans="1:9" x14ac:dyDescent="0.2">
      <c r="A30" s="16"/>
      <c r="B30" s="1925" t="s">
        <v>74</v>
      </c>
      <c r="C30" s="1926"/>
      <c r="D30" s="1927"/>
      <c r="E30" s="1928"/>
      <c r="F30" s="1928"/>
      <c r="G30" s="1928"/>
      <c r="H30" s="1928"/>
      <c r="I30" s="1929"/>
    </row>
    <row r="31" spans="1:9" x14ac:dyDescent="0.2">
      <c r="A31" s="16"/>
      <c r="B31" s="1925" t="s">
        <v>66</v>
      </c>
      <c r="C31" s="1926"/>
      <c r="D31" s="1927"/>
      <c r="E31" s="1928"/>
      <c r="F31" s="1928"/>
      <c r="G31" s="1928"/>
      <c r="H31" s="1928"/>
      <c r="I31" s="1929"/>
    </row>
    <row r="32" spans="1:9" x14ac:dyDescent="0.2">
      <c r="A32" s="16"/>
      <c r="B32" s="15"/>
      <c r="C32" s="15"/>
      <c r="D32" s="945"/>
      <c r="E32" s="946"/>
      <c r="F32" s="946"/>
      <c r="G32" s="946"/>
      <c r="H32" s="946"/>
      <c r="I32" s="946"/>
    </row>
    <row r="33" spans="1:10" ht="15" customHeight="1" x14ac:dyDescent="0.2">
      <c r="A33" s="16"/>
      <c r="B33" s="15"/>
      <c r="C33" s="1930" t="s">
        <v>268</v>
      </c>
      <c r="D33" s="1930"/>
      <c r="E33" s="1930"/>
      <c r="F33" s="1930"/>
      <c r="G33" s="1930"/>
      <c r="H33" s="1930"/>
      <c r="I33" s="1930"/>
    </row>
    <row r="34" spans="1:10" x14ac:dyDescent="0.2">
      <c r="A34" s="16"/>
      <c r="B34" s="1925" t="s">
        <v>123</v>
      </c>
      <c r="C34" s="1926"/>
      <c r="D34" s="1927"/>
      <c r="E34" s="1928"/>
      <c r="F34" s="1928"/>
      <c r="G34" s="1928"/>
      <c r="H34" s="1928"/>
      <c r="I34" s="1929"/>
      <c r="J34" s="1708" t="s">
        <v>1011</v>
      </c>
    </row>
    <row r="35" spans="1:10" x14ac:dyDescent="0.2">
      <c r="A35" s="16"/>
      <c r="B35" s="1925" t="s">
        <v>223</v>
      </c>
      <c r="C35" s="1926"/>
      <c r="D35" s="1931">
        <v>1000000</v>
      </c>
      <c r="E35" s="1932"/>
      <c r="F35" s="1932"/>
      <c r="G35" s="1932"/>
      <c r="H35" s="1932"/>
      <c r="I35" s="1933"/>
      <c r="J35" s="1708" t="s">
        <v>1011</v>
      </c>
    </row>
    <row r="36" spans="1:10" x14ac:dyDescent="0.2">
      <c r="A36" s="16"/>
      <c r="B36" s="15"/>
      <c r="C36" s="15"/>
      <c r="D36" s="35"/>
      <c r="E36" s="36"/>
      <c r="F36" s="36"/>
      <c r="G36" s="36"/>
      <c r="H36" s="36"/>
      <c r="I36" s="36"/>
    </row>
    <row r="37" spans="1:10" ht="15" customHeight="1" x14ac:dyDescent="0.2">
      <c r="A37" s="16"/>
      <c r="B37" s="15"/>
      <c r="C37" s="1930" t="s">
        <v>224</v>
      </c>
      <c r="D37" s="1930"/>
      <c r="E37" s="1930"/>
      <c r="F37" s="1930"/>
      <c r="G37" s="1930"/>
      <c r="H37" s="1930"/>
      <c r="I37" s="1930"/>
    </row>
    <row r="38" spans="1:10" s="378" customFormat="1" ht="30" customHeight="1" x14ac:dyDescent="0.2">
      <c r="A38" s="377"/>
      <c r="B38" s="379"/>
      <c r="C38" s="1935" t="s">
        <v>269</v>
      </c>
      <c r="D38" s="1935"/>
      <c r="E38" s="1935"/>
      <c r="F38" s="1935"/>
      <c r="G38" s="1935"/>
      <c r="H38" s="1935"/>
      <c r="I38" s="1935"/>
    </row>
    <row r="39" spans="1:10" x14ac:dyDescent="0.2">
      <c r="A39" s="16"/>
      <c r="B39" s="1925" t="s">
        <v>225</v>
      </c>
      <c r="C39" s="1926"/>
      <c r="D39" s="1936"/>
      <c r="E39" s="1937"/>
      <c r="F39" s="1937"/>
      <c r="G39" s="1937"/>
      <c r="H39" s="1937"/>
      <c r="I39" s="1938"/>
    </row>
    <row r="40" spans="1:10" s="378" customFormat="1" ht="60" customHeight="1" x14ac:dyDescent="0.2">
      <c r="A40" s="377"/>
      <c r="B40" s="379"/>
      <c r="C40" s="1935" t="s">
        <v>631</v>
      </c>
      <c r="D40" s="1935"/>
      <c r="E40" s="1935"/>
      <c r="F40" s="1935"/>
      <c r="G40" s="1935"/>
      <c r="H40" s="1935"/>
      <c r="I40" s="1935"/>
    </row>
    <row r="41" spans="1:10" ht="45" customHeight="1" x14ac:dyDescent="0.2">
      <c r="A41" s="16"/>
      <c r="B41" s="1916" t="s">
        <v>266</v>
      </c>
      <c r="C41" s="1917"/>
      <c r="D41" s="1918"/>
      <c r="E41" s="1919"/>
      <c r="F41" s="1919"/>
      <c r="G41" s="1919"/>
      <c r="H41" s="1919"/>
      <c r="I41" s="1920"/>
    </row>
    <row r="42" spans="1:10" x14ac:dyDescent="0.2">
      <c r="A42" s="16"/>
      <c r="B42" s="15"/>
      <c r="C42" s="15"/>
      <c r="D42" s="35"/>
      <c r="E42" s="36"/>
      <c r="F42" s="36"/>
      <c r="G42" s="36"/>
      <c r="H42" s="36"/>
      <c r="I42" s="36"/>
    </row>
    <row r="43" spans="1:10" ht="131.25" customHeight="1" x14ac:dyDescent="0.2">
      <c r="A43" s="16"/>
      <c r="B43" s="1907" t="s">
        <v>265</v>
      </c>
      <c r="C43" s="1908"/>
      <c r="D43" s="1909"/>
      <c r="E43" s="1910"/>
      <c r="F43" s="1910"/>
      <c r="G43" s="1910"/>
      <c r="H43" s="1910"/>
      <c r="I43" s="1911"/>
    </row>
    <row r="44" spans="1:10" x14ac:dyDescent="0.2">
      <c r="A44" s="16"/>
      <c r="B44" s="1912"/>
      <c r="C44" s="1912"/>
      <c r="D44" s="1915"/>
      <c r="E44" s="1915"/>
      <c r="F44" s="1915"/>
      <c r="G44" s="1915"/>
      <c r="H44" s="1915"/>
      <c r="I44" s="1915"/>
      <c r="J44" s="16"/>
    </row>
    <row r="45" spans="1:10" x14ac:dyDescent="0.2">
      <c r="A45" s="16"/>
      <c r="B45" s="1913" t="s">
        <v>0</v>
      </c>
      <c r="C45" s="1913"/>
      <c r="D45" s="1913"/>
      <c r="E45" s="1913"/>
      <c r="F45" s="1913"/>
      <c r="G45" s="1913"/>
      <c r="H45" s="1913"/>
      <c r="I45" s="1913"/>
      <c r="J45" s="16"/>
    </row>
    <row r="46" spans="1:10" x14ac:dyDescent="0.2">
      <c r="A46" s="16"/>
      <c r="B46" s="17"/>
      <c r="C46" s="1914" t="s">
        <v>42</v>
      </c>
      <c r="D46" s="1914"/>
      <c r="E46" s="1914"/>
      <c r="F46" s="1914"/>
      <c r="G46" s="1914"/>
      <c r="H46" s="1914"/>
      <c r="I46" s="1914"/>
      <c r="J46" s="16"/>
    </row>
    <row r="47" spans="1:10" x14ac:dyDescent="0.2">
      <c r="A47" s="16"/>
      <c r="B47" s="17"/>
      <c r="C47" s="1914" t="s">
        <v>219</v>
      </c>
      <c r="D47" s="1914"/>
      <c r="E47" s="1914"/>
      <c r="F47" s="1914"/>
      <c r="G47" s="1914"/>
      <c r="H47" s="1914"/>
      <c r="I47" s="1914"/>
      <c r="J47" s="16"/>
    </row>
    <row r="48" spans="1:10" x14ac:dyDescent="0.2">
      <c r="A48" s="16"/>
      <c r="B48" s="17"/>
      <c r="C48" s="1914" t="s">
        <v>218</v>
      </c>
      <c r="D48" s="1914"/>
      <c r="E48" s="1914"/>
      <c r="F48" s="1914"/>
      <c r="G48" s="1914"/>
      <c r="H48" s="1914"/>
      <c r="I48" s="1914"/>
      <c r="J48" s="16"/>
    </row>
    <row r="49" spans="1:10" x14ac:dyDescent="0.2">
      <c r="A49" s="16"/>
      <c r="B49" s="17"/>
      <c r="C49" s="1914" t="s">
        <v>220</v>
      </c>
      <c r="D49" s="1914"/>
      <c r="E49" s="1914"/>
      <c r="F49" s="1914"/>
      <c r="G49" s="1914"/>
      <c r="H49" s="1914"/>
      <c r="I49" s="1914"/>
      <c r="J49" s="16"/>
    </row>
    <row r="50" spans="1:10" x14ac:dyDescent="0.2">
      <c r="A50" s="16"/>
      <c r="B50" s="32"/>
      <c r="C50" s="1914" t="s">
        <v>267</v>
      </c>
      <c r="D50" s="1914"/>
      <c r="E50" s="1914"/>
      <c r="F50" s="1914"/>
      <c r="G50" s="1914"/>
      <c r="H50" s="1914"/>
      <c r="I50" s="1914"/>
      <c r="J50" s="16"/>
    </row>
    <row r="51" spans="1:10" x14ac:dyDescent="0.2">
      <c r="A51" s="16"/>
      <c r="B51" s="32"/>
      <c r="C51" s="1914" t="s">
        <v>527</v>
      </c>
      <c r="D51" s="1914"/>
      <c r="E51" s="1914"/>
      <c r="F51" s="1914"/>
      <c r="G51" s="1914"/>
      <c r="H51" s="1914"/>
      <c r="I51" s="1914"/>
      <c r="J51" s="16"/>
    </row>
    <row r="52" spans="1:10" x14ac:dyDescent="0.2">
      <c r="A52" s="16"/>
      <c r="B52" s="32"/>
      <c r="C52" s="1914" t="s">
        <v>526</v>
      </c>
      <c r="D52" s="1914"/>
      <c r="E52" s="1914"/>
      <c r="F52" s="1914"/>
      <c r="G52" s="1914"/>
      <c r="H52" s="1914"/>
      <c r="I52" s="1914"/>
      <c r="J52" s="16"/>
    </row>
    <row r="53" spans="1:10" x14ac:dyDescent="0.2">
      <c r="A53" s="16"/>
      <c r="B53" s="942"/>
      <c r="C53" s="1905" t="s">
        <v>1227</v>
      </c>
      <c r="D53" s="943"/>
      <c r="E53" s="943"/>
      <c r="F53" s="943"/>
      <c r="G53" s="943"/>
      <c r="H53" s="943"/>
      <c r="I53" s="943"/>
      <c r="J53" s="16"/>
    </row>
    <row r="54" spans="1:10" x14ac:dyDescent="0.2">
      <c r="A54" s="16"/>
      <c r="B54" s="1547"/>
      <c r="C54" s="1548"/>
      <c r="D54" s="1548"/>
      <c r="E54" s="1548"/>
      <c r="F54" s="1548"/>
      <c r="G54" s="1548"/>
      <c r="H54" s="1548"/>
      <c r="I54" s="1548"/>
      <c r="J54" s="16"/>
    </row>
    <row r="55" spans="1:10" x14ac:dyDescent="0.2">
      <c r="A55" s="16"/>
      <c r="B55" s="1829"/>
      <c r="D55" s="1830"/>
      <c r="E55" s="1830"/>
      <c r="F55" s="1830"/>
      <c r="G55" s="1830"/>
      <c r="H55" s="1830"/>
      <c r="I55" s="1830"/>
      <c r="J55" s="16"/>
    </row>
    <row r="56" spans="1:10" x14ac:dyDescent="0.2">
      <c r="A56" s="16"/>
      <c r="B56" s="32"/>
      <c r="C56" s="32"/>
      <c r="D56" s="32"/>
      <c r="E56" s="32"/>
      <c r="F56" s="32"/>
      <c r="G56" s="32"/>
      <c r="H56" s="32"/>
      <c r="I56" s="32"/>
      <c r="J56" s="16"/>
    </row>
    <row r="57" spans="1:10" x14ac:dyDescent="0.2">
      <c r="A57" s="16"/>
      <c r="B57" s="1912" t="s">
        <v>75</v>
      </c>
      <c r="C57" s="1912"/>
      <c r="D57" s="1912"/>
      <c r="E57" s="1912"/>
      <c r="F57" s="1912"/>
      <c r="G57" s="1912"/>
      <c r="H57" s="1912"/>
      <c r="I57" s="1912"/>
      <c r="J57" s="16"/>
    </row>
    <row r="58" spans="1:10" ht="30.75" customHeight="1" x14ac:dyDescent="0.2">
      <c r="A58" s="16"/>
      <c r="B58" s="1906"/>
      <c r="C58" s="1906"/>
      <c r="D58" s="1906"/>
      <c r="E58" s="1906"/>
      <c r="F58" s="1906"/>
      <c r="G58" s="1906"/>
      <c r="H58" s="1906"/>
      <c r="I58" s="1906"/>
      <c r="J58" s="16"/>
    </row>
    <row r="59" spans="1:10" ht="14.25" customHeight="1" x14ac:dyDescent="0.2">
      <c r="A59" s="16"/>
      <c r="B59" s="16"/>
      <c r="C59" s="16"/>
      <c r="D59" s="16"/>
      <c r="E59" s="16"/>
      <c r="F59" s="16"/>
      <c r="G59" s="16"/>
      <c r="H59" s="16"/>
      <c r="I59" s="16"/>
      <c r="J59" s="16"/>
    </row>
    <row r="60" spans="1:10" hidden="1" x14ac:dyDescent="0.2"/>
    <row r="61" spans="1:10" hidden="1" x14ac:dyDescent="0.2"/>
    <row r="62" spans="1:10" hidden="1" x14ac:dyDescent="0.2"/>
    <row r="63" spans="1:10" hidden="1" x14ac:dyDescent="0.2"/>
    <row r="64" spans="1:10"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x14ac:dyDescent="0.2"/>
  </sheetData>
  <sheetProtection password="CE33" sheet="1" objects="1" scenarios="1" formatCells="0" formatColumns="0" formatRows="0" insertHyperlinks="0"/>
  <protectedRanges>
    <protectedRange sqref="D39:I39 E38:I38 D41:I42 E40:I40 D13:I37" name="Range1_1"/>
  </protectedRanges>
  <mergeCells count="58">
    <mergeCell ref="D10:I10"/>
    <mergeCell ref="D11:I11"/>
    <mergeCell ref="C40:I40"/>
    <mergeCell ref="B34:C34"/>
    <mergeCell ref="D34:I34"/>
    <mergeCell ref="B39:C39"/>
    <mergeCell ref="B19:C19"/>
    <mergeCell ref="C21:I21"/>
    <mergeCell ref="C27:I27"/>
    <mergeCell ref="B28:C28"/>
    <mergeCell ref="D28:I28"/>
    <mergeCell ref="D39:I39"/>
    <mergeCell ref="C38:I38"/>
    <mergeCell ref="C33:I33"/>
    <mergeCell ref="C37:I37"/>
    <mergeCell ref="B35:C35"/>
    <mergeCell ref="D35:I35"/>
    <mergeCell ref="B29:C29"/>
    <mergeCell ref="D18:I18"/>
    <mergeCell ref="B25:C25"/>
    <mergeCell ref="D23:I23"/>
    <mergeCell ref="B24:C24"/>
    <mergeCell ref="D24:I24"/>
    <mergeCell ref="B22:C22"/>
    <mergeCell ref="D29:I29"/>
    <mergeCell ref="B30:C30"/>
    <mergeCell ref="D30:I30"/>
    <mergeCell ref="B31:C31"/>
    <mergeCell ref="D31:I31"/>
    <mergeCell ref="B41:C41"/>
    <mergeCell ref="D41:I41"/>
    <mergeCell ref="B8:I8"/>
    <mergeCell ref="B9:I9"/>
    <mergeCell ref="B13:C13"/>
    <mergeCell ref="D13:I13"/>
    <mergeCell ref="D16:I16"/>
    <mergeCell ref="C15:I15"/>
    <mergeCell ref="B16:C16"/>
    <mergeCell ref="D25:I25"/>
    <mergeCell ref="B18:C18"/>
    <mergeCell ref="D19:I19"/>
    <mergeCell ref="B17:C17"/>
    <mergeCell ref="D17:I17"/>
    <mergeCell ref="D22:I22"/>
    <mergeCell ref="B23:C23"/>
    <mergeCell ref="B58:I58"/>
    <mergeCell ref="B43:C43"/>
    <mergeCell ref="D43:I43"/>
    <mergeCell ref="B57:I57"/>
    <mergeCell ref="B45:I45"/>
    <mergeCell ref="C51:I51"/>
    <mergeCell ref="C52:I52"/>
    <mergeCell ref="C46:I46"/>
    <mergeCell ref="C47:I47"/>
    <mergeCell ref="C49:I49"/>
    <mergeCell ref="C48:I48"/>
    <mergeCell ref="C50:I50"/>
    <mergeCell ref="B44:I44"/>
  </mergeCells>
  <hyperlinks>
    <hyperlink ref="C46" location="'1 macro mapping'!A1" display="1 macro-mapping"/>
    <hyperlink ref="C47" location="'2a subtemplate consolitation'!Print_Area" display="2 supplementary template on prudential consolidation (a-b)"/>
    <hyperlink ref="C47:G47" location="'2 sup_templates'!A1" display="2 supplementary templates"/>
    <hyperlink ref="C49:G49" location="'4 classification'!A1" display="4 classification of non-bank entities into and outside of economic functions (a-b)"/>
    <hyperlink ref="C50:G50" location="'5 risk metrics'!A1" display="5 risk metrics for classified entites"/>
    <hyperlink ref="C48:G48" location="'3 interconnectedness'!A1" display="3 interconnectedness"/>
    <hyperlink ref="C46:G46" location="'1 macro-mapping'!A1" display="1 macro-mapping"/>
    <hyperlink ref="C52:G52" location="'7a policy tools EF1'!A1" display="7 policy tools for classified entitles (a-e)"/>
    <hyperlink ref="C51:G51" location="'6a risks &amp; tools mapping'!A1" display="6 risk &amp; tools, and innovations &amp; adaptations mapping (a-b)"/>
    <hyperlink ref="C53" location="'8 Definitions'!A1" display="8 definitions"/>
  </hyperlinks>
  <pageMargins left="0.70866141732283472" right="0.70866141732283472" top="0.74803149606299213" bottom="0.74803149606299213" header="0.31496062992125984" footer="0.31496062992125984"/>
  <pageSetup paperSize="8" scale="81" orientation="landscape" cellComments="asDisplayed" r:id="rId1"/>
  <headerFooter>
    <oddHeader>&amp;LFSB shadow banking exercise 2017&amp;RConfidential when completed</oddHeader>
    <oddFooter>&amp;C&amp;P of &amp;N</oddFooter>
  </headerFooter>
  <colBreaks count="1" manualBreakCount="1">
    <brk id="10" max="32" man="1"/>
  </colBreaks>
  <drawing r:id="rId2"/>
  <extLst>
    <ext xmlns:x14="http://schemas.microsoft.com/office/spreadsheetml/2009/9/main" uri="{CCE6A557-97BC-4b89-ADB6-D9C93CAAB3DF}">
      <x14:dataValidations xmlns:xm="http://schemas.microsoft.com/office/excel/2006/main" count="2">
        <x14:dataValidation type="list" operator="greaterThan" allowBlank="1" showErrorMessage="1" error="Please enter a non-negative whole number." promptTitle="For example" prompt="1,000 or 1,000,000 or 1,000,000,000">
          <x14:formula1>
            <xm:f>'FX rate'!$L$2:$L$7</xm:f>
          </x14:formula1>
          <xm:sqref>D35:I35</xm:sqref>
        </x14:dataValidation>
        <x14:dataValidation type="list" allowBlank="1" showInputMessage="1" showErrorMessage="1">
          <x14:formula1>
            <xm:f>'FX rate'!$O$2:$O$23</xm:f>
          </x14:formula1>
          <xm:sqref>D34:I34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59999389629810485"/>
  </sheetPr>
  <dimension ref="C3:I26"/>
  <sheetViews>
    <sheetView showGridLines="0" workbookViewId="0">
      <selection activeCell="E16" sqref="E16"/>
    </sheetView>
  </sheetViews>
  <sheetFormatPr defaultRowHeight="14.25" x14ac:dyDescent="0.2"/>
  <cols>
    <col min="3" max="3" width="27.25" bestFit="1" customWidth="1"/>
    <col min="4" max="5" width="9" style="907"/>
    <col min="7" max="7" width="27.25" bestFit="1" customWidth="1"/>
    <col min="8" max="8" width="17.125" customWidth="1"/>
    <col min="9" max="9" width="13.125" customWidth="1"/>
  </cols>
  <sheetData>
    <row r="3" spans="3:9" x14ac:dyDescent="0.2">
      <c r="G3" s="1227"/>
      <c r="H3" s="1227"/>
      <c r="I3" s="1227"/>
    </row>
    <row r="4" spans="3:9" x14ac:dyDescent="0.2">
      <c r="G4" s="1227"/>
      <c r="H4" s="1227"/>
      <c r="I4" s="1227"/>
    </row>
    <row r="5" spans="3:9" ht="15" thickBot="1" x14ac:dyDescent="0.25">
      <c r="G5" s="1227"/>
      <c r="H5" s="1227"/>
      <c r="I5" s="1227"/>
    </row>
    <row r="6" spans="3:9" ht="15" thickBot="1" x14ac:dyDescent="0.25">
      <c r="D6" s="908" t="s">
        <v>542</v>
      </c>
      <c r="E6" s="908" t="s">
        <v>543</v>
      </c>
      <c r="G6" s="1227"/>
      <c r="H6" s="1228"/>
      <c r="I6" s="1228"/>
    </row>
    <row r="7" spans="3:9" x14ac:dyDescent="0.2">
      <c r="C7" s="252" t="s">
        <v>89</v>
      </c>
      <c r="D7" s="910"/>
      <c r="E7" s="910"/>
      <c r="G7" s="1229"/>
      <c r="H7" s="1230"/>
      <c r="I7" s="1230"/>
    </row>
    <row r="8" spans="3:9" x14ac:dyDescent="0.2">
      <c r="C8" s="250" t="s">
        <v>77</v>
      </c>
      <c r="D8" s="909">
        <v>0</v>
      </c>
      <c r="E8" s="909">
        <v>1</v>
      </c>
      <c r="G8" s="63"/>
      <c r="H8" s="1231"/>
      <c r="I8" s="1231"/>
    </row>
    <row r="9" spans="3:9" x14ac:dyDescent="0.2">
      <c r="C9" s="250" t="s">
        <v>79</v>
      </c>
      <c r="D9" s="909">
        <v>0</v>
      </c>
      <c r="E9" s="909">
        <v>1</v>
      </c>
      <c r="G9" s="63"/>
      <c r="H9" s="1231"/>
      <c r="I9" s="1231"/>
    </row>
    <row r="10" spans="3:9" x14ac:dyDescent="0.2">
      <c r="C10" s="251" t="s">
        <v>78</v>
      </c>
      <c r="D10" s="911">
        <v>0</v>
      </c>
      <c r="E10" s="911">
        <v>1</v>
      </c>
      <c r="G10" s="63"/>
      <c r="H10" s="1231"/>
      <c r="I10" s="1231"/>
    </row>
    <row r="11" spans="3:9" x14ac:dyDescent="0.2">
      <c r="C11" s="247" t="s">
        <v>88</v>
      </c>
      <c r="D11" s="912"/>
      <c r="E11" s="912"/>
      <c r="G11" s="1229"/>
      <c r="H11" s="1230"/>
      <c r="I11" s="1230"/>
    </row>
    <row r="12" spans="3:9" x14ac:dyDescent="0.2">
      <c r="C12" s="250" t="s">
        <v>80</v>
      </c>
      <c r="D12" s="909">
        <v>-1</v>
      </c>
      <c r="E12" s="909">
        <v>1</v>
      </c>
      <c r="G12" s="63"/>
      <c r="H12" s="1231"/>
      <c r="I12" s="1231"/>
    </row>
    <row r="13" spans="3:9" x14ac:dyDescent="0.2">
      <c r="C13" s="250" t="s">
        <v>81</v>
      </c>
      <c r="D13" s="909">
        <v>0</v>
      </c>
      <c r="E13" s="909">
        <v>20</v>
      </c>
      <c r="G13" s="63"/>
      <c r="H13" s="1231"/>
      <c r="I13" s="1231"/>
    </row>
    <row r="14" spans="3:9" x14ac:dyDescent="0.2">
      <c r="C14" s="251" t="s">
        <v>82</v>
      </c>
      <c r="D14" s="911">
        <v>0</v>
      </c>
      <c r="E14" s="911">
        <v>20</v>
      </c>
      <c r="G14" s="63"/>
      <c r="H14" s="1231"/>
      <c r="I14" s="1231"/>
    </row>
    <row r="15" spans="3:9" x14ac:dyDescent="0.2">
      <c r="C15" s="247" t="s">
        <v>86</v>
      </c>
      <c r="D15" s="912"/>
      <c r="E15" s="912"/>
      <c r="G15" s="1229"/>
      <c r="H15" s="1230"/>
      <c r="I15" s="1230"/>
    </row>
    <row r="16" spans="3:9" x14ac:dyDescent="0.2">
      <c r="C16" s="250" t="s">
        <v>172</v>
      </c>
      <c r="D16" s="909">
        <v>0</v>
      </c>
      <c r="E16" s="909">
        <v>2</v>
      </c>
      <c r="G16" s="63"/>
      <c r="H16" s="1231"/>
      <c r="I16" s="1231"/>
    </row>
    <row r="17" spans="3:9" x14ac:dyDescent="0.2">
      <c r="C17" s="250" t="s">
        <v>274</v>
      </c>
      <c r="D17" s="909">
        <v>0</v>
      </c>
      <c r="E17" s="909">
        <v>2</v>
      </c>
      <c r="G17" s="63"/>
      <c r="H17" s="1231"/>
      <c r="I17" s="1231"/>
    </row>
    <row r="18" spans="3:9" x14ac:dyDescent="0.2">
      <c r="C18" s="250" t="s">
        <v>275</v>
      </c>
      <c r="D18" s="915">
        <v>0</v>
      </c>
      <c r="E18" s="915">
        <v>20</v>
      </c>
      <c r="G18" s="63"/>
      <c r="H18" s="1231"/>
      <c r="I18" s="1231"/>
    </row>
    <row r="19" spans="3:9" x14ac:dyDescent="0.2">
      <c r="C19" s="247" t="s">
        <v>83</v>
      </c>
      <c r="D19" s="912"/>
      <c r="E19" s="912"/>
      <c r="G19" s="1229"/>
      <c r="H19" s="1230"/>
      <c r="I19" s="1230"/>
    </row>
    <row r="20" spans="3:9" x14ac:dyDescent="0.2">
      <c r="C20" s="250" t="s">
        <v>173</v>
      </c>
      <c r="D20" s="909">
        <v>0</v>
      </c>
      <c r="E20" s="909">
        <v>1</v>
      </c>
      <c r="G20" s="63"/>
      <c r="H20" s="1231"/>
      <c r="I20" s="1231"/>
    </row>
    <row r="21" spans="3:9" x14ac:dyDescent="0.2">
      <c r="C21" s="247" t="s">
        <v>87</v>
      </c>
      <c r="D21" s="912"/>
      <c r="E21" s="912"/>
      <c r="G21" s="1229"/>
      <c r="H21" s="1230"/>
      <c r="I21" s="1230"/>
    </row>
    <row r="22" spans="3:9" x14ac:dyDescent="0.2">
      <c r="C22" s="250" t="s">
        <v>84</v>
      </c>
      <c r="D22" s="909">
        <v>1</v>
      </c>
      <c r="E22" s="909">
        <v>20</v>
      </c>
      <c r="G22" s="63"/>
      <c r="H22" s="1231"/>
      <c r="I22" s="1231"/>
    </row>
    <row r="23" spans="3:9" x14ac:dyDescent="0.2">
      <c r="C23" s="388" t="s">
        <v>85</v>
      </c>
      <c r="D23" s="913">
        <v>1</v>
      </c>
      <c r="E23" s="913">
        <v>50</v>
      </c>
      <c r="G23" s="63"/>
      <c r="H23" s="1231"/>
      <c r="I23" s="1231"/>
    </row>
    <row r="24" spans="3:9" ht="15" thickBot="1" x14ac:dyDescent="0.25">
      <c r="C24" s="255" t="s">
        <v>270</v>
      </c>
      <c r="D24" s="914">
        <v>1</v>
      </c>
      <c r="E24" s="914">
        <v>20</v>
      </c>
      <c r="G24" s="63"/>
      <c r="H24" s="1231"/>
      <c r="I24" s="1231"/>
    </row>
    <row r="25" spans="3:9" x14ac:dyDescent="0.2">
      <c r="G25" s="1227"/>
      <c r="H25" s="1227"/>
      <c r="I25" s="1227"/>
    </row>
    <row r="26" spans="3:9" x14ac:dyDescent="0.2">
      <c r="G26" s="1227"/>
      <c r="H26" s="1227"/>
      <c r="I26" s="1227"/>
    </row>
  </sheetData>
  <dataValidations count="1">
    <dataValidation operator="greaterThanOrEqual" allowBlank="1" showErrorMessage="1" errorTitle="Error" error="Please enter non-negative number." sqref="C7:E24"/>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Z2887"/>
  <sheetViews>
    <sheetView showGridLines="0" zoomScale="85" zoomScaleNormal="85" zoomScaleSheetLayoutView="40" workbookViewId="0">
      <pane ySplit="8" topLeftCell="A9" activePane="bottomLeft" state="frozen"/>
      <selection activeCell="C35" sqref="C35:I35"/>
      <selection pane="bottomLeft"/>
    </sheetView>
  </sheetViews>
  <sheetFormatPr defaultColWidth="0" defaultRowHeight="0" customHeight="1" zeroHeight="1" x14ac:dyDescent="0.2"/>
  <cols>
    <col min="1" max="1" width="3.625" style="3" customWidth="1"/>
    <col min="2" max="2" width="4.5" style="3" customWidth="1"/>
    <col min="3" max="3" width="28.625" style="3" customWidth="1"/>
    <col min="4" max="5" width="15.625" style="3" customWidth="1"/>
    <col min="6" max="6" width="12.625" style="3" customWidth="1"/>
    <col min="7" max="8" width="15.625" style="3" customWidth="1"/>
    <col min="9" max="9" width="12.625" style="3" customWidth="1"/>
    <col min="10" max="11" width="15.625" style="3" customWidth="1"/>
    <col min="12" max="12" width="12.625" style="3" customWidth="1"/>
    <col min="13" max="13" width="22.5" style="3" customWidth="1"/>
    <col min="14" max="14" width="15.625" style="3" customWidth="1"/>
    <col min="15" max="15" width="29.75" style="3" customWidth="1"/>
    <col min="16" max="16" width="12.5" style="3" customWidth="1"/>
    <col min="17" max="17" width="11.75" style="3" customWidth="1"/>
    <col min="18" max="18" width="10.125" style="3" customWidth="1"/>
    <col min="19" max="24" width="15.625" style="3" customWidth="1"/>
    <col min="25" max="25" width="22.5" style="3" customWidth="1"/>
    <col min="26" max="26" width="94.125" style="3" bestFit="1" customWidth="1"/>
    <col min="27" max="27" width="9" style="3" customWidth="1"/>
    <col min="28" max="16384" width="0" style="3" hidden="1"/>
  </cols>
  <sheetData>
    <row r="1" spans="1:26" s="2" customFormat="1" ht="14.25" customHeight="1" x14ac:dyDescent="0.2">
      <c r="A1" s="50" t="s">
        <v>217</v>
      </c>
      <c r="B1" s="50"/>
      <c r="C1" s="39"/>
    </row>
    <row r="2" spans="1:26" s="2" customFormat="1" ht="19.5" customHeight="1" x14ac:dyDescent="0.2">
      <c r="B2" s="75" t="s">
        <v>47</v>
      </c>
      <c r="C2" s="75"/>
      <c r="D2" s="75"/>
      <c r="E2" s="75"/>
      <c r="F2" s="75"/>
      <c r="G2" s="75"/>
      <c r="H2" s="75"/>
      <c r="I2" s="75"/>
      <c r="J2" s="75"/>
      <c r="K2" s="75"/>
      <c r="L2" s="75"/>
      <c r="M2" s="75"/>
      <c r="N2" s="75"/>
      <c r="O2" s="75"/>
      <c r="P2" s="75"/>
      <c r="Q2" s="75"/>
      <c r="R2" s="75"/>
      <c r="S2" s="75"/>
      <c r="T2" s="75"/>
      <c r="U2" s="75"/>
      <c r="V2" s="75"/>
      <c r="W2" s="75"/>
      <c r="X2" s="75"/>
      <c r="Y2" s="75"/>
      <c r="Z2" s="75"/>
    </row>
    <row r="3" spans="1:26" ht="9.9499999999999993" customHeight="1" x14ac:dyDescent="0.2">
      <c r="B3" s="4"/>
      <c r="C3" s="4"/>
      <c r="D3" s="4"/>
      <c r="E3" s="4"/>
      <c r="F3" s="4"/>
      <c r="G3" s="4"/>
      <c r="H3" s="4"/>
      <c r="I3" s="4"/>
      <c r="J3" s="4"/>
      <c r="K3" s="4"/>
      <c r="L3" s="4"/>
      <c r="M3" s="4"/>
      <c r="N3" s="4"/>
      <c r="O3" s="4"/>
      <c r="P3" s="4"/>
      <c r="Q3" s="4"/>
      <c r="R3" s="4"/>
      <c r="S3" s="4"/>
      <c r="T3" s="4"/>
      <c r="U3" s="4"/>
      <c r="V3" s="4"/>
      <c r="W3" s="4"/>
      <c r="X3" s="4"/>
      <c r="Y3" s="4"/>
    </row>
    <row r="4" spans="1:26" s="2" customFormat="1" ht="15" customHeight="1" x14ac:dyDescent="0.2">
      <c r="B4" s="74" t="s">
        <v>474</v>
      </c>
      <c r="C4" s="74"/>
      <c r="D4" s="74"/>
      <c r="E4" s="74"/>
      <c r="F4" s="74"/>
      <c r="G4" s="74"/>
      <c r="H4" s="74"/>
      <c r="I4" s="74"/>
      <c r="J4" s="74"/>
      <c r="K4" s="74"/>
      <c r="L4" s="74"/>
      <c r="M4" s="74"/>
      <c r="N4" s="74"/>
      <c r="O4" s="74"/>
      <c r="P4" s="74"/>
      <c r="Q4" s="74"/>
      <c r="R4" s="74"/>
      <c r="S4" s="74"/>
      <c r="T4" s="74"/>
      <c r="U4" s="74"/>
      <c r="V4" s="74"/>
      <c r="W4" s="74"/>
      <c r="X4" s="74"/>
      <c r="Y4" s="74"/>
    </row>
    <row r="5" spans="1:26" s="2" customFormat="1" ht="15" customHeight="1" x14ac:dyDescent="0.2">
      <c r="B5" s="74" t="s">
        <v>615</v>
      </c>
      <c r="C5" s="74"/>
      <c r="D5" s="74"/>
      <c r="E5" s="74"/>
      <c r="F5" s="74"/>
      <c r="G5" s="74"/>
      <c r="H5" s="74"/>
      <c r="I5" s="74"/>
      <c r="J5" s="74"/>
      <c r="K5" s="74"/>
      <c r="L5" s="74"/>
      <c r="M5" s="74"/>
      <c r="N5" s="74"/>
      <c r="O5" s="74"/>
      <c r="P5" s="74"/>
      <c r="Q5" s="74"/>
      <c r="R5" s="74"/>
      <c r="S5" s="74"/>
      <c r="T5" s="74"/>
      <c r="U5" s="74"/>
      <c r="V5" s="74"/>
      <c r="W5" s="74"/>
      <c r="X5" s="74"/>
      <c r="Y5" s="74"/>
    </row>
    <row r="6" spans="1:26" s="2" customFormat="1" ht="12" customHeight="1" x14ac:dyDescent="0.2">
      <c r="C6" s="74"/>
      <c r="D6" s="74"/>
      <c r="E6" s="74"/>
      <c r="F6" s="74"/>
      <c r="G6" s="74"/>
      <c r="H6" s="74"/>
      <c r="I6" s="74"/>
      <c r="J6" s="74"/>
      <c r="K6" s="74"/>
      <c r="L6" s="74"/>
      <c r="M6" s="74"/>
      <c r="N6" s="74"/>
      <c r="O6" s="74"/>
      <c r="P6" s="74"/>
      <c r="Q6" s="74"/>
      <c r="R6" s="74"/>
      <c r="S6" s="74"/>
      <c r="T6" s="74"/>
      <c r="U6" s="74"/>
      <c r="V6" s="74"/>
      <c r="W6" s="74"/>
      <c r="X6" s="74"/>
      <c r="Y6" s="74"/>
    </row>
    <row r="7" spans="1:26" s="2" customFormat="1" ht="24" customHeight="1" x14ac:dyDescent="0.2">
      <c r="C7" s="74"/>
      <c r="D7" s="74"/>
      <c r="E7" s="74"/>
      <c r="F7" s="74"/>
      <c r="G7" s="74"/>
      <c r="H7" s="74"/>
      <c r="I7" s="74"/>
      <c r="J7" s="74"/>
      <c r="K7" s="74"/>
      <c r="L7" s="74"/>
      <c r="M7" s="74"/>
      <c r="N7" s="74"/>
      <c r="O7" s="74"/>
      <c r="P7" s="74"/>
      <c r="Q7" s="74"/>
      <c r="R7" s="74"/>
      <c r="S7" s="74"/>
      <c r="T7" s="74"/>
      <c r="U7" s="74"/>
      <c r="V7" s="74"/>
      <c r="W7" s="74"/>
      <c r="X7" s="74"/>
      <c r="Y7" s="74"/>
    </row>
    <row r="8" spans="1:26" s="2" customFormat="1" ht="9.9499999999999993" customHeight="1" x14ac:dyDescent="0.2">
      <c r="C8" s="7"/>
      <c r="D8" s="7"/>
      <c r="E8" s="7"/>
      <c r="F8" s="7"/>
      <c r="G8" s="7"/>
      <c r="H8" s="7"/>
      <c r="I8" s="7"/>
      <c r="J8" s="7"/>
      <c r="K8" s="7"/>
      <c r="L8" s="7"/>
      <c r="M8" s="7"/>
      <c r="N8" s="7"/>
      <c r="O8" s="7"/>
      <c r="P8" s="7"/>
      <c r="Q8" s="7"/>
      <c r="R8" s="7"/>
      <c r="S8" s="7"/>
      <c r="T8" s="7"/>
      <c r="U8" s="7"/>
      <c r="V8" s="7"/>
      <c r="W8" s="7"/>
      <c r="X8" s="7"/>
      <c r="Y8" s="7"/>
    </row>
    <row r="9" spans="1:26" s="2" customFormat="1" ht="20.100000000000001" customHeight="1" x14ac:dyDescent="0.2">
      <c r="B9" s="604"/>
      <c r="C9" s="7"/>
      <c r="D9" s="7"/>
      <c r="E9" s="7"/>
      <c r="F9" s="7"/>
      <c r="G9" s="7"/>
      <c r="H9" s="7"/>
      <c r="I9" s="7"/>
      <c r="J9" s="7"/>
      <c r="K9" s="7"/>
      <c r="L9" s="7"/>
      <c r="M9" s="7"/>
      <c r="N9" s="7"/>
      <c r="O9" s="7"/>
      <c r="P9" s="7"/>
      <c r="Q9" s="7"/>
      <c r="R9" s="7"/>
      <c r="S9" s="7"/>
      <c r="T9" s="7"/>
      <c r="U9" s="7"/>
      <c r="V9" s="7"/>
      <c r="W9" s="7"/>
      <c r="X9" s="7"/>
      <c r="Y9" s="7"/>
    </row>
    <row r="10" spans="1:26" s="2" customFormat="1" ht="14.25" customHeight="1" x14ac:dyDescent="0.25">
      <c r="B10" s="102" t="s">
        <v>151</v>
      </c>
      <c r="C10" s="102"/>
      <c r="D10" s="7"/>
      <c r="E10" s="7"/>
      <c r="F10" s="7"/>
      <c r="G10" s="7"/>
      <c r="H10" s="7"/>
      <c r="I10" s="7"/>
      <c r="J10" s="7"/>
      <c r="K10" s="7"/>
      <c r="L10" s="7"/>
      <c r="M10" s="7"/>
      <c r="N10" s="7"/>
      <c r="O10" s="7"/>
      <c r="P10" s="7"/>
      <c r="Q10" s="7"/>
      <c r="R10" s="7"/>
      <c r="S10" s="7"/>
      <c r="T10" s="7"/>
      <c r="U10" s="7"/>
      <c r="V10" s="7"/>
      <c r="W10" s="7"/>
      <c r="X10" s="7"/>
      <c r="Y10" s="7"/>
    </row>
    <row r="11" spans="1:26" s="2" customFormat="1" ht="9.9499999999999993" customHeight="1" x14ac:dyDescent="0.2">
      <c r="C11" s="7"/>
      <c r="D11" s="7"/>
      <c r="E11" s="7"/>
      <c r="F11" s="7"/>
      <c r="G11" s="7"/>
      <c r="H11" s="7"/>
      <c r="I11" s="7"/>
      <c r="J11" s="7"/>
      <c r="K11" s="7"/>
      <c r="L11" s="7"/>
      <c r="M11" s="7"/>
      <c r="N11" s="7"/>
      <c r="O11" s="7"/>
      <c r="P11" s="7"/>
      <c r="Q11" s="7"/>
      <c r="R11" s="7"/>
      <c r="S11" s="7"/>
      <c r="T11" s="7"/>
      <c r="U11" s="7"/>
      <c r="V11" s="7"/>
      <c r="W11" s="7"/>
      <c r="X11" s="7"/>
      <c r="Y11" s="7"/>
    </row>
    <row r="12" spans="1:26" s="2" customFormat="1" ht="34.35" customHeight="1" x14ac:dyDescent="0.2">
      <c r="B12" s="261" t="s">
        <v>174</v>
      </c>
      <c r="C12" s="259"/>
      <c r="D12" s="262"/>
      <c r="E12" s="262"/>
      <c r="F12" s="262"/>
      <c r="G12" s="263"/>
      <c r="H12" s="263"/>
      <c r="I12" s="263"/>
      <c r="J12" s="262"/>
      <c r="K12" s="262"/>
      <c r="L12" s="262"/>
      <c r="M12" s="262"/>
      <c r="N12" s="58"/>
      <c r="O12" s="258" t="s">
        <v>90</v>
      </c>
      <c r="Y12" s="258"/>
    </row>
    <row r="13" spans="1:26" s="2" customFormat="1" ht="14.25" customHeight="1" x14ac:dyDescent="0.2">
      <c r="B13" s="261"/>
      <c r="C13" s="259"/>
      <c r="D13" s="182" t="s">
        <v>1</v>
      </c>
      <c r="E13" s="182"/>
      <c r="F13" s="182" t="s">
        <v>2</v>
      </c>
      <c r="G13" s="183" t="s">
        <v>3</v>
      </c>
      <c r="H13" s="183"/>
      <c r="I13" s="183" t="s">
        <v>94</v>
      </c>
      <c r="J13" s="182" t="s">
        <v>4</v>
      </c>
      <c r="K13" s="182"/>
      <c r="L13" s="182" t="s">
        <v>5</v>
      </c>
      <c r="M13" s="182" t="s">
        <v>6</v>
      </c>
      <c r="N13" s="49"/>
      <c r="O13" s="258"/>
      <c r="P13" s="1552"/>
      <c r="Q13" s="1552"/>
      <c r="R13" s="1552"/>
      <c r="S13" s="1552"/>
      <c r="T13" s="1552"/>
      <c r="U13" s="1552"/>
      <c r="V13" s="1613"/>
      <c r="W13" s="1613"/>
      <c r="X13" s="1613"/>
      <c r="Y13" s="258"/>
    </row>
    <row r="14" spans="1:26" s="2" customFormat="1" ht="32.25" customHeight="1" x14ac:dyDescent="0.2">
      <c r="C14" s="260"/>
      <c r="D14" s="2183" t="str">
        <f>'4 classification'!C15</f>
        <v>Money Market Funds</v>
      </c>
      <c r="E14" s="2184"/>
      <c r="F14" s="1553"/>
      <c r="G14" s="2184" t="str">
        <f>'4 classification'!E15</f>
        <v>Fixed Income Funds</v>
      </c>
      <c r="H14" s="2184"/>
      <c r="I14" s="1553"/>
      <c r="J14" s="2184" t="str">
        <f>'4 classification'!G15</f>
        <v>Mixed Funds</v>
      </c>
      <c r="K14" s="2184"/>
      <c r="L14" s="1554"/>
      <c r="M14" s="2185" t="s">
        <v>193</v>
      </c>
      <c r="N14" s="49"/>
      <c r="P14" s="2203" t="str">
        <f>D14</f>
        <v>Money Market Funds</v>
      </c>
      <c r="Q14" s="2201"/>
      <c r="R14" s="2202"/>
      <c r="S14" s="2200" t="str">
        <f>G14</f>
        <v>Fixed Income Funds</v>
      </c>
      <c r="T14" s="2201"/>
      <c r="U14" s="2202"/>
      <c r="V14" s="2197" t="str">
        <f>J14</f>
        <v>Mixed Funds</v>
      </c>
      <c r="W14" s="2198"/>
      <c r="X14" s="2199"/>
    </row>
    <row r="15" spans="1:26" s="2" customFormat="1" ht="51.75" thickBot="1" x14ac:dyDescent="0.25">
      <c r="C15" s="260"/>
      <c r="D15" s="1556">
        <v>2016</v>
      </c>
      <c r="E15" s="1557">
        <v>2017</v>
      </c>
      <c r="F15" s="1817" t="s">
        <v>622</v>
      </c>
      <c r="G15" s="1556">
        <v>2016</v>
      </c>
      <c r="H15" s="1557">
        <v>2017</v>
      </c>
      <c r="I15" s="1817" t="s">
        <v>622</v>
      </c>
      <c r="J15" s="1556">
        <v>2016</v>
      </c>
      <c r="K15" s="1557">
        <v>2017</v>
      </c>
      <c r="L15" s="1817" t="s">
        <v>622</v>
      </c>
      <c r="M15" s="2186"/>
      <c r="N15" s="49"/>
      <c r="P15" s="1633">
        <v>2016</v>
      </c>
      <c r="Q15" s="1668">
        <v>2017</v>
      </c>
      <c r="R15" s="1631" t="s">
        <v>1000</v>
      </c>
      <c r="S15" s="1667">
        <v>2016</v>
      </c>
      <c r="T15" s="1668">
        <v>2017</v>
      </c>
      <c r="U15" s="1667" t="s">
        <v>1000</v>
      </c>
      <c r="V15" s="1634">
        <v>2016</v>
      </c>
      <c r="W15" s="1668">
        <v>2017</v>
      </c>
      <c r="X15" s="1632" t="s">
        <v>1000</v>
      </c>
      <c r="Y15" s="1433" t="s">
        <v>176</v>
      </c>
      <c r="Z15" s="1375" t="s">
        <v>212</v>
      </c>
    </row>
    <row r="16" spans="1:26" s="2" customFormat="1" ht="28.5" customHeight="1" x14ac:dyDescent="0.2">
      <c r="B16" s="244" t="s">
        <v>152</v>
      </c>
      <c r="C16" s="203"/>
      <c r="D16" s="98"/>
      <c r="E16" s="1534"/>
      <c r="F16" s="95"/>
      <c r="G16" s="1580"/>
      <c r="H16" s="1534"/>
      <c r="I16" s="95"/>
      <c r="J16" s="271"/>
      <c r="K16" s="1543"/>
      <c r="L16" s="1436"/>
      <c r="M16" s="199"/>
      <c r="N16" s="1550"/>
      <c r="O16" s="252" t="s">
        <v>89</v>
      </c>
      <c r="P16" s="98"/>
      <c r="Q16" s="1543"/>
      <c r="R16" s="1534"/>
      <c r="S16" s="1580"/>
      <c r="T16" s="1534"/>
      <c r="U16" s="1534"/>
      <c r="V16" s="1580"/>
      <c r="W16" s="1543"/>
      <c r="X16" s="1617"/>
      <c r="Y16" s="281"/>
      <c r="Z16" s="358"/>
    </row>
    <row r="17" spans="1:26" s="2" customFormat="1" ht="28.5" customHeight="1" x14ac:dyDescent="0.2">
      <c r="B17" s="245" t="s">
        <v>154</v>
      </c>
      <c r="C17" s="227" t="s">
        <v>51</v>
      </c>
      <c r="D17" s="1544"/>
      <c r="E17" s="1535"/>
      <c r="F17" s="1813"/>
      <c r="G17" s="1560"/>
      <c r="H17" s="1535"/>
      <c r="I17" s="1813"/>
      <c r="J17" s="1560"/>
      <c r="K17" s="1535"/>
      <c r="L17" s="1815"/>
      <c r="M17" s="731"/>
      <c r="N17" s="1550"/>
      <c r="O17" s="250" t="s">
        <v>77</v>
      </c>
      <c r="P17" s="1577" t="str">
        <f t="shared" ref="P17:X17" si="0">IF(SUM(COUNTBLANK(D17),COUNTBLANK(D19))=0,D19/D17,"-")</f>
        <v>-</v>
      </c>
      <c r="Q17" s="1680" t="str">
        <f t="shared" si="0"/>
        <v>-</v>
      </c>
      <c r="R17" s="1680" t="str">
        <f t="shared" si="0"/>
        <v>-</v>
      </c>
      <c r="S17" s="1581" t="str">
        <f t="shared" si="0"/>
        <v>-</v>
      </c>
      <c r="T17" s="1680" t="str">
        <f t="shared" si="0"/>
        <v>-</v>
      </c>
      <c r="U17" s="1680" t="str">
        <f t="shared" si="0"/>
        <v>-</v>
      </c>
      <c r="V17" s="1581" t="str">
        <f t="shared" si="0"/>
        <v>-</v>
      </c>
      <c r="W17" s="1680" t="str">
        <f t="shared" si="0"/>
        <v>-</v>
      </c>
      <c r="X17" s="1614" t="str">
        <f t="shared" si="0"/>
        <v>-</v>
      </c>
      <c r="Y17" s="284" t="s">
        <v>177</v>
      </c>
      <c r="Z17" s="359" t="s">
        <v>205</v>
      </c>
    </row>
    <row r="18" spans="1:26" s="2" customFormat="1" ht="28.5" customHeight="1" x14ac:dyDescent="0.2">
      <c r="B18" s="245" t="s">
        <v>155</v>
      </c>
      <c r="C18" s="227" t="s">
        <v>616</v>
      </c>
      <c r="D18" s="1544"/>
      <c r="E18" s="1535"/>
      <c r="F18" s="1813"/>
      <c r="G18" s="1560"/>
      <c r="H18" s="1535"/>
      <c r="I18" s="1813"/>
      <c r="J18" s="1560"/>
      <c r="K18" s="1535"/>
      <c r="L18" s="1815"/>
      <c r="M18" s="731"/>
      <c r="N18" s="1550"/>
      <c r="O18" s="250" t="s">
        <v>79</v>
      </c>
      <c r="P18" s="1577" t="str">
        <f t="shared" ref="P18:X18" si="1">IF(SUM(COUNTBLANK(D17),COUNTBLANK(D20))=0,D20/D17,"-")</f>
        <v>-</v>
      </c>
      <c r="Q18" s="1680" t="str">
        <f t="shared" si="1"/>
        <v>-</v>
      </c>
      <c r="R18" s="1680" t="str">
        <f t="shared" si="1"/>
        <v>-</v>
      </c>
      <c r="S18" s="1581" t="str">
        <f t="shared" si="1"/>
        <v>-</v>
      </c>
      <c r="T18" s="1680" t="str">
        <f t="shared" si="1"/>
        <v>-</v>
      </c>
      <c r="U18" s="1680" t="str">
        <f t="shared" si="1"/>
        <v>-</v>
      </c>
      <c r="V18" s="1581" t="str">
        <f t="shared" si="1"/>
        <v>-</v>
      </c>
      <c r="W18" s="1680" t="str">
        <f t="shared" si="1"/>
        <v>-</v>
      </c>
      <c r="X18" s="1614" t="str">
        <f t="shared" si="1"/>
        <v>-</v>
      </c>
      <c r="Y18" s="284" t="s">
        <v>178</v>
      </c>
      <c r="Z18" s="359" t="s">
        <v>206</v>
      </c>
    </row>
    <row r="19" spans="1:26" s="2" customFormat="1" ht="28.5" customHeight="1" x14ac:dyDescent="0.2">
      <c r="B19" s="245" t="s">
        <v>156</v>
      </c>
      <c r="C19" s="227" t="s">
        <v>198</v>
      </c>
      <c r="D19" s="1544"/>
      <c r="E19" s="1535"/>
      <c r="F19" s="1813"/>
      <c r="G19" s="1560"/>
      <c r="H19" s="1535"/>
      <c r="I19" s="1813"/>
      <c r="J19" s="1560"/>
      <c r="K19" s="1535"/>
      <c r="L19" s="1815"/>
      <c r="M19" s="731"/>
      <c r="N19" s="1550"/>
      <c r="O19" s="251" t="s">
        <v>78</v>
      </c>
      <c r="P19" s="1578" t="str">
        <f t="shared" ref="P19:X19" si="2">IF(SUM(COUNTBLANK(D17),COUNTBLANK(D19),COUNTBLANK(D35),COUNTBLANK(D36))=0,(D19+D36)/(D17+D35),"-")</f>
        <v>-</v>
      </c>
      <c r="Q19" s="1681" t="str">
        <f t="shared" si="2"/>
        <v>-</v>
      </c>
      <c r="R19" s="1681" t="str">
        <f t="shared" si="2"/>
        <v>-</v>
      </c>
      <c r="S19" s="1582" t="str">
        <f t="shared" si="2"/>
        <v>-</v>
      </c>
      <c r="T19" s="1681" t="str">
        <f t="shared" si="2"/>
        <v>-</v>
      </c>
      <c r="U19" s="1681" t="str">
        <f t="shared" si="2"/>
        <v>-</v>
      </c>
      <c r="V19" s="1582" t="str">
        <f t="shared" si="2"/>
        <v>-</v>
      </c>
      <c r="W19" s="1681" t="str">
        <f t="shared" si="2"/>
        <v>-</v>
      </c>
      <c r="X19" s="1615" t="str">
        <f t="shared" si="2"/>
        <v>-</v>
      </c>
      <c r="Y19" s="285" t="s">
        <v>179</v>
      </c>
      <c r="Z19" s="360" t="s">
        <v>210</v>
      </c>
    </row>
    <row r="20" spans="1:26" s="2" customFormat="1" ht="28.5" customHeight="1" x14ac:dyDescent="0.2">
      <c r="B20" s="245" t="s">
        <v>157</v>
      </c>
      <c r="C20" s="356" t="s">
        <v>202</v>
      </c>
      <c r="D20" s="1544"/>
      <c r="E20" s="1535"/>
      <c r="F20" s="1813"/>
      <c r="G20" s="1560"/>
      <c r="H20" s="1535"/>
      <c r="I20" s="1813"/>
      <c r="J20" s="1560"/>
      <c r="K20" s="1535"/>
      <c r="L20" s="1815"/>
      <c r="M20" s="731"/>
      <c r="N20" s="1550"/>
      <c r="O20" s="247" t="s">
        <v>88</v>
      </c>
      <c r="P20" s="1579"/>
      <c r="Q20" s="1675"/>
      <c r="R20" s="1573"/>
      <c r="S20" s="1583"/>
      <c r="T20" s="1675"/>
      <c r="U20" s="1573"/>
      <c r="V20" s="1583"/>
      <c r="W20" s="1675"/>
      <c r="X20" s="1616"/>
      <c r="Y20" s="282"/>
      <c r="Z20" s="357"/>
    </row>
    <row r="21" spans="1:26" s="2" customFormat="1" ht="28.5" customHeight="1" x14ac:dyDescent="0.2">
      <c r="B21" s="245" t="s">
        <v>158</v>
      </c>
      <c r="C21" s="235" t="s">
        <v>199</v>
      </c>
      <c r="D21" s="1544"/>
      <c r="E21" s="1535"/>
      <c r="F21" s="1813"/>
      <c r="G21" s="1560"/>
      <c r="H21" s="1535"/>
      <c r="I21" s="1813"/>
      <c r="J21" s="1560"/>
      <c r="K21" s="1535"/>
      <c r="L21" s="1815"/>
      <c r="M21" s="731"/>
      <c r="N21" s="1550"/>
      <c r="O21" s="250" t="s">
        <v>80</v>
      </c>
      <c r="P21" s="1577" t="str">
        <f t="shared" ref="P21:X21" si="3">IF(SUM(COUNTBLANK(D17),COUNTBLANK(D21),COUNTBLANK(D27),COUNTBLANK(D31))=0,(D21-D27-D31)/D17,"-")</f>
        <v>-</v>
      </c>
      <c r="Q21" s="1680" t="str">
        <f t="shared" si="3"/>
        <v>-</v>
      </c>
      <c r="R21" s="1680" t="str">
        <f t="shared" si="3"/>
        <v>-</v>
      </c>
      <c r="S21" s="1581" t="str">
        <f t="shared" si="3"/>
        <v>-</v>
      </c>
      <c r="T21" s="1680" t="str">
        <f t="shared" si="3"/>
        <v>-</v>
      </c>
      <c r="U21" s="1680" t="str">
        <f t="shared" si="3"/>
        <v>-</v>
      </c>
      <c r="V21" s="1581" t="str">
        <f t="shared" si="3"/>
        <v>-</v>
      </c>
      <c r="W21" s="1680" t="str">
        <f t="shared" si="3"/>
        <v>-</v>
      </c>
      <c r="X21" s="1614" t="str">
        <f t="shared" si="3"/>
        <v>-</v>
      </c>
      <c r="Y21" s="284" t="s">
        <v>180</v>
      </c>
      <c r="Z21" s="359" t="s">
        <v>211</v>
      </c>
    </row>
    <row r="22" spans="1:26" s="2" customFormat="1" ht="28.5" customHeight="1" x14ac:dyDescent="0.2">
      <c r="B22" s="245" t="s">
        <v>159</v>
      </c>
      <c r="C22" s="227" t="s">
        <v>200</v>
      </c>
      <c r="D22" s="1544"/>
      <c r="E22" s="1535"/>
      <c r="F22" s="1813"/>
      <c r="G22" s="1560"/>
      <c r="H22" s="1535"/>
      <c r="I22" s="1813"/>
      <c r="J22" s="1560"/>
      <c r="K22" s="1535"/>
      <c r="L22" s="1815"/>
      <c r="M22" s="731"/>
      <c r="N22" s="1550"/>
      <c r="O22" s="250" t="s">
        <v>81</v>
      </c>
      <c r="P22" s="1577" t="str">
        <f t="shared" ref="P22:U23" si="4">IF(SUM(COUNTBLANK(D22),COUNTBLANK(D28),COUNTBLANK(D32))=0,(D28+D32)/D22,"-")</f>
        <v>-</v>
      </c>
      <c r="Q22" s="1680" t="str">
        <f t="shared" si="4"/>
        <v>-</v>
      </c>
      <c r="R22" s="1680" t="str">
        <f t="shared" si="4"/>
        <v>-</v>
      </c>
      <c r="S22" s="1581" t="str">
        <f t="shared" si="4"/>
        <v>-</v>
      </c>
      <c r="T22" s="1680" t="str">
        <f t="shared" si="4"/>
        <v>-</v>
      </c>
      <c r="U22" s="1680" t="str">
        <f t="shared" si="4"/>
        <v>-</v>
      </c>
      <c r="V22" s="1581" t="str">
        <f t="shared" ref="V22:X23" si="5">IF(SUM(COUNTBLANK(J22),COUNTBLANK(J28),COUNTBLANK(J32))=0,(J28+J32)/J22,"-")</f>
        <v>-</v>
      </c>
      <c r="W22" s="1680" t="str">
        <f t="shared" si="5"/>
        <v>-</v>
      </c>
      <c r="X22" s="1614" t="str">
        <f t="shared" si="5"/>
        <v>-</v>
      </c>
      <c r="Y22" s="284" t="s">
        <v>181</v>
      </c>
      <c r="Z22" s="359" t="s">
        <v>221</v>
      </c>
    </row>
    <row r="23" spans="1:26" s="2" customFormat="1" ht="28.5" customHeight="1" x14ac:dyDescent="0.2">
      <c r="B23" s="245" t="s">
        <v>160</v>
      </c>
      <c r="C23" s="227" t="s">
        <v>201</v>
      </c>
      <c r="D23" s="1544"/>
      <c r="E23" s="1535"/>
      <c r="F23" s="1813"/>
      <c r="G23" s="1560"/>
      <c r="H23" s="1535"/>
      <c r="I23" s="1813"/>
      <c r="J23" s="1560"/>
      <c r="K23" s="1535"/>
      <c r="L23" s="1815"/>
      <c r="M23" s="731"/>
      <c r="N23" s="1550"/>
      <c r="O23" s="251" t="s">
        <v>82</v>
      </c>
      <c r="P23" s="1578" t="str">
        <f t="shared" si="4"/>
        <v>-</v>
      </c>
      <c r="Q23" s="1681" t="str">
        <f t="shared" si="4"/>
        <v>-</v>
      </c>
      <c r="R23" s="1681" t="str">
        <f t="shared" si="4"/>
        <v>-</v>
      </c>
      <c r="S23" s="1582" t="str">
        <f t="shared" si="4"/>
        <v>-</v>
      </c>
      <c r="T23" s="1681" t="str">
        <f t="shared" si="4"/>
        <v>-</v>
      </c>
      <c r="U23" s="1681" t="str">
        <f t="shared" si="4"/>
        <v>-</v>
      </c>
      <c r="V23" s="1582" t="str">
        <f t="shared" si="5"/>
        <v>-</v>
      </c>
      <c r="W23" s="1681" t="str">
        <f t="shared" si="5"/>
        <v>-</v>
      </c>
      <c r="X23" s="1615" t="str">
        <f t="shared" si="5"/>
        <v>-</v>
      </c>
      <c r="Y23" s="285" t="s">
        <v>279</v>
      </c>
      <c r="Z23" s="360" t="s">
        <v>273</v>
      </c>
    </row>
    <row r="24" spans="1:26" s="2" customFormat="1" ht="28.5" customHeight="1" x14ac:dyDescent="0.2">
      <c r="B24" s="245" t="s">
        <v>161</v>
      </c>
      <c r="C24" s="227" t="s">
        <v>272</v>
      </c>
      <c r="D24" s="1544"/>
      <c r="E24" s="1535"/>
      <c r="F24" s="1813"/>
      <c r="G24" s="1560"/>
      <c r="H24" s="1535"/>
      <c r="I24" s="1813"/>
      <c r="J24" s="1560"/>
      <c r="K24" s="1535"/>
      <c r="L24" s="1815"/>
      <c r="M24" s="731"/>
      <c r="N24" s="1550"/>
      <c r="O24" s="247" t="s">
        <v>86</v>
      </c>
      <c r="P24" s="1579"/>
      <c r="Q24" s="1675"/>
      <c r="R24" s="1573"/>
      <c r="S24" s="1583"/>
      <c r="T24" s="1675"/>
      <c r="U24" s="1573"/>
      <c r="V24" s="1583"/>
      <c r="W24" s="1675"/>
      <c r="X24" s="1592"/>
      <c r="Y24" s="282"/>
      <c r="Z24" s="357"/>
    </row>
    <row r="25" spans="1:26" s="2" customFormat="1" ht="28.5" customHeight="1" x14ac:dyDescent="0.2">
      <c r="B25" s="246" t="s">
        <v>162</v>
      </c>
      <c r="C25" s="228" t="s">
        <v>278</v>
      </c>
      <c r="D25" s="1558"/>
      <c r="E25" s="1536"/>
      <c r="F25" s="1814"/>
      <c r="G25" s="732"/>
      <c r="H25" s="1563"/>
      <c r="I25" s="1814"/>
      <c r="J25" s="732"/>
      <c r="K25" s="1563"/>
      <c r="L25" s="1816"/>
      <c r="M25" s="733"/>
      <c r="N25" s="1550"/>
      <c r="O25" s="250" t="s">
        <v>172</v>
      </c>
      <c r="P25" s="1577" t="str">
        <f t="shared" ref="P25:X25" si="6">IF(SUM(COUNTBLANK(D17),COUNTBLANK(D25),COUNTBLANK(D29),COUNTBLANK(D33))=0,(D17-D25+D29+D33)/D17,"-")</f>
        <v>-</v>
      </c>
      <c r="Q25" s="1680" t="str">
        <f t="shared" si="6"/>
        <v>-</v>
      </c>
      <c r="R25" s="1680" t="str">
        <f t="shared" si="6"/>
        <v>-</v>
      </c>
      <c r="S25" s="1581" t="str">
        <f t="shared" si="6"/>
        <v>-</v>
      </c>
      <c r="T25" s="1680" t="str">
        <f t="shared" si="6"/>
        <v>-</v>
      </c>
      <c r="U25" s="1680" t="str">
        <f t="shared" si="6"/>
        <v>-</v>
      </c>
      <c r="V25" s="1581" t="str">
        <f t="shared" si="6"/>
        <v>-</v>
      </c>
      <c r="W25" s="1680" t="str">
        <f t="shared" si="6"/>
        <v>-</v>
      </c>
      <c r="X25" s="1614" t="str">
        <f t="shared" si="6"/>
        <v>-</v>
      </c>
      <c r="Y25" s="284" t="s">
        <v>280</v>
      </c>
      <c r="Z25" s="359" t="s">
        <v>276</v>
      </c>
    </row>
    <row r="26" spans="1:26" s="52" customFormat="1" ht="28.5" customHeight="1" x14ac:dyDescent="0.2">
      <c r="A26" s="51"/>
      <c r="B26" s="247" t="s">
        <v>48</v>
      </c>
      <c r="C26" s="112"/>
      <c r="D26" s="1435"/>
      <c r="E26" s="1666"/>
      <c r="F26" s="113"/>
      <c r="G26" s="272"/>
      <c r="H26" s="1666"/>
      <c r="I26" s="113"/>
      <c r="J26" s="272"/>
      <c r="K26" s="1666"/>
      <c r="L26" s="115"/>
      <c r="M26" s="201"/>
      <c r="N26" s="60"/>
      <c r="O26" s="250" t="s">
        <v>274</v>
      </c>
      <c r="P26" s="1577" t="str">
        <f t="shared" ref="P26:X26" si="7">IF(SUM(COUNTBLANK(D17),COUNTBLANK(D24),COUNTBLANK(D29),COUNTBLANK(D33))=0,(D17-D24+D29+D33)/D17,"-")</f>
        <v>-</v>
      </c>
      <c r="Q26" s="1680" t="str">
        <f t="shared" si="7"/>
        <v>-</v>
      </c>
      <c r="R26" s="1680" t="str">
        <f t="shared" si="7"/>
        <v>-</v>
      </c>
      <c r="S26" s="1582" t="str">
        <f t="shared" si="7"/>
        <v>-</v>
      </c>
      <c r="T26" s="1680" t="str">
        <f t="shared" si="7"/>
        <v>-</v>
      </c>
      <c r="U26" s="1680" t="str">
        <f t="shared" si="7"/>
        <v>-</v>
      </c>
      <c r="V26" s="1582" t="str">
        <f t="shared" si="7"/>
        <v>-</v>
      </c>
      <c r="W26" s="1680" t="str">
        <f t="shared" si="7"/>
        <v>-</v>
      </c>
      <c r="X26" s="1614" t="str">
        <f t="shared" si="7"/>
        <v>-</v>
      </c>
      <c r="Y26" s="284" t="s">
        <v>281</v>
      </c>
      <c r="Z26" s="359" t="s">
        <v>277</v>
      </c>
    </row>
    <row r="27" spans="1:26" s="2" customFormat="1" ht="28.5" customHeight="1" x14ac:dyDescent="0.2">
      <c r="B27" s="245" t="s">
        <v>163</v>
      </c>
      <c r="C27" s="227" t="s">
        <v>283</v>
      </c>
      <c r="D27" s="1544"/>
      <c r="E27" s="1535"/>
      <c r="F27" s="1813"/>
      <c r="G27" s="1560"/>
      <c r="H27" s="1535"/>
      <c r="I27" s="1813"/>
      <c r="J27" s="1560"/>
      <c r="K27" s="1535"/>
      <c r="L27" s="1815"/>
      <c r="M27" s="731"/>
      <c r="N27" s="1550"/>
      <c r="O27" s="247" t="s">
        <v>83</v>
      </c>
      <c r="P27" s="1579"/>
      <c r="Q27" s="1675"/>
      <c r="R27" s="1573"/>
      <c r="S27" s="1583"/>
      <c r="T27" s="1675"/>
      <c r="U27" s="1573"/>
      <c r="V27" s="1583"/>
      <c r="W27" s="1675"/>
      <c r="X27" s="1616"/>
      <c r="Y27" s="282"/>
      <c r="Z27" s="357"/>
    </row>
    <row r="28" spans="1:26" s="2" customFormat="1" ht="28.5" customHeight="1" x14ac:dyDescent="0.2">
      <c r="B28" s="245" t="s">
        <v>164</v>
      </c>
      <c r="C28" s="227" t="s">
        <v>284</v>
      </c>
      <c r="D28" s="1544"/>
      <c r="E28" s="1535"/>
      <c r="F28" s="1813"/>
      <c r="G28" s="1560"/>
      <c r="H28" s="1535"/>
      <c r="I28" s="1813"/>
      <c r="J28" s="1560"/>
      <c r="K28" s="1535"/>
      <c r="L28" s="1815"/>
      <c r="M28" s="731"/>
      <c r="N28" s="1550"/>
      <c r="O28" s="250" t="s">
        <v>173</v>
      </c>
      <c r="P28" s="1578" t="str">
        <f t="shared" ref="P28:X28" si="8">IF(SUM(COUNTBLANK(D17),COUNTBLANK(D35),COUNTBLANK(D36))=0,D36/(D17+D35),"-")</f>
        <v>-</v>
      </c>
      <c r="Q28" s="1681" t="str">
        <f t="shared" si="8"/>
        <v>-</v>
      </c>
      <c r="R28" s="1681" t="str">
        <f t="shared" si="8"/>
        <v>-</v>
      </c>
      <c r="S28" s="1582" t="str">
        <f t="shared" si="8"/>
        <v>-</v>
      </c>
      <c r="T28" s="1681" t="str">
        <f t="shared" si="8"/>
        <v>-</v>
      </c>
      <c r="U28" s="1681" t="str">
        <f t="shared" si="8"/>
        <v>-</v>
      </c>
      <c r="V28" s="1582" t="str">
        <f t="shared" si="8"/>
        <v>-</v>
      </c>
      <c r="W28" s="1681" t="str">
        <f t="shared" si="8"/>
        <v>-</v>
      </c>
      <c r="X28" s="1615" t="str">
        <f t="shared" si="8"/>
        <v>-</v>
      </c>
      <c r="Y28" s="284" t="s">
        <v>182</v>
      </c>
      <c r="Z28" s="360" t="s">
        <v>207</v>
      </c>
    </row>
    <row r="29" spans="1:26" s="2" customFormat="1" ht="28.5" customHeight="1" x14ac:dyDescent="0.2">
      <c r="B29" s="245" t="s">
        <v>165</v>
      </c>
      <c r="C29" s="227" t="s">
        <v>285</v>
      </c>
      <c r="D29" s="1544"/>
      <c r="E29" s="1535"/>
      <c r="F29" s="1813"/>
      <c r="G29" s="1560"/>
      <c r="H29" s="1535"/>
      <c r="I29" s="1813"/>
      <c r="J29" s="1560"/>
      <c r="K29" s="1535"/>
      <c r="L29" s="1815"/>
      <c r="M29" s="731"/>
      <c r="N29" s="1550"/>
      <c r="O29" s="247" t="s">
        <v>87</v>
      </c>
      <c r="P29" s="1579"/>
      <c r="Q29" s="1675"/>
      <c r="R29" s="1573"/>
      <c r="S29" s="1583"/>
      <c r="T29" s="1675"/>
      <c r="U29" s="1573"/>
      <c r="V29" s="1583"/>
      <c r="W29" s="1675"/>
      <c r="X29" s="1616"/>
      <c r="Y29" s="282"/>
      <c r="Z29" s="357"/>
    </row>
    <row r="30" spans="1:26" s="2" customFormat="1" ht="28.5" customHeight="1" x14ac:dyDescent="0.2">
      <c r="B30" s="245" t="s">
        <v>166</v>
      </c>
      <c r="C30" s="235" t="s">
        <v>617</v>
      </c>
      <c r="D30" s="1544"/>
      <c r="E30" s="1535"/>
      <c r="F30" s="1813"/>
      <c r="G30" s="1560"/>
      <c r="H30" s="1535"/>
      <c r="I30" s="1813"/>
      <c r="J30" s="1560"/>
      <c r="K30" s="1535"/>
      <c r="L30" s="1815"/>
      <c r="M30" s="731"/>
      <c r="N30" s="1550"/>
      <c r="O30" s="250" t="s">
        <v>84</v>
      </c>
      <c r="P30" s="1577" t="str">
        <f t="shared" ref="P30:X30" si="9">IF(SUM(COUNTBLANK(D17),COUNTBLANK(D30))=0,D17/D30,"-")</f>
        <v>-</v>
      </c>
      <c r="Q30" s="1680" t="str">
        <f t="shared" si="9"/>
        <v>-</v>
      </c>
      <c r="R30" s="1680" t="str">
        <f t="shared" si="9"/>
        <v>-</v>
      </c>
      <c r="S30" s="1581" t="str">
        <f t="shared" si="9"/>
        <v>-</v>
      </c>
      <c r="T30" s="1680" t="str">
        <f t="shared" si="9"/>
        <v>-</v>
      </c>
      <c r="U30" s="1680" t="str">
        <f t="shared" si="9"/>
        <v>-</v>
      </c>
      <c r="V30" s="1581" t="str">
        <f t="shared" si="9"/>
        <v>-</v>
      </c>
      <c r="W30" s="1680" t="str">
        <f t="shared" si="9"/>
        <v>-</v>
      </c>
      <c r="X30" s="1614" t="str">
        <f t="shared" si="9"/>
        <v>-</v>
      </c>
      <c r="Y30" s="284" t="s">
        <v>189</v>
      </c>
      <c r="Z30" s="359" t="s">
        <v>208</v>
      </c>
    </row>
    <row r="31" spans="1:26" s="2" customFormat="1" ht="28.5" customHeight="1" x14ac:dyDescent="0.2">
      <c r="B31" s="245" t="s">
        <v>167</v>
      </c>
      <c r="C31" s="235" t="s">
        <v>287</v>
      </c>
      <c r="D31" s="1544"/>
      <c r="E31" s="1535"/>
      <c r="F31" s="1813"/>
      <c r="G31" s="1560"/>
      <c r="H31" s="1535"/>
      <c r="I31" s="1813"/>
      <c r="J31" s="1560"/>
      <c r="K31" s="1535"/>
      <c r="L31" s="1815"/>
      <c r="M31" s="731"/>
      <c r="N31" s="1550"/>
      <c r="O31" s="388" t="s">
        <v>85</v>
      </c>
      <c r="P31" s="1586" t="str">
        <f t="shared" ref="P31:X31" si="10">IF(SUM(COUNTBLANK(D17),COUNTBLANK(D30),COUNTBLANK(D35))=0,(D17+D35)/D30,"-")</f>
        <v>-</v>
      </c>
      <c r="Q31" s="1682" t="str">
        <f t="shared" si="10"/>
        <v>-</v>
      </c>
      <c r="R31" s="1682" t="str">
        <f t="shared" si="10"/>
        <v>-</v>
      </c>
      <c r="S31" s="1584" t="str">
        <f t="shared" si="10"/>
        <v>-</v>
      </c>
      <c r="T31" s="1682" t="str">
        <f t="shared" si="10"/>
        <v>-</v>
      </c>
      <c r="U31" s="1682" t="str">
        <f t="shared" si="10"/>
        <v>-</v>
      </c>
      <c r="V31" s="1584" t="str">
        <f t="shared" si="10"/>
        <v>-</v>
      </c>
      <c r="W31" s="1682" t="str">
        <f t="shared" si="10"/>
        <v>-</v>
      </c>
      <c r="X31" s="1693" t="str">
        <f t="shared" si="10"/>
        <v>-</v>
      </c>
      <c r="Y31" s="392" t="s">
        <v>190</v>
      </c>
      <c r="Z31" s="360" t="s">
        <v>209</v>
      </c>
    </row>
    <row r="32" spans="1:26" s="2" customFormat="1" ht="28.5" customHeight="1" thickBot="1" x14ac:dyDescent="0.25">
      <c r="B32" s="245" t="s">
        <v>168</v>
      </c>
      <c r="C32" s="227" t="s">
        <v>288</v>
      </c>
      <c r="D32" s="1544"/>
      <c r="E32" s="1535"/>
      <c r="F32" s="1813"/>
      <c r="G32" s="1560"/>
      <c r="H32" s="1535"/>
      <c r="I32" s="1813"/>
      <c r="J32" s="1560"/>
      <c r="K32" s="1535"/>
      <c r="L32" s="1815"/>
      <c r="M32" s="731"/>
      <c r="N32" s="1550"/>
      <c r="O32" s="255" t="s">
        <v>270</v>
      </c>
      <c r="P32" s="1587" t="str">
        <f t="shared" ref="P32:X32" si="11">IF(SUM(COUNTBLANK(D18),COUNTBLANK(D30))=0,D18/D30,"-")</f>
        <v>-</v>
      </c>
      <c r="Q32" s="1683" t="str">
        <f t="shared" si="11"/>
        <v>-</v>
      </c>
      <c r="R32" s="1683" t="str">
        <f t="shared" si="11"/>
        <v>-</v>
      </c>
      <c r="S32" s="1585" t="str">
        <f t="shared" si="11"/>
        <v>-</v>
      </c>
      <c r="T32" s="1683" t="str">
        <f t="shared" si="11"/>
        <v>-</v>
      </c>
      <c r="U32" s="1683" t="str">
        <f t="shared" si="11"/>
        <v>-</v>
      </c>
      <c r="V32" s="1585" t="str">
        <f t="shared" si="11"/>
        <v>-</v>
      </c>
      <c r="W32" s="1683" t="str">
        <f t="shared" si="11"/>
        <v>-</v>
      </c>
      <c r="X32" s="1694" t="str">
        <f t="shared" si="11"/>
        <v>-</v>
      </c>
      <c r="Y32" s="286" t="s">
        <v>282</v>
      </c>
      <c r="Z32" s="361" t="s">
        <v>271</v>
      </c>
    </row>
    <row r="33" spans="1:14" s="2" customFormat="1" ht="28.5" customHeight="1" x14ac:dyDescent="0.2">
      <c r="B33" s="248" t="s">
        <v>169</v>
      </c>
      <c r="C33" s="227" t="s">
        <v>289</v>
      </c>
      <c r="D33" s="1544"/>
      <c r="E33" s="1535"/>
      <c r="F33" s="1813"/>
      <c r="G33" s="1560"/>
      <c r="H33" s="1535"/>
      <c r="I33" s="1813"/>
      <c r="J33" s="1571"/>
      <c r="K33" s="1535"/>
      <c r="L33" s="1815"/>
      <c r="M33" s="731"/>
      <c r="N33" s="1550"/>
    </row>
    <row r="34" spans="1:14" s="52" customFormat="1" ht="28.5" customHeight="1" x14ac:dyDescent="0.2">
      <c r="A34" s="51"/>
      <c r="B34" s="247" t="s">
        <v>49</v>
      </c>
      <c r="C34" s="112"/>
      <c r="D34" s="1435"/>
      <c r="E34" s="1666"/>
      <c r="F34" s="113"/>
      <c r="G34" s="114"/>
      <c r="H34" s="1537"/>
      <c r="I34" s="113"/>
      <c r="J34" s="272"/>
      <c r="K34" s="1666"/>
      <c r="L34" s="115"/>
      <c r="M34" s="201"/>
      <c r="N34" s="60"/>
    </row>
    <row r="35" spans="1:14" s="2" customFormat="1" ht="28.5" customHeight="1" x14ac:dyDescent="0.2">
      <c r="B35" s="245" t="s">
        <v>170</v>
      </c>
      <c r="C35" s="227" t="s">
        <v>50</v>
      </c>
      <c r="D35" s="1544"/>
      <c r="E35" s="1535"/>
      <c r="F35" s="1813"/>
      <c r="G35" s="1560"/>
      <c r="H35" s="1535"/>
      <c r="I35" s="1813"/>
      <c r="J35" s="1560"/>
      <c r="K35" s="1535"/>
      <c r="L35" s="1815"/>
      <c r="M35" s="731"/>
      <c r="N35" s="1550"/>
    </row>
    <row r="36" spans="1:14" s="2" customFormat="1" ht="28.5" customHeight="1" x14ac:dyDescent="0.2">
      <c r="B36" s="246" t="s">
        <v>171</v>
      </c>
      <c r="C36" s="652" t="s">
        <v>619</v>
      </c>
      <c r="D36" s="1558"/>
      <c r="E36" s="1536"/>
      <c r="F36" s="1814"/>
      <c r="G36" s="1561"/>
      <c r="H36" s="1536"/>
      <c r="I36" s="1814"/>
      <c r="J36" s="1561"/>
      <c r="K36" s="1536"/>
      <c r="L36" s="1816"/>
      <c r="M36" s="733"/>
      <c r="N36" s="1550"/>
    </row>
    <row r="37" spans="1:14" s="2" customFormat="1" ht="28.5" customHeight="1" x14ac:dyDescent="0.2">
      <c r="B37" s="653" t="s">
        <v>175</v>
      </c>
      <c r="C37" s="654" t="s">
        <v>620</v>
      </c>
      <c r="D37" s="1559"/>
      <c r="E37" s="1538"/>
      <c r="F37" s="1818"/>
      <c r="G37" s="1562"/>
      <c r="H37" s="1538"/>
      <c r="I37" s="1818"/>
      <c r="J37" s="1562"/>
      <c r="K37" s="1538"/>
      <c r="L37" s="1819"/>
      <c r="M37" s="655"/>
      <c r="N37" s="1550"/>
    </row>
    <row r="38" spans="1:14" s="2" customFormat="1" ht="28.5" customHeight="1" x14ac:dyDescent="0.2">
      <c r="B38" s="246" t="s">
        <v>476</v>
      </c>
      <c r="C38" s="652" t="s">
        <v>621</v>
      </c>
      <c r="D38" s="1558"/>
      <c r="E38" s="1536"/>
      <c r="F38" s="1814"/>
      <c r="G38" s="1561"/>
      <c r="H38" s="1536"/>
      <c r="I38" s="1814"/>
      <c r="J38" s="1561"/>
      <c r="K38" s="1536"/>
      <c r="L38" s="1816"/>
      <c r="M38" s="905"/>
      <c r="N38"/>
    </row>
    <row r="39" spans="1:14" s="2" customFormat="1" ht="39" customHeight="1" x14ac:dyDescent="0.2">
      <c r="B39" s="2177" t="s">
        <v>551</v>
      </c>
      <c r="C39" s="2178"/>
      <c r="D39" s="2211" t="str">
        <f>'5 risk metrics checks'!D38&amp;'5 risk metrics checks'!D39&amp;'5 risk metrics checks'!D40&amp;'5 risk metrics checks'!D41&amp;'5 risk metrics checks'!D42&amp;'5 risk metrics checks'!D43</f>
        <v/>
      </c>
      <c r="E39" s="2212"/>
      <c r="F39" s="2212"/>
      <c r="G39" s="2212"/>
      <c r="H39" s="2212"/>
      <c r="I39" s="2212"/>
      <c r="J39" s="2212"/>
      <c r="K39" s="2212"/>
      <c r="L39" s="2212"/>
      <c r="M39" s="2213"/>
      <c r="N39"/>
    </row>
    <row r="40" spans="1:14" s="2" customFormat="1" ht="24.75" customHeight="1" x14ac:dyDescent="0.2">
      <c r="B40" s="2179" t="s">
        <v>552</v>
      </c>
      <c r="C40" s="2180"/>
      <c r="D40" s="2193" t="str">
        <f>'5 risk metrics checks'!E38&amp;'5 risk metrics checks'!E39&amp;'5 risk metrics checks'!E40&amp;'5 risk metrics checks'!E41&amp;'5 risk metrics checks'!E42&amp;'5 risk metrics checks'!E43</f>
        <v/>
      </c>
      <c r="E40" s="2194"/>
      <c r="F40" s="2194"/>
      <c r="G40" s="2194"/>
      <c r="H40" s="2194"/>
      <c r="I40" s="2194"/>
      <c r="J40" s="2194"/>
      <c r="K40" s="2194"/>
      <c r="L40" s="2194"/>
      <c r="M40" s="2195"/>
      <c r="N40"/>
    </row>
    <row r="41" spans="1:14" s="2" customFormat="1" ht="27.75" customHeight="1" x14ac:dyDescent="0.2">
      <c r="B41" s="2181" t="s">
        <v>553</v>
      </c>
      <c r="C41" s="2182"/>
      <c r="D41" s="2193" t="str">
        <f>'5 risk metrics checks'!F38&amp;'5 risk metrics checks'!F39&amp;'5 risk metrics checks'!F40&amp;'5 risk metrics checks'!F41&amp;'5 risk metrics checks'!F42&amp;'5 risk metrics checks'!F43</f>
        <v/>
      </c>
      <c r="E41" s="2194"/>
      <c r="F41" s="2194"/>
      <c r="G41" s="2194"/>
      <c r="H41" s="2194"/>
      <c r="I41" s="2194"/>
      <c r="J41" s="2194"/>
      <c r="K41" s="2194"/>
      <c r="L41" s="2194"/>
      <c r="M41" s="2195"/>
      <c r="N41"/>
    </row>
    <row r="42" spans="1:14" s="2" customFormat="1" ht="27.75" customHeight="1" x14ac:dyDescent="0.2">
      <c r="B42" s="2177" t="s">
        <v>992</v>
      </c>
      <c r="C42" s="2178"/>
      <c r="D42" s="2187" t="str">
        <f>'5 risk metrics checks'!G38&amp;'5 risk metrics checks'!G39&amp;'5 risk metrics checks'!G40&amp;'5 risk metrics checks'!G41&amp;'5 risk metrics checks'!G42&amp;'5 risk metrics checks'!G43</f>
        <v/>
      </c>
      <c r="E42" s="2187"/>
      <c r="F42" s="2187"/>
      <c r="G42" s="2187"/>
      <c r="H42" s="2187"/>
      <c r="I42" s="2187"/>
      <c r="J42" s="2187"/>
      <c r="K42" s="2187"/>
      <c r="L42" s="2187"/>
      <c r="M42" s="2187"/>
      <c r="N42"/>
    </row>
    <row r="43" spans="1:14" s="2" customFormat="1" ht="27.75" customHeight="1" x14ac:dyDescent="0.2">
      <c r="B43" s="2179" t="s">
        <v>993</v>
      </c>
      <c r="C43" s="2180"/>
      <c r="D43" s="2187" t="str">
        <f>'5 risk metrics checks'!H38&amp;'5 risk metrics checks'!H39&amp;'5 risk metrics checks'!H40&amp;'5 risk metrics checks'!H41&amp;'5 risk metrics checks'!H42&amp;'5 risk metrics checks'!H43</f>
        <v/>
      </c>
      <c r="E43" s="2187"/>
      <c r="F43" s="2187"/>
      <c r="G43" s="2187"/>
      <c r="H43" s="2187"/>
      <c r="I43" s="2187"/>
      <c r="J43" s="2187"/>
      <c r="K43" s="2187"/>
      <c r="L43" s="2187"/>
      <c r="M43" s="2187"/>
      <c r="N43"/>
    </row>
    <row r="44" spans="1:14" s="2" customFormat="1" ht="27.75" customHeight="1" x14ac:dyDescent="0.2">
      <c r="B44" s="2181" t="s">
        <v>994</v>
      </c>
      <c r="C44" s="2182"/>
      <c r="D44" s="2187" t="str">
        <f>'5 risk metrics checks'!I38&amp;'5 risk metrics checks'!I39&amp;'5 risk metrics checks'!I40&amp;'5 risk metrics checks'!I41&amp;'5 risk metrics checks'!I42&amp;'5 risk metrics checks'!I43</f>
        <v/>
      </c>
      <c r="E44" s="2187"/>
      <c r="F44" s="2187"/>
      <c r="G44" s="2187"/>
      <c r="H44" s="2187"/>
      <c r="I44" s="2187"/>
      <c r="J44" s="2187"/>
      <c r="K44" s="2187"/>
      <c r="L44" s="2187"/>
      <c r="M44" s="2187"/>
      <c r="N44"/>
    </row>
    <row r="45" spans="1:14" s="2" customFormat="1" ht="27.75" customHeight="1" x14ac:dyDescent="0.2">
      <c r="B45" s="2177" t="s">
        <v>995</v>
      </c>
      <c r="C45" s="2178"/>
      <c r="D45" s="2187" t="str">
        <f>'5 risk metrics checks'!J38&amp;'5 risk metrics checks'!J39&amp;'5 risk metrics checks'!J40&amp;'5 risk metrics checks'!J41&amp;'5 risk metrics checks'!J42&amp;'5 risk metrics checks'!J43</f>
        <v/>
      </c>
      <c r="E45" s="2187"/>
      <c r="F45" s="2187"/>
      <c r="G45" s="2187"/>
      <c r="H45" s="2187"/>
      <c r="I45" s="2187"/>
      <c r="J45" s="2187"/>
      <c r="K45" s="2187"/>
      <c r="L45" s="2187"/>
      <c r="M45" s="2187"/>
      <c r="N45"/>
    </row>
    <row r="46" spans="1:14" s="2" customFormat="1" ht="27.75" customHeight="1" x14ac:dyDescent="0.2">
      <c r="B46" s="2179" t="s">
        <v>996</v>
      </c>
      <c r="C46" s="2180"/>
      <c r="D46" s="2187" t="str">
        <f>'5 risk metrics checks'!K38&amp;'5 risk metrics checks'!K39&amp;'5 risk metrics checks'!K40&amp;'5 risk metrics checks'!K41&amp;'5 risk metrics checks'!K42&amp;'5 risk metrics checks'!K43</f>
        <v/>
      </c>
      <c r="E46" s="2187"/>
      <c r="F46" s="2187"/>
      <c r="G46" s="2187"/>
      <c r="H46" s="2187"/>
      <c r="I46" s="2187"/>
      <c r="J46" s="2187"/>
      <c r="K46" s="2187"/>
      <c r="L46" s="2187"/>
      <c r="M46" s="2187"/>
      <c r="N46"/>
    </row>
    <row r="47" spans="1:14" s="2" customFormat="1" ht="27.75" customHeight="1" x14ac:dyDescent="0.2">
      <c r="B47" s="2181" t="s">
        <v>997</v>
      </c>
      <c r="C47" s="2182"/>
      <c r="D47" s="2187" t="str">
        <f>'5 risk metrics checks'!L38&amp;'5 risk metrics checks'!L39&amp;'5 risk metrics checks'!L40&amp;'5 risk metrics checks'!L41&amp;'5 risk metrics checks'!L42&amp;'5 risk metrics checks'!L43</f>
        <v/>
      </c>
      <c r="E47" s="2187"/>
      <c r="F47" s="2187"/>
      <c r="G47" s="2187"/>
      <c r="H47" s="2187"/>
      <c r="I47" s="2187"/>
      <c r="J47" s="2187"/>
      <c r="K47" s="2187"/>
      <c r="L47" s="2187"/>
      <c r="M47" s="2187"/>
      <c r="N47"/>
    </row>
    <row r="48" spans="1:14" s="2" customFormat="1" ht="14.25" x14ac:dyDescent="0.2">
      <c r="B48" s="851"/>
      <c r="C48" s="1649" t="s">
        <v>671</v>
      </c>
      <c r="D48" s="1649" t="s">
        <v>939</v>
      </c>
      <c r="E48" s="1649" t="s">
        <v>940</v>
      </c>
      <c r="F48" s="1649" t="s">
        <v>941</v>
      </c>
      <c r="G48" s="1649" t="s">
        <v>942</v>
      </c>
      <c r="H48" s="1664" t="s">
        <v>943</v>
      </c>
      <c r="I48" s="1664" t="s">
        <v>944</v>
      </c>
      <c r="J48" s="1664" t="s">
        <v>945</v>
      </c>
      <c r="K48" s="1664" t="s">
        <v>946</v>
      </c>
      <c r="L48" s="1664" t="s">
        <v>947</v>
      </c>
      <c r="M48" s="1649" t="s">
        <v>988</v>
      </c>
      <c r="N48" s="1550"/>
    </row>
    <row r="49" spans="1:26" s="2" customFormat="1" ht="14.25" customHeight="1" x14ac:dyDescent="0.2">
      <c r="N49" s="1550"/>
    </row>
    <row r="50" spans="1:26" s="2" customFormat="1" ht="14.25" customHeight="1" x14ac:dyDescent="0.2">
      <c r="B50" s="851"/>
      <c r="C50" s="850"/>
      <c r="D50" s="904"/>
      <c r="E50" s="904"/>
      <c r="F50" s="904"/>
      <c r="G50" s="904"/>
      <c r="H50" s="904"/>
      <c r="I50" s="904"/>
      <c r="J50" s="904"/>
      <c r="K50" s="904"/>
      <c r="L50" s="904"/>
      <c r="M50" s="681"/>
      <c r="N50" s="1550"/>
    </row>
    <row r="51" spans="1:26" s="20" customFormat="1" ht="20.100000000000001" customHeight="1" x14ac:dyDescent="0.2">
      <c r="A51" s="3"/>
      <c r="B51" s="3"/>
      <c r="C51" s="198"/>
      <c r="D51" s="681"/>
      <c r="E51" s="681"/>
      <c r="F51" s="681"/>
      <c r="G51" s="681"/>
      <c r="H51" s="681"/>
      <c r="I51" s="681"/>
      <c r="J51" s="681"/>
      <c r="K51" s="681"/>
      <c r="L51" s="681"/>
      <c r="M51" s="681"/>
      <c r="N51" s="681"/>
      <c r="O51" s="681"/>
      <c r="P51" s="681"/>
      <c r="Q51" s="681"/>
      <c r="R51" s="681"/>
      <c r="S51" s="681"/>
      <c r="T51" s="681"/>
      <c r="U51" s="681"/>
      <c r="V51" s="681"/>
      <c r="W51" s="681"/>
      <c r="X51" s="681"/>
      <c r="Y51" s="681"/>
    </row>
    <row r="52" spans="1:26" s="2" customFormat="1" ht="20.100000000000001" customHeight="1" x14ac:dyDescent="0.2">
      <c r="C52" s="7"/>
      <c r="D52" s="7"/>
      <c r="E52" s="7"/>
      <c r="F52" s="7"/>
      <c r="G52" s="7"/>
      <c r="H52" s="7"/>
      <c r="I52" s="7"/>
      <c r="J52" s="7"/>
      <c r="K52" s="7"/>
      <c r="L52" s="7"/>
      <c r="M52" s="7"/>
      <c r="N52" s="7"/>
      <c r="O52" s="7"/>
      <c r="P52" s="7"/>
      <c r="Q52" s="7"/>
      <c r="R52" s="7"/>
      <c r="S52" s="7"/>
      <c r="T52" s="7"/>
      <c r="U52" s="7"/>
      <c r="V52" s="7"/>
      <c r="W52" s="7"/>
      <c r="X52" s="7"/>
      <c r="Y52" s="7"/>
    </row>
    <row r="53" spans="1:26" s="2" customFormat="1" ht="14.25" customHeight="1" x14ac:dyDescent="0.25">
      <c r="B53" s="103" t="s">
        <v>116</v>
      </c>
      <c r="C53" s="102"/>
      <c r="D53" s="7"/>
      <c r="E53" s="7"/>
      <c r="F53" s="7"/>
      <c r="G53" s="7"/>
      <c r="H53" s="7"/>
      <c r="I53" s="7"/>
      <c r="J53" s="7"/>
      <c r="K53" s="7"/>
      <c r="L53" s="7"/>
      <c r="M53" s="7"/>
      <c r="N53" s="7"/>
      <c r="O53" s="7"/>
      <c r="P53" s="7"/>
      <c r="Q53" s="7"/>
      <c r="R53" s="7"/>
      <c r="S53" s="7"/>
      <c r="T53" s="7"/>
      <c r="U53" s="7"/>
      <c r="V53" s="7"/>
      <c r="W53" s="7"/>
      <c r="X53" s="7"/>
      <c r="Y53" s="7"/>
    </row>
    <row r="54" spans="1:26" s="2" customFormat="1" ht="9.9499999999999993" customHeight="1" x14ac:dyDescent="0.2">
      <c r="C54" s="7"/>
      <c r="D54" s="7"/>
      <c r="E54" s="7"/>
      <c r="F54" s="7"/>
      <c r="G54" s="7"/>
      <c r="H54" s="7"/>
      <c r="I54" s="7"/>
      <c r="J54" s="7"/>
      <c r="K54" s="7"/>
      <c r="L54" s="7"/>
      <c r="M54" s="7"/>
      <c r="N54" s="7"/>
      <c r="O54" s="7"/>
      <c r="P54" s="7"/>
      <c r="Q54" s="7"/>
      <c r="R54" s="7"/>
      <c r="S54" s="7"/>
      <c r="T54" s="7"/>
      <c r="U54" s="7"/>
      <c r="V54" s="7"/>
      <c r="W54" s="7"/>
      <c r="X54" s="7"/>
      <c r="Y54" s="7"/>
    </row>
    <row r="55" spans="1:26" s="2" customFormat="1" ht="34.35" customHeight="1" x14ac:dyDescent="0.2">
      <c r="B55" s="261" t="s">
        <v>174</v>
      </c>
      <c r="C55" s="259"/>
      <c r="D55" s="262"/>
      <c r="E55" s="262"/>
      <c r="F55" s="262"/>
      <c r="G55" s="263"/>
      <c r="H55" s="263"/>
      <c r="I55" s="263"/>
      <c r="J55" s="262"/>
      <c r="K55" s="262"/>
      <c r="L55" s="262"/>
      <c r="M55" s="262"/>
      <c r="N55" s="58"/>
      <c r="O55" s="258" t="s">
        <v>90</v>
      </c>
      <c r="Y55" s="258"/>
    </row>
    <row r="56" spans="1:26" s="2" customFormat="1" ht="14.25" customHeight="1" x14ac:dyDescent="0.2">
      <c r="B56" s="261"/>
      <c r="C56" s="259"/>
      <c r="D56" s="182" t="s">
        <v>1</v>
      </c>
      <c r="E56" s="182"/>
      <c r="F56" s="182" t="s">
        <v>2</v>
      </c>
      <c r="G56" s="183" t="s">
        <v>3</v>
      </c>
      <c r="H56" s="183"/>
      <c r="I56" s="183" t="s">
        <v>94</v>
      </c>
      <c r="J56" s="182" t="s">
        <v>4</v>
      </c>
      <c r="K56" s="182"/>
      <c r="L56" s="182" t="s">
        <v>5</v>
      </c>
      <c r="M56" s="182" t="s">
        <v>6</v>
      </c>
      <c r="N56" s="49"/>
      <c r="O56" s="258"/>
      <c r="P56" s="1552"/>
      <c r="Q56" s="1552"/>
      <c r="R56" s="1552"/>
      <c r="S56" s="1552"/>
      <c r="T56" s="1552"/>
      <c r="U56" s="1552"/>
      <c r="V56" s="1613"/>
      <c r="W56" s="1613"/>
      <c r="X56" s="1613"/>
      <c r="Y56" s="258"/>
    </row>
    <row r="57" spans="1:26" s="2" customFormat="1" ht="25.5" customHeight="1" x14ac:dyDescent="0.2">
      <c r="C57" s="260"/>
      <c r="D57" s="2183" t="str">
        <f>'4 classification'!C45</f>
        <v>Finance Companies</v>
      </c>
      <c r="E57" s="2184"/>
      <c r="F57" s="1553"/>
      <c r="G57" s="2184" t="s">
        <v>59</v>
      </c>
      <c r="H57" s="2184"/>
      <c r="I57" s="1622"/>
      <c r="J57" s="2183" t="s">
        <v>71</v>
      </c>
      <c r="K57" s="2184"/>
      <c r="L57" s="1554"/>
      <c r="M57" s="2185" t="s">
        <v>193</v>
      </c>
      <c r="N57" s="49"/>
      <c r="P57" s="2204" t="str">
        <f>D57</f>
        <v>Finance Companies</v>
      </c>
      <c r="Q57" s="2205"/>
      <c r="R57" s="2206"/>
      <c r="S57" s="2207" t="str">
        <f>G57</f>
        <v>Entity Type 2</v>
      </c>
      <c r="T57" s="2205"/>
      <c r="U57" s="2206"/>
      <c r="V57" s="2207" t="str">
        <f>J57</f>
        <v>Entity Type 3</v>
      </c>
      <c r="W57" s="2205"/>
      <c r="X57" s="2208"/>
      <c r="Y57" s="14"/>
    </row>
    <row r="58" spans="1:26" s="2" customFormat="1" ht="50.1" customHeight="1" thickBot="1" x14ac:dyDescent="0.25">
      <c r="C58" s="260"/>
      <c r="D58" s="1556">
        <v>2016</v>
      </c>
      <c r="E58" s="1557">
        <v>2017</v>
      </c>
      <c r="F58" s="1817" t="s">
        <v>622</v>
      </c>
      <c r="G58" s="1556">
        <v>2016</v>
      </c>
      <c r="H58" s="1557">
        <v>2017</v>
      </c>
      <c r="I58" s="1817" t="s">
        <v>622</v>
      </c>
      <c r="J58" s="1556">
        <v>2016</v>
      </c>
      <c r="K58" s="1557">
        <v>2017</v>
      </c>
      <c r="L58" s="1817" t="s">
        <v>622</v>
      </c>
      <c r="M58" s="2186"/>
      <c r="N58" s="49"/>
      <c r="P58" s="1635">
        <v>2016</v>
      </c>
      <c r="Q58" s="1669">
        <v>2017</v>
      </c>
      <c r="R58" s="1636" t="s">
        <v>1000</v>
      </c>
      <c r="S58" s="1637">
        <v>2016</v>
      </c>
      <c r="T58" s="1669">
        <v>2017</v>
      </c>
      <c r="U58" s="1636" t="s">
        <v>1000</v>
      </c>
      <c r="V58" s="1637">
        <v>2016</v>
      </c>
      <c r="W58" s="1669">
        <v>2017</v>
      </c>
      <c r="X58" s="1695" t="s">
        <v>1000</v>
      </c>
      <c r="Y58" s="1433" t="s">
        <v>176</v>
      </c>
      <c r="Z58" s="1375" t="s">
        <v>212</v>
      </c>
    </row>
    <row r="59" spans="1:26" s="2" customFormat="1" ht="28.5" customHeight="1" x14ac:dyDescent="0.2">
      <c r="B59" s="244" t="s">
        <v>152</v>
      </c>
      <c r="C59" s="203"/>
      <c r="D59" s="1434"/>
      <c r="E59" s="1543"/>
      <c r="F59" s="95"/>
      <c r="G59" s="1580"/>
      <c r="H59" s="1534"/>
      <c r="I59" s="95"/>
      <c r="J59" s="271"/>
      <c r="K59" s="1543"/>
      <c r="L59" s="95"/>
      <c r="M59" s="199"/>
      <c r="N59" s="1550"/>
      <c r="O59" s="252" t="s">
        <v>89</v>
      </c>
      <c r="P59" s="98"/>
      <c r="Q59" s="1543"/>
      <c r="R59" s="1534"/>
      <c r="S59" s="1580"/>
      <c r="T59" s="1534"/>
      <c r="U59" s="1534"/>
      <c r="V59" s="1580"/>
      <c r="W59" s="187"/>
      <c r="X59" s="1617"/>
      <c r="Y59" s="281"/>
      <c r="Z59" s="358"/>
    </row>
    <row r="60" spans="1:26" s="2" customFormat="1" ht="28.5" customHeight="1" x14ac:dyDescent="0.2">
      <c r="B60" s="245" t="s">
        <v>154</v>
      </c>
      <c r="C60" s="227" t="s">
        <v>195</v>
      </c>
      <c r="D60" s="1544"/>
      <c r="E60" s="1535"/>
      <c r="F60" s="1813"/>
      <c r="G60" s="1560"/>
      <c r="H60" s="1535"/>
      <c r="I60" s="1813"/>
      <c r="J60" s="1560"/>
      <c r="K60" s="1535"/>
      <c r="L60" s="1813"/>
      <c r="M60" s="731"/>
      <c r="N60" s="1550"/>
      <c r="O60" s="341" t="s">
        <v>77</v>
      </c>
      <c r="P60" s="1588" t="str">
        <f t="shared" ref="P60:X60" si="12">IF(SUM(COUNTBLANK(D60),COUNTBLANK(D61))=0,D61/D60,"-")</f>
        <v>-</v>
      </c>
      <c r="Q60" s="1677" t="str">
        <f t="shared" si="12"/>
        <v>-</v>
      </c>
      <c r="R60" s="1677" t="str">
        <f t="shared" si="12"/>
        <v>-</v>
      </c>
      <c r="S60" s="1590" t="str">
        <f t="shared" si="12"/>
        <v>-</v>
      </c>
      <c r="T60" s="1677" t="str">
        <f t="shared" si="12"/>
        <v>-</v>
      </c>
      <c r="U60" s="1677" t="str">
        <f t="shared" si="12"/>
        <v>-</v>
      </c>
      <c r="V60" s="1590" t="str">
        <f t="shared" si="12"/>
        <v>-</v>
      </c>
      <c r="W60" s="1677" t="str">
        <f t="shared" si="12"/>
        <v>-</v>
      </c>
      <c r="X60" s="1697" t="str">
        <f t="shared" si="12"/>
        <v>-</v>
      </c>
      <c r="Y60" s="345" t="s">
        <v>183</v>
      </c>
      <c r="Z60" s="363" t="s">
        <v>203</v>
      </c>
    </row>
    <row r="61" spans="1:26" s="2" customFormat="1" ht="28.5" customHeight="1" x14ac:dyDescent="0.2">
      <c r="B61" s="245" t="s">
        <v>155</v>
      </c>
      <c r="C61" s="227" t="s">
        <v>198</v>
      </c>
      <c r="D61" s="1544"/>
      <c r="E61" s="1535"/>
      <c r="F61" s="1813"/>
      <c r="G61" s="1560"/>
      <c r="H61" s="1535"/>
      <c r="I61" s="1813"/>
      <c r="J61" s="1560"/>
      <c r="K61" s="1535"/>
      <c r="L61" s="1813"/>
      <c r="M61" s="731"/>
      <c r="N61" s="1550"/>
      <c r="O61" s="341" t="s">
        <v>79</v>
      </c>
      <c r="P61" s="1588" t="str">
        <f t="shared" ref="P61:X61" si="13">IF(SUM(COUNTBLANK(D60),COUNTBLANK(D62))=0,D62/D60,"-")</f>
        <v>-</v>
      </c>
      <c r="Q61" s="1677" t="str">
        <f t="shared" si="13"/>
        <v>-</v>
      </c>
      <c r="R61" s="1677" t="str">
        <f t="shared" si="13"/>
        <v>-</v>
      </c>
      <c r="S61" s="1590" t="str">
        <f t="shared" si="13"/>
        <v>-</v>
      </c>
      <c r="T61" s="1677" t="str">
        <f t="shared" si="13"/>
        <v>-</v>
      </c>
      <c r="U61" s="1677" t="str">
        <f t="shared" si="13"/>
        <v>-</v>
      </c>
      <c r="V61" s="1590" t="str">
        <f t="shared" si="13"/>
        <v>-</v>
      </c>
      <c r="W61" s="1677" t="str">
        <f t="shared" si="13"/>
        <v>-</v>
      </c>
      <c r="X61" s="1697" t="str">
        <f t="shared" si="13"/>
        <v>-</v>
      </c>
      <c r="Y61" s="345" t="s">
        <v>177</v>
      </c>
      <c r="Z61" s="363" t="s">
        <v>204</v>
      </c>
    </row>
    <row r="62" spans="1:26" s="2" customFormat="1" ht="28.5" customHeight="1" x14ac:dyDescent="0.2">
      <c r="B62" s="245" t="s">
        <v>156</v>
      </c>
      <c r="C62" s="356" t="s">
        <v>202</v>
      </c>
      <c r="D62" s="1544"/>
      <c r="E62" s="1535"/>
      <c r="F62" s="1813"/>
      <c r="G62" s="1560"/>
      <c r="H62" s="1535"/>
      <c r="I62" s="1813"/>
      <c r="J62" s="1560"/>
      <c r="K62" s="1535"/>
      <c r="L62" s="1813"/>
      <c r="M62" s="731"/>
      <c r="N62" s="1550"/>
      <c r="O62" s="351" t="s">
        <v>78</v>
      </c>
      <c r="P62" s="1589" t="str">
        <f t="shared" ref="P62:X62" si="14">IF(SUM(COUNTBLANK(D60),COUNTBLANK(D61),COUNTBLANK(D75),COUNTBLANK(D76))=0,(D61+D76)/(D60+D75),"-")</f>
        <v>-</v>
      </c>
      <c r="Q62" s="1678" t="str">
        <f t="shared" si="14"/>
        <v>-</v>
      </c>
      <c r="R62" s="1678" t="str">
        <f t="shared" si="14"/>
        <v>-</v>
      </c>
      <c r="S62" s="1591" t="str">
        <f t="shared" si="14"/>
        <v>-</v>
      </c>
      <c r="T62" s="1678" t="str">
        <f t="shared" si="14"/>
        <v>-</v>
      </c>
      <c r="U62" s="1678" t="str">
        <f t="shared" si="14"/>
        <v>-</v>
      </c>
      <c r="V62" s="1591" t="str">
        <f t="shared" si="14"/>
        <v>-</v>
      </c>
      <c r="W62" s="1678" t="str">
        <f t="shared" si="14"/>
        <v>-</v>
      </c>
      <c r="X62" s="1696" t="str">
        <f t="shared" si="14"/>
        <v>-</v>
      </c>
      <c r="Y62" s="352" t="s">
        <v>1075</v>
      </c>
      <c r="Z62" s="364" t="s">
        <v>213</v>
      </c>
    </row>
    <row r="63" spans="1:26" s="2" customFormat="1" ht="28.5" customHeight="1" x14ac:dyDescent="0.2">
      <c r="B63" s="245" t="s">
        <v>157</v>
      </c>
      <c r="C63" s="235" t="s">
        <v>199</v>
      </c>
      <c r="D63" s="1544"/>
      <c r="E63" s="1535"/>
      <c r="F63" s="1813"/>
      <c r="G63" s="1560"/>
      <c r="H63" s="1535"/>
      <c r="I63" s="1813"/>
      <c r="J63" s="1560"/>
      <c r="K63" s="1535"/>
      <c r="L63" s="1813"/>
      <c r="M63" s="731"/>
      <c r="N63" s="1550"/>
      <c r="O63" s="247" t="s">
        <v>88</v>
      </c>
      <c r="P63" s="1579"/>
      <c r="Q63" s="1675"/>
      <c r="R63" s="1573"/>
      <c r="S63" s="1583"/>
      <c r="T63" s="1675"/>
      <c r="U63" s="1573"/>
      <c r="V63" s="1583"/>
      <c r="W63" s="1675"/>
      <c r="X63" s="1592"/>
      <c r="Y63" s="282"/>
      <c r="Z63" s="357"/>
    </row>
    <row r="64" spans="1:26" s="2" customFormat="1" ht="28.5" customHeight="1" x14ac:dyDescent="0.2">
      <c r="B64" s="245" t="s">
        <v>158</v>
      </c>
      <c r="C64" s="227" t="s">
        <v>200</v>
      </c>
      <c r="D64" s="1544"/>
      <c r="E64" s="1535"/>
      <c r="F64" s="1813"/>
      <c r="G64" s="1560"/>
      <c r="H64" s="1535"/>
      <c r="I64" s="1813"/>
      <c r="J64" s="1560"/>
      <c r="K64" s="1535"/>
      <c r="L64" s="1813"/>
      <c r="M64" s="731"/>
      <c r="N64" s="1550"/>
      <c r="O64" s="341" t="s">
        <v>80</v>
      </c>
      <c r="P64" s="1588" t="str">
        <f t="shared" ref="P64:X64" si="15">IF(SUM(COUNTBLANK(D60),COUNTBLANK(D63),COUNTBLANK(D69),COUNTBLANK(D72))=0,(D63-D69-D72)/D60,"-")</f>
        <v>-</v>
      </c>
      <c r="Q64" s="1677" t="str">
        <f t="shared" si="15"/>
        <v>-</v>
      </c>
      <c r="R64" s="1677" t="str">
        <f t="shared" si="15"/>
        <v>-</v>
      </c>
      <c r="S64" s="1590" t="str">
        <f t="shared" si="15"/>
        <v>-</v>
      </c>
      <c r="T64" s="1677" t="str">
        <f t="shared" si="15"/>
        <v>-</v>
      </c>
      <c r="U64" s="1677" t="str">
        <f t="shared" si="15"/>
        <v>-</v>
      </c>
      <c r="V64" s="1590" t="str">
        <f t="shared" si="15"/>
        <v>-</v>
      </c>
      <c r="W64" s="1677" t="str">
        <f t="shared" si="15"/>
        <v>-</v>
      </c>
      <c r="X64" s="1697" t="str">
        <f t="shared" si="15"/>
        <v>-</v>
      </c>
      <c r="Y64" s="345" t="s">
        <v>185</v>
      </c>
      <c r="Z64" s="363" t="s">
        <v>300</v>
      </c>
    </row>
    <row r="65" spans="1:26" s="2" customFormat="1" ht="28.5" customHeight="1" x14ac:dyDescent="0.2">
      <c r="B65" s="245" t="s">
        <v>159</v>
      </c>
      <c r="C65" s="227" t="s">
        <v>201</v>
      </c>
      <c r="D65" s="1544"/>
      <c r="E65" s="1535"/>
      <c r="F65" s="1813"/>
      <c r="G65" s="1560"/>
      <c r="H65" s="1535"/>
      <c r="I65" s="1813"/>
      <c r="J65" s="1560"/>
      <c r="K65" s="1535"/>
      <c r="L65" s="1813"/>
      <c r="M65" s="731"/>
      <c r="N65" s="1550"/>
      <c r="O65" s="341" t="s">
        <v>81</v>
      </c>
      <c r="P65" s="1588" t="str">
        <f t="shared" ref="P65:X66" si="16">IF(SUM(COUNTBLANK(D64),COUNTBLANK(D70))=0,D70/D64,"-")</f>
        <v>-</v>
      </c>
      <c r="Q65" s="1677" t="str">
        <f t="shared" si="16"/>
        <v>-</v>
      </c>
      <c r="R65" s="1677" t="str">
        <f t="shared" si="16"/>
        <v>-</v>
      </c>
      <c r="S65" s="1590" t="str">
        <f t="shared" si="16"/>
        <v>-</v>
      </c>
      <c r="T65" s="1677" t="str">
        <f t="shared" si="16"/>
        <v>-</v>
      </c>
      <c r="U65" s="1677" t="str">
        <f t="shared" si="16"/>
        <v>-</v>
      </c>
      <c r="V65" s="1590" t="str">
        <f t="shared" si="16"/>
        <v>-</v>
      </c>
      <c r="W65" s="1677" t="str">
        <f t="shared" si="16"/>
        <v>-</v>
      </c>
      <c r="X65" s="1697" t="str">
        <f t="shared" si="16"/>
        <v>-</v>
      </c>
      <c r="Y65" s="345" t="s">
        <v>186</v>
      </c>
      <c r="Z65" s="363" t="s">
        <v>301</v>
      </c>
    </row>
    <row r="66" spans="1:26" s="2" customFormat="1" ht="28.5" customHeight="1" x14ac:dyDescent="0.2">
      <c r="B66" s="393" t="s">
        <v>160</v>
      </c>
      <c r="C66" s="227" t="s">
        <v>272</v>
      </c>
      <c r="D66" s="1564"/>
      <c r="E66" s="1539"/>
      <c r="F66" s="1820"/>
      <c r="G66" s="1437"/>
      <c r="H66" s="1539"/>
      <c r="I66" s="1820"/>
      <c r="J66" s="1437"/>
      <c r="K66" s="1539"/>
      <c r="L66" s="1815"/>
      <c r="M66" s="734"/>
      <c r="N66" s="1550"/>
      <c r="O66" s="351" t="s">
        <v>82</v>
      </c>
      <c r="P66" s="1589" t="str">
        <f t="shared" si="16"/>
        <v>-</v>
      </c>
      <c r="Q66" s="1678" t="str">
        <f t="shared" si="16"/>
        <v>-</v>
      </c>
      <c r="R66" s="1678" t="str">
        <f t="shared" si="16"/>
        <v>-</v>
      </c>
      <c r="S66" s="1591" t="str">
        <f t="shared" si="16"/>
        <v>-</v>
      </c>
      <c r="T66" s="1678" t="str">
        <f t="shared" si="16"/>
        <v>-</v>
      </c>
      <c r="U66" s="1678" t="str">
        <f t="shared" si="16"/>
        <v>-</v>
      </c>
      <c r="V66" s="1591" t="str">
        <f t="shared" si="16"/>
        <v>-</v>
      </c>
      <c r="W66" s="1678" t="str">
        <f t="shared" si="16"/>
        <v>-</v>
      </c>
      <c r="X66" s="1696" t="str">
        <f t="shared" si="16"/>
        <v>-</v>
      </c>
      <c r="Y66" s="352" t="s">
        <v>303</v>
      </c>
      <c r="Z66" s="364" t="s">
        <v>302</v>
      </c>
    </row>
    <row r="67" spans="1:26" s="2" customFormat="1" ht="28.5" customHeight="1" x14ac:dyDescent="0.2">
      <c r="B67" s="248" t="s">
        <v>161</v>
      </c>
      <c r="C67" s="1441" t="s">
        <v>278</v>
      </c>
      <c r="D67" s="1558"/>
      <c r="E67" s="1540"/>
      <c r="F67" s="1821"/>
      <c r="G67" s="1561"/>
      <c r="H67" s="1540"/>
      <c r="I67" s="1821"/>
      <c r="J67" s="1561"/>
      <c r="K67" s="1540"/>
      <c r="L67" s="1821"/>
      <c r="M67" s="1442"/>
      <c r="N67" s="1550"/>
      <c r="O67" s="247" t="s">
        <v>86</v>
      </c>
      <c r="P67" s="1579"/>
      <c r="Q67" s="1675"/>
      <c r="R67" s="1573"/>
      <c r="S67" s="1583"/>
      <c r="T67" s="1675"/>
      <c r="U67" s="1573"/>
      <c r="V67" s="1583"/>
      <c r="W67" s="1675"/>
      <c r="X67" s="1616"/>
      <c r="Y67" s="282"/>
      <c r="Z67" s="357"/>
    </row>
    <row r="68" spans="1:26" s="2" customFormat="1" ht="28.5" customHeight="1" x14ac:dyDescent="0.2">
      <c r="B68" s="247" t="s">
        <v>48</v>
      </c>
      <c r="C68" s="112"/>
      <c r="D68" s="1435"/>
      <c r="E68" s="1666"/>
      <c r="F68" s="113"/>
      <c r="G68" s="272"/>
      <c r="H68" s="1666"/>
      <c r="I68" s="113"/>
      <c r="J68" s="114"/>
      <c r="K68" s="1537"/>
      <c r="L68" s="113"/>
      <c r="M68" s="201"/>
      <c r="N68" s="1550"/>
      <c r="O68" s="341" t="s">
        <v>172</v>
      </c>
      <c r="P68" s="1588" t="str">
        <f t="shared" ref="P68:X68" si="17">IF(SUM(COUNTBLANK(D60),COUNTBLANK(D67),COUNTBLANK(D71))=0,(D60-D67+D71)/D60,"-")</f>
        <v>-</v>
      </c>
      <c r="Q68" s="1677" t="str">
        <f t="shared" si="17"/>
        <v>-</v>
      </c>
      <c r="R68" s="1677" t="str">
        <f t="shared" si="17"/>
        <v>-</v>
      </c>
      <c r="S68" s="1590" t="str">
        <f t="shared" si="17"/>
        <v>-</v>
      </c>
      <c r="T68" s="1677" t="str">
        <f t="shared" si="17"/>
        <v>-</v>
      </c>
      <c r="U68" s="1677" t="str">
        <f t="shared" si="17"/>
        <v>-</v>
      </c>
      <c r="V68" s="1590" t="str">
        <f t="shared" si="17"/>
        <v>-</v>
      </c>
      <c r="W68" s="1677" t="str">
        <f t="shared" si="17"/>
        <v>-</v>
      </c>
      <c r="X68" s="1697" t="str">
        <f t="shared" si="17"/>
        <v>-</v>
      </c>
      <c r="Y68" s="345" t="s">
        <v>306</v>
      </c>
      <c r="Z68" s="364" t="s">
        <v>304</v>
      </c>
    </row>
    <row r="69" spans="1:26" s="52" customFormat="1" ht="28.5" customHeight="1" x14ac:dyDescent="0.2">
      <c r="A69" s="51"/>
      <c r="B69" s="245" t="s">
        <v>162</v>
      </c>
      <c r="C69" s="227" t="s">
        <v>283</v>
      </c>
      <c r="D69" s="1544"/>
      <c r="E69" s="1535"/>
      <c r="F69" s="1813"/>
      <c r="G69" s="1560"/>
      <c r="H69" s="1535"/>
      <c r="I69" s="1813"/>
      <c r="J69" s="1560"/>
      <c r="K69" s="1535"/>
      <c r="L69" s="1813"/>
      <c r="M69" s="731"/>
      <c r="N69" s="60"/>
      <c r="O69" s="341" t="s">
        <v>274</v>
      </c>
      <c r="P69" s="1588" t="str">
        <f t="shared" ref="P69:X69" si="18">IF(SUM(COUNTBLANK(D60),COUNTBLANK(D66),COUNTBLANK(D71))=0,(D60-D66+D71)/D60,"-")</f>
        <v>-</v>
      </c>
      <c r="Q69" s="1677" t="str">
        <f t="shared" si="18"/>
        <v>-</v>
      </c>
      <c r="R69" s="1677" t="str">
        <f t="shared" si="18"/>
        <v>-</v>
      </c>
      <c r="S69" s="1590" t="str">
        <f t="shared" si="18"/>
        <v>-</v>
      </c>
      <c r="T69" s="1677" t="str">
        <f t="shared" si="18"/>
        <v>-</v>
      </c>
      <c r="U69" s="1677" t="str">
        <f t="shared" si="18"/>
        <v>-</v>
      </c>
      <c r="V69" s="1590" t="str">
        <f t="shared" si="18"/>
        <v>-</v>
      </c>
      <c r="W69" s="1677" t="str">
        <f t="shared" si="18"/>
        <v>-</v>
      </c>
      <c r="X69" s="1697" t="str">
        <f t="shared" si="18"/>
        <v>-</v>
      </c>
      <c r="Y69" s="345" t="s">
        <v>307</v>
      </c>
      <c r="Z69" s="364" t="s">
        <v>305</v>
      </c>
    </row>
    <row r="70" spans="1:26" s="2" customFormat="1" ht="28.5" customHeight="1" x14ac:dyDescent="0.2">
      <c r="B70" s="245" t="s">
        <v>163</v>
      </c>
      <c r="C70" s="227" t="s">
        <v>284</v>
      </c>
      <c r="D70" s="1544"/>
      <c r="E70" s="1535"/>
      <c r="F70" s="1813"/>
      <c r="G70" s="1560"/>
      <c r="H70" s="1535"/>
      <c r="I70" s="1813"/>
      <c r="J70" s="1560"/>
      <c r="K70" s="1535"/>
      <c r="L70" s="1813"/>
      <c r="M70" s="731"/>
      <c r="N70" s="1550"/>
      <c r="O70" s="341" t="s">
        <v>275</v>
      </c>
      <c r="P70" s="1588" t="str">
        <f t="shared" ref="P70:X70" si="19">IF(SUM(COUNTBLANK(D66),COUNTBLANK(D71))=0,D71/D66,"-")</f>
        <v>-</v>
      </c>
      <c r="Q70" s="1678" t="str">
        <f t="shared" si="19"/>
        <v>-</v>
      </c>
      <c r="R70" s="1678" t="str">
        <f t="shared" si="19"/>
        <v>-</v>
      </c>
      <c r="S70" s="1590" t="str">
        <f t="shared" si="19"/>
        <v>-</v>
      </c>
      <c r="T70" s="1677" t="str">
        <f t="shared" si="19"/>
        <v>-</v>
      </c>
      <c r="U70" s="1677" t="str">
        <f t="shared" si="19"/>
        <v>-</v>
      </c>
      <c r="V70" s="1590" t="str">
        <f t="shared" si="19"/>
        <v>-</v>
      </c>
      <c r="W70" s="1677" t="str">
        <f t="shared" si="19"/>
        <v>-</v>
      </c>
      <c r="X70" s="1697" t="str">
        <f t="shared" si="19"/>
        <v>-</v>
      </c>
      <c r="Y70" s="345" t="s">
        <v>187</v>
      </c>
      <c r="Z70" s="364" t="s">
        <v>308</v>
      </c>
    </row>
    <row r="71" spans="1:26" s="2" customFormat="1" ht="28.5" customHeight="1" x14ac:dyDescent="0.2">
      <c r="B71" s="245" t="s">
        <v>164</v>
      </c>
      <c r="C71" s="227" t="s">
        <v>285</v>
      </c>
      <c r="D71" s="1544"/>
      <c r="E71" s="1535"/>
      <c r="F71" s="1813"/>
      <c r="G71" s="1560"/>
      <c r="H71" s="1535"/>
      <c r="I71" s="1813"/>
      <c r="J71" s="1560"/>
      <c r="K71" s="1535"/>
      <c r="L71" s="1813"/>
      <c r="M71" s="731"/>
      <c r="N71" s="1550"/>
      <c r="O71" s="247" t="s">
        <v>83</v>
      </c>
      <c r="P71" s="1579"/>
      <c r="Q71" s="1675"/>
      <c r="R71" s="1573"/>
      <c r="S71" s="1583"/>
      <c r="T71" s="1675"/>
      <c r="U71" s="1573"/>
      <c r="V71" s="1583"/>
      <c r="W71" s="1675"/>
      <c r="X71" s="1616"/>
      <c r="Y71" s="282"/>
      <c r="Z71" s="357"/>
    </row>
    <row r="72" spans="1:26" s="2" customFormat="1" ht="28.5" customHeight="1" x14ac:dyDescent="0.2">
      <c r="B72" s="245" t="s">
        <v>165</v>
      </c>
      <c r="C72" s="235" t="s">
        <v>618</v>
      </c>
      <c r="D72" s="1544"/>
      <c r="E72" s="1535"/>
      <c r="F72" s="1813"/>
      <c r="G72" s="1560"/>
      <c r="H72" s="1535"/>
      <c r="I72" s="1813"/>
      <c r="J72" s="1560"/>
      <c r="K72" s="1535"/>
      <c r="L72" s="1813"/>
      <c r="M72" s="731"/>
      <c r="N72" s="1550"/>
      <c r="O72" s="341" t="s">
        <v>173</v>
      </c>
      <c r="P72" s="1589" t="str">
        <f t="shared" ref="P72:X72" si="20">IF(SUM(COUNTBLANK(D60),COUNTBLANK(D75),COUNTBLANK(D76))=0,D76/(D60+D75),"-")</f>
        <v>-</v>
      </c>
      <c r="Q72" s="1678" t="str">
        <f t="shared" si="20"/>
        <v>-</v>
      </c>
      <c r="R72" s="1678" t="str">
        <f t="shared" si="20"/>
        <v>-</v>
      </c>
      <c r="S72" s="1591" t="str">
        <f t="shared" si="20"/>
        <v>-</v>
      </c>
      <c r="T72" s="1678" t="str">
        <f t="shared" si="20"/>
        <v>-</v>
      </c>
      <c r="U72" s="1678" t="str">
        <f t="shared" si="20"/>
        <v>-</v>
      </c>
      <c r="V72" s="1591" t="str">
        <f t="shared" si="20"/>
        <v>-</v>
      </c>
      <c r="W72" s="1678" t="str">
        <f t="shared" si="20"/>
        <v>-</v>
      </c>
      <c r="X72" s="1696" t="str">
        <f t="shared" si="20"/>
        <v>-</v>
      </c>
      <c r="Y72" s="345" t="s">
        <v>602</v>
      </c>
      <c r="Z72" s="364" t="s">
        <v>214</v>
      </c>
    </row>
    <row r="73" spans="1:26" s="2" customFormat="1" ht="28.5" customHeight="1" x14ac:dyDescent="0.2">
      <c r="B73" s="1438" t="s">
        <v>166</v>
      </c>
      <c r="C73" s="1439" t="s">
        <v>599</v>
      </c>
      <c r="D73" s="1707"/>
      <c r="E73" s="1541"/>
      <c r="F73" s="1822"/>
      <c r="G73" s="1560"/>
      <c r="H73" s="1541"/>
      <c r="I73" s="1822"/>
      <c r="J73" s="1560"/>
      <c r="K73" s="1541"/>
      <c r="L73" s="1822"/>
      <c r="M73" s="1440"/>
      <c r="N73" s="1550"/>
      <c r="O73" s="247" t="s">
        <v>87</v>
      </c>
      <c r="P73" s="1579"/>
      <c r="Q73" s="1675"/>
      <c r="R73" s="1573"/>
      <c r="S73" s="1583"/>
      <c r="T73" s="1675"/>
      <c r="U73" s="1573"/>
      <c r="V73" s="1583"/>
      <c r="W73" s="1675"/>
      <c r="X73" s="1616"/>
      <c r="Y73" s="282"/>
      <c r="Z73" s="357"/>
    </row>
    <row r="74" spans="1:26" s="2" customFormat="1" ht="28.5" customHeight="1" x14ac:dyDescent="0.2">
      <c r="B74" s="247" t="s">
        <v>49</v>
      </c>
      <c r="C74" s="112"/>
      <c r="D74" s="1435"/>
      <c r="E74" s="1666"/>
      <c r="F74" s="113"/>
      <c r="G74" s="114"/>
      <c r="H74" s="1537"/>
      <c r="I74" s="113"/>
      <c r="J74" s="272"/>
      <c r="K74" s="1666"/>
      <c r="L74" s="113"/>
      <c r="M74" s="201"/>
      <c r="N74" s="1550"/>
      <c r="O74" s="341" t="s">
        <v>84</v>
      </c>
      <c r="P74" s="1588" t="str">
        <f t="shared" ref="P74:X74" si="21">IF(SUM(COUNTBLANK(D60),COUNTBLANK(D72))=0,D60/D72,"-")</f>
        <v>-</v>
      </c>
      <c r="Q74" s="1677" t="str">
        <f t="shared" si="21"/>
        <v>-</v>
      </c>
      <c r="R74" s="1677" t="str">
        <f t="shared" si="21"/>
        <v>-</v>
      </c>
      <c r="S74" s="1590" t="str">
        <f t="shared" si="21"/>
        <v>-</v>
      </c>
      <c r="T74" s="1677" t="str">
        <f t="shared" si="21"/>
        <v>-</v>
      </c>
      <c r="U74" s="1677" t="str">
        <f t="shared" si="21"/>
        <v>-</v>
      </c>
      <c r="V74" s="1590" t="str">
        <f t="shared" si="21"/>
        <v>-</v>
      </c>
      <c r="W74" s="1677" t="str">
        <f t="shared" si="21"/>
        <v>-</v>
      </c>
      <c r="X74" s="1697" t="str">
        <f t="shared" si="21"/>
        <v>-</v>
      </c>
      <c r="Y74" s="345" t="s">
        <v>191</v>
      </c>
      <c r="Z74" s="363" t="s">
        <v>215</v>
      </c>
    </row>
    <row r="75" spans="1:26" s="2" customFormat="1" ht="28.5" customHeight="1" thickBot="1" x14ac:dyDescent="0.25">
      <c r="B75" s="245" t="s">
        <v>167</v>
      </c>
      <c r="C75" s="227" t="s">
        <v>50</v>
      </c>
      <c r="D75" s="1544"/>
      <c r="E75" s="1535"/>
      <c r="F75" s="1813"/>
      <c r="G75" s="1560"/>
      <c r="H75" s="1535"/>
      <c r="I75" s="1813"/>
      <c r="J75" s="1560"/>
      <c r="K75" s="1535"/>
      <c r="L75" s="1813"/>
      <c r="M75" s="731"/>
      <c r="N75" s="1550"/>
      <c r="O75" s="346" t="s">
        <v>85</v>
      </c>
      <c r="P75" s="1593" t="str">
        <f t="shared" ref="P75:X75" si="22">IF(SUM(COUNTBLANK(D60),COUNTBLANK(D72),COUNTBLANK(D75))=0,(D60+D75)/D72,"-")</f>
        <v>-</v>
      </c>
      <c r="Q75" s="1679" t="str">
        <f t="shared" si="22"/>
        <v>-</v>
      </c>
      <c r="R75" s="1679" t="str">
        <f t="shared" si="22"/>
        <v>-</v>
      </c>
      <c r="S75" s="1594" t="str">
        <f t="shared" si="22"/>
        <v>-</v>
      </c>
      <c r="T75" s="1679" t="str">
        <f t="shared" si="22"/>
        <v>-</v>
      </c>
      <c r="U75" s="1679" t="str">
        <f t="shared" si="22"/>
        <v>-</v>
      </c>
      <c r="V75" s="1594" t="str">
        <f t="shared" si="22"/>
        <v>-</v>
      </c>
      <c r="W75" s="1679" t="str">
        <f t="shared" si="22"/>
        <v>-</v>
      </c>
      <c r="X75" s="1698" t="str">
        <f t="shared" si="22"/>
        <v>-</v>
      </c>
      <c r="Y75" s="350" t="s">
        <v>603</v>
      </c>
      <c r="Z75" s="365" t="s">
        <v>216</v>
      </c>
    </row>
    <row r="76" spans="1:26" s="2" customFormat="1" ht="28.5" customHeight="1" x14ac:dyDescent="0.2">
      <c r="B76" s="246" t="s">
        <v>168</v>
      </c>
      <c r="C76" s="652" t="s">
        <v>619</v>
      </c>
      <c r="D76" s="1558"/>
      <c r="E76" s="1536"/>
      <c r="F76" s="1814"/>
      <c r="G76" s="1561"/>
      <c r="H76" s="1536"/>
      <c r="I76" s="1814"/>
      <c r="J76" s="1561"/>
      <c r="K76" s="1536"/>
      <c r="L76" s="1814"/>
      <c r="M76" s="733"/>
      <c r="N76" s="1550"/>
    </row>
    <row r="77" spans="1:26" s="2" customFormat="1" ht="28.5" customHeight="1" x14ac:dyDescent="0.2">
      <c r="B77" s="653" t="s">
        <v>169</v>
      </c>
      <c r="C77" s="654" t="s">
        <v>620</v>
      </c>
      <c r="D77" s="1559"/>
      <c r="E77" s="1538"/>
      <c r="F77" s="1818"/>
      <c r="G77" s="1562"/>
      <c r="H77" s="1538"/>
      <c r="I77" s="1818"/>
      <c r="J77" s="1562"/>
      <c r="K77" s="1538"/>
      <c r="L77" s="1818"/>
      <c r="M77" s="655"/>
      <c r="N77" s="1550"/>
    </row>
    <row r="78" spans="1:26" s="2" customFormat="1" ht="28.5" customHeight="1" thickBot="1" x14ac:dyDescent="0.25">
      <c r="B78" s="249" t="s">
        <v>170</v>
      </c>
      <c r="C78" s="273" t="s">
        <v>621</v>
      </c>
      <c r="D78" s="1568"/>
      <c r="E78" s="1542"/>
      <c r="F78" s="1823"/>
      <c r="G78" s="1567"/>
      <c r="H78" s="1542"/>
      <c r="I78" s="1823"/>
      <c r="J78" s="1567"/>
      <c r="K78" s="1542"/>
      <c r="L78" s="1823"/>
      <c r="M78" s="274"/>
      <c r="N78" s="1550"/>
    </row>
    <row r="79" spans="1:26" s="2" customFormat="1" ht="30.75" customHeight="1" x14ac:dyDescent="0.2">
      <c r="B79" s="2177" t="s">
        <v>551</v>
      </c>
      <c r="C79" s="2178"/>
      <c r="D79" s="2188" t="str">
        <f>'5 risk metrics checks'!D71&amp;'5 risk metrics checks'!D72&amp;'5 risk metrics checks'!D73&amp;'5 risk metrics checks'!D74</f>
        <v/>
      </c>
      <c r="E79" s="2189"/>
      <c r="F79" s="2189"/>
      <c r="G79" s="2189"/>
      <c r="H79" s="2189"/>
      <c r="I79" s="2189"/>
      <c r="J79" s="2189"/>
      <c r="K79" s="2189"/>
      <c r="L79" s="2189"/>
      <c r="M79" s="2189"/>
      <c r="N79" s="1665"/>
    </row>
    <row r="80" spans="1:26" s="2" customFormat="1" ht="24.75" customHeight="1" x14ac:dyDescent="0.2">
      <c r="B80" s="2179" t="s">
        <v>552</v>
      </c>
      <c r="C80" s="2180"/>
      <c r="D80" s="2187" t="str">
        <f>'5 risk metrics checks'!E71&amp;'5 risk metrics checks'!E72&amp;'5 risk metrics checks'!E73&amp;'5 risk metrics checks'!E74</f>
        <v/>
      </c>
      <c r="E80" s="2187"/>
      <c r="F80" s="2187"/>
      <c r="G80" s="2187"/>
      <c r="H80" s="2187"/>
      <c r="I80" s="2187"/>
      <c r="J80" s="2187"/>
      <c r="K80" s="2187"/>
      <c r="L80" s="2187"/>
      <c r="M80" s="2187"/>
      <c r="N80"/>
    </row>
    <row r="81" spans="1:26" s="2" customFormat="1" ht="27.75" customHeight="1" x14ac:dyDescent="0.2">
      <c r="B81" s="2181" t="s">
        <v>553</v>
      </c>
      <c r="C81" s="2182"/>
      <c r="D81" s="2187" t="str">
        <f>'5 risk metrics checks'!F71&amp;'5 risk metrics checks'!F72&amp;'5 risk metrics checks'!F73&amp;'5 risk metrics checks'!F74</f>
        <v/>
      </c>
      <c r="E81" s="2187"/>
      <c r="F81" s="2187"/>
      <c r="G81" s="2187"/>
      <c r="H81" s="2187"/>
      <c r="I81" s="2187"/>
      <c r="J81" s="2187"/>
      <c r="K81" s="2187"/>
      <c r="L81" s="2187"/>
      <c r="M81" s="2187"/>
      <c r="N81"/>
    </row>
    <row r="82" spans="1:26" s="2" customFormat="1" ht="27.75" customHeight="1" x14ac:dyDescent="0.2">
      <c r="B82" s="2177" t="s">
        <v>992</v>
      </c>
      <c r="C82" s="2178"/>
      <c r="D82" s="2193" t="str">
        <f>'5 risk metrics checks'!G71&amp;'5 risk metrics checks'!G72&amp;'5 risk metrics checks'!G73&amp;'5 risk metrics checks'!G74</f>
        <v/>
      </c>
      <c r="E82" s="2194"/>
      <c r="F82" s="2194"/>
      <c r="G82" s="2194"/>
      <c r="H82" s="2194"/>
      <c r="I82" s="2194"/>
      <c r="J82" s="2194"/>
      <c r="K82" s="2194"/>
      <c r="L82" s="2194"/>
      <c r="M82" s="2195"/>
      <c r="N82" s="1663"/>
    </row>
    <row r="83" spans="1:26" s="2" customFormat="1" ht="27.75" customHeight="1" x14ac:dyDescent="0.2">
      <c r="B83" s="2179" t="s">
        <v>993</v>
      </c>
      <c r="C83" s="2180"/>
      <c r="D83" s="2187" t="str">
        <f>'5 risk metrics checks'!H71&amp;'5 risk metrics checks'!H72&amp;'5 risk metrics checks'!H73&amp;'5 risk metrics checks'!H74</f>
        <v/>
      </c>
      <c r="E83" s="2187"/>
      <c r="F83" s="2187"/>
      <c r="G83" s="2187"/>
      <c r="H83" s="2187"/>
      <c r="I83" s="2187"/>
      <c r="J83" s="2187"/>
      <c r="K83" s="2187"/>
      <c r="L83" s="2187"/>
      <c r="M83" s="2187"/>
      <c r="N83" s="1663"/>
    </row>
    <row r="84" spans="1:26" s="2" customFormat="1" ht="27.75" customHeight="1" x14ac:dyDescent="0.2">
      <c r="B84" s="2181" t="s">
        <v>994</v>
      </c>
      <c r="C84" s="2182"/>
      <c r="D84" s="2187" t="str">
        <f>'5 risk metrics checks'!I71&amp;'5 risk metrics checks'!I72&amp;'5 risk metrics checks'!I73&amp;'5 risk metrics checks'!I74</f>
        <v/>
      </c>
      <c r="E84" s="2187"/>
      <c r="F84" s="2187"/>
      <c r="G84" s="2187"/>
      <c r="H84" s="2187"/>
      <c r="I84" s="2187"/>
      <c r="J84" s="2187"/>
      <c r="K84" s="2187"/>
      <c r="L84" s="2187"/>
      <c r="M84" s="2187"/>
      <c r="N84" s="1663"/>
    </row>
    <row r="85" spans="1:26" s="2" customFormat="1" ht="27.75" customHeight="1" x14ac:dyDescent="0.2">
      <c r="B85" s="2177" t="s">
        <v>995</v>
      </c>
      <c r="C85" s="2178"/>
      <c r="D85" s="2187" t="str">
        <f>'5 risk metrics checks'!J71&amp;'5 risk metrics checks'!J72&amp;'5 risk metrics checks'!J73&amp;'5 risk metrics checks'!J74</f>
        <v/>
      </c>
      <c r="E85" s="2187"/>
      <c r="F85" s="2187"/>
      <c r="G85" s="2187"/>
      <c r="H85" s="2187"/>
      <c r="I85" s="2187"/>
      <c r="J85" s="2187"/>
      <c r="K85" s="2187"/>
      <c r="L85" s="2187"/>
      <c r="M85" s="2187"/>
      <c r="N85" s="1663"/>
    </row>
    <row r="86" spans="1:26" s="2" customFormat="1" ht="27.75" customHeight="1" x14ac:dyDescent="0.2">
      <c r="B86" s="2179" t="s">
        <v>996</v>
      </c>
      <c r="C86" s="2180"/>
      <c r="D86" s="2187" t="str">
        <f>'5 risk metrics checks'!K71&amp;'5 risk metrics checks'!K72&amp;'5 risk metrics checks'!K73&amp;'5 risk metrics checks'!K74</f>
        <v/>
      </c>
      <c r="E86" s="2187"/>
      <c r="F86" s="2187"/>
      <c r="G86" s="2187"/>
      <c r="H86" s="2187"/>
      <c r="I86" s="2187"/>
      <c r="J86" s="2187"/>
      <c r="K86" s="2187"/>
      <c r="L86" s="2187"/>
      <c r="M86" s="2187"/>
      <c r="N86" s="1663"/>
    </row>
    <row r="87" spans="1:26" s="2" customFormat="1" ht="27.75" customHeight="1" x14ac:dyDescent="0.2">
      <c r="B87" s="2181" t="s">
        <v>997</v>
      </c>
      <c r="C87" s="2182"/>
      <c r="D87" s="2187" t="str">
        <f>'5 risk metrics checks'!L71&amp;'5 risk metrics checks'!L72&amp;'5 risk metrics checks'!L73&amp;'5 risk metrics checks'!L74</f>
        <v/>
      </c>
      <c r="E87" s="2187"/>
      <c r="F87" s="2187"/>
      <c r="G87" s="2187"/>
      <c r="H87" s="2187"/>
      <c r="I87" s="2187"/>
      <c r="J87" s="2187"/>
      <c r="K87" s="2187"/>
      <c r="L87" s="2187"/>
      <c r="M87" s="2187"/>
      <c r="N87" s="1663"/>
    </row>
    <row r="88" spans="1:26" s="20" customFormat="1" ht="20.100000000000001" customHeight="1" x14ac:dyDescent="0.2">
      <c r="A88" s="3"/>
      <c r="B88" s="3"/>
      <c r="C88" s="1660" t="s">
        <v>671</v>
      </c>
      <c r="D88" s="1660" t="s">
        <v>948</v>
      </c>
      <c r="E88" s="1660" t="s">
        <v>949</v>
      </c>
      <c r="F88" s="1660" t="s">
        <v>950</v>
      </c>
      <c r="G88" s="1660" t="s">
        <v>951</v>
      </c>
      <c r="H88" s="1664" t="s">
        <v>952</v>
      </c>
      <c r="I88" s="1664" t="s">
        <v>953</v>
      </c>
      <c r="J88" s="1664" t="s">
        <v>954</v>
      </c>
      <c r="K88" s="1664" t="s">
        <v>955</v>
      </c>
      <c r="L88" s="1664" t="s">
        <v>956</v>
      </c>
      <c r="M88" s="1660" t="s">
        <v>987</v>
      </c>
      <c r="N88" s="681"/>
    </row>
    <row r="89" spans="1:26" s="20" customFormat="1" ht="20.100000000000001" customHeight="1" x14ac:dyDescent="0.2">
      <c r="A89" s="3"/>
      <c r="N89" s="681"/>
    </row>
    <row r="90" spans="1:26" s="2" customFormat="1" ht="20.100000000000001" customHeight="1" x14ac:dyDescent="0.2">
      <c r="C90" s="7"/>
      <c r="D90" s="7"/>
      <c r="E90" s="7"/>
      <c r="F90" s="7"/>
      <c r="G90" s="7"/>
      <c r="H90" s="7"/>
      <c r="I90" s="7"/>
      <c r="J90" s="7"/>
      <c r="K90" s="7"/>
      <c r="L90" s="7"/>
      <c r="M90" s="7"/>
      <c r="N90" s="7"/>
    </row>
    <row r="91" spans="1:26" s="2" customFormat="1" ht="14.25" customHeight="1" x14ac:dyDescent="0.25">
      <c r="B91" s="105" t="s">
        <v>117</v>
      </c>
      <c r="C91" s="102"/>
      <c r="D91" s="7"/>
      <c r="E91" s="7"/>
      <c r="F91" s="7"/>
      <c r="G91" s="7"/>
      <c r="H91" s="7"/>
      <c r="I91" s="7"/>
      <c r="J91" s="7"/>
      <c r="K91" s="7"/>
      <c r="L91" s="7"/>
      <c r="M91" s="7"/>
      <c r="N91" s="7"/>
    </row>
    <row r="92" spans="1:26" s="2" customFormat="1" ht="9.9499999999999993" customHeight="1" x14ac:dyDescent="0.2">
      <c r="C92" s="7"/>
      <c r="D92" s="7"/>
      <c r="E92" s="7"/>
      <c r="F92" s="7"/>
      <c r="G92" s="7"/>
      <c r="H92" s="7"/>
      <c r="I92" s="7"/>
      <c r="J92" s="7"/>
      <c r="K92" s="7"/>
      <c r="L92" s="7"/>
      <c r="M92" s="7"/>
      <c r="N92" s="7"/>
      <c r="O92" s="7"/>
      <c r="P92" s="7"/>
      <c r="Q92" s="7"/>
      <c r="R92" s="7"/>
      <c r="S92" s="7"/>
      <c r="T92" s="7"/>
      <c r="U92" s="7"/>
      <c r="V92" s="7"/>
      <c r="W92" s="7"/>
      <c r="X92" s="7"/>
      <c r="Y92" s="7"/>
    </row>
    <row r="93" spans="1:26" s="2" customFormat="1" ht="34.35" customHeight="1" x14ac:dyDescent="0.2">
      <c r="B93" s="261" t="s">
        <v>174</v>
      </c>
      <c r="C93" s="259"/>
      <c r="D93" s="262"/>
      <c r="E93" s="262"/>
      <c r="F93" s="262"/>
      <c r="G93" s="263"/>
      <c r="H93" s="263"/>
      <c r="I93" s="263"/>
      <c r="J93" s="262"/>
      <c r="K93" s="262"/>
      <c r="L93" s="262"/>
      <c r="M93" s="262"/>
      <c r="N93" s="58"/>
      <c r="O93" s="258" t="s">
        <v>90</v>
      </c>
      <c r="Y93" s="258"/>
    </row>
    <row r="94" spans="1:26" s="2" customFormat="1" ht="14.25" customHeight="1" x14ac:dyDescent="0.2">
      <c r="B94" s="261"/>
      <c r="C94" s="259"/>
      <c r="D94" s="182" t="s">
        <v>1</v>
      </c>
      <c r="E94" s="182"/>
      <c r="F94" s="182" t="s">
        <v>2</v>
      </c>
      <c r="G94" s="183" t="s">
        <v>3</v>
      </c>
      <c r="H94" s="183"/>
      <c r="I94" s="183" t="s">
        <v>94</v>
      </c>
      <c r="J94" s="182" t="s">
        <v>4</v>
      </c>
      <c r="K94" s="182"/>
      <c r="L94" s="182" t="s">
        <v>5</v>
      </c>
      <c r="M94" s="182" t="s">
        <v>6</v>
      </c>
      <c r="N94" s="49"/>
      <c r="O94" s="258"/>
      <c r="P94" s="1552"/>
      <c r="Q94" s="1552"/>
      <c r="R94" s="1552"/>
      <c r="S94" s="1552"/>
      <c r="T94" s="1552"/>
      <c r="U94" s="1552"/>
      <c r="V94" s="1552"/>
      <c r="W94" s="1552"/>
      <c r="X94" s="1552"/>
      <c r="Y94" s="258"/>
    </row>
    <row r="95" spans="1:26" s="2" customFormat="1" ht="23.25" customHeight="1" x14ac:dyDescent="0.2">
      <c r="C95" s="260"/>
      <c r="D95" s="2183" t="str">
        <f>'4 classification'!C75</f>
        <v>Broker-Dealers</v>
      </c>
      <c r="E95" s="2184"/>
      <c r="F95" s="1622"/>
      <c r="G95" s="2183" t="s">
        <v>59</v>
      </c>
      <c r="H95" s="2184"/>
      <c r="I95" s="1553"/>
      <c r="J95" s="2184" t="s">
        <v>71</v>
      </c>
      <c r="K95" s="2184"/>
      <c r="L95" s="1554"/>
      <c r="M95" s="2185" t="s">
        <v>193</v>
      </c>
      <c r="N95" s="49"/>
      <c r="P95" s="2209" t="str">
        <f>D95</f>
        <v>Broker-Dealers</v>
      </c>
      <c r="Q95" s="2191"/>
      <c r="R95" s="2210"/>
      <c r="S95" s="2190" t="str">
        <f>G95</f>
        <v>Entity Type 2</v>
      </c>
      <c r="T95" s="2191"/>
      <c r="U95" s="2191"/>
      <c r="V95" s="2190" t="str">
        <f>J95</f>
        <v>Entity Type 3</v>
      </c>
      <c r="W95" s="2191"/>
      <c r="X95" s="2192"/>
    </row>
    <row r="96" spans="1:26" s="2" customFormat="1" ht="50.1" customHeight="1" thickBot="1" x14ac:dyDescent="0.25">
      <c r="C96" s="260"/>
      <c r="D96" s="1556">
        <v>2016</v>
      </c>
      <c r="E96" s="1557">
        <v>2017</v>
      </c>
      <c r="F96" s="1817" t="s">
        <v>622</v>
      </c>
      <c r="G96" s="1556">
        <v>2016</v>
      </c>
      <c r="H96" s="1557">
        <v>2017</v>
      </c>
      <c r="I96" s="1817" t="s">
        <v>622</v>
      </c>
      <c r="J96" s="1556">
        <v>2016</v>
      </c>
      <c r="K96" s="1557">
        <v>2017</v>
      </c>
      <c r="L96" s="1817" t="s">
        <v>622</v>
      </c>
      <c r="M96" s="2186"/>
      <c r="N96" s="49"/>
      <c r="P96" s="1638">
        <v>2016</v>
      </c>
      <c r="Q96" s="1672">
        <v>2017</v>
      </c>
      <c r="R96" s="1639" t="s">
        <v>1000</v>
      </c>
      <c r="S96" s="1640">
        <v>2016</v>
      </c>
      <c r="T96" s="1672">
        <v>2017</v>
      </c>
      <c r="U96" s="1672" t="s">
        <v>1000</v>
      </c>
      <c r="V96" s="1684">
        <v>2016</v>
      </c>
      <c r="W96" s="1672">
        <v>2017</v>
      </c>
      <c r="X96" s="1699" t="s">
        <v>1000</v>
      </c>
      <c r="Y96" s="1433" t="s">
        <v>176</v>
      </c>
      <c r="Z96" s="1375" t="s">
        <v>212</v>
      </c>
    </row>
    <row r="97" spans="1:26" s="2" customFormat="1" ht="28.5" customHeight="1" x14ac:dyDescent="0.2">
      <c r="B97" s="244" t="s">
        <v>152</v>
      </c>
      <c r="C97" s="203"/>
      <c r="D97" s="1434"/>
      <c r="E97" s="1543"/>
      <c r="F97" s="95"/>
      <c r="G97" s="271"/>
      <c r="H97" s="1543"/>
      <c r="I97" s="95"/>
      <c r="J97" s="1580"/>
      <c r="K97" s="1534"/>
      <c r="L97" s="95"/>
      <c r="M97" s="199"/>
      <c r="N97" s="1550"/>
      <c r="O97" s="252" t="s">
        <v>89</v>
      </c>
      <c r="P97" s="98"/>
      <c r="Q97" s="1543"/>
      <c r="R97" s="1534"/>
      <c r="S97" s="1580"/>
      <c r="T97" s="1534"/>
      <c r="U97" s="1534"/>
      <c r="V97" s="1670"/>
      <c r="W97" s="1675"/>
      <c r="X97" s="1671"/>
      <c r="Y97" s="281"/>
      <c r="Z97" s="358"/>
    </row>
    <row r="98" spans="1:26" s="2" customFormat="1" ht="28.5" customHeight="1" x14ac:dyDescent="0.2">
      <c r="B98" s="245" t="s">
        <v>154</v>
      </c>
      <c r="C98" s="227" t="s">
        <v>195</v>
      </c>
      <c r="D98" s="1544"/>
      <c r="E98" s="1535"/>
      <c r="F98" s="1813"/>
      <c r="G98" s="1560"/>
      <c r="H98" s="1535"/>
      <c r="I98" s="1813"/>
      <c r="J98" s="1560"/>
      <c r="K98" s="1535"/>
      <c r="L98" s="1813"/>
      <c r="M98" s="731"/>
      <c r="N98" s="1550"/>
      <c r="O98" s="323" t="s">
        <v>77</v>
      </c>
      <c r="P98" s="1595" t="str">
        <f t="shared" ref="P98:X98" si="23">IF(SUM(COUNTBLANK(D98),COUNTBLANK(D99))=0,D99/D98,"-")</f>
        <v>-</v>
      </c>
      <c r="Q98" s="1673" t="str">
        <f t="shared" si="23"/>
        <v>-</v>
      </c>
      <c r="R98" s="1673" t="str">
        <f t="shared" si="23"/>
        <v>-</v>
      </c>
      <c r="S98" s="1597" t="str">
        <f t="shared" si="23"/>
        <v>-</v>
      </c>
      <c r="T98" s="1673" t="str">
        <f t="shared" si="23"/>
        <v>-</v>
      </c>
      <c r="U98" s="1673" t="str">
        <f t="shared" si="23"/>
        <v>-</v>
      </c>
      <c r="V98" s="1597" t="str">
        <f t="shared" si="23"/>
        <v>-</v>
      </c>
      <c r="W98" s="1673" t="str">
        <f t="shared" si="23"/>
        <v>-</v>
      </c>
      <c r="X98" s="1700" t="str">
        <f t="shared" si="23"/>
        <v>-</v>
      </c>
      <c r="Y98" s="327" t="s">
        <v>183</v>
      </c>
      <c r="Z98" s="372" t="s">
        <v>203</v>
      </c>
    </row>
    <row r="99" spans="1:26" s="2" customFormat="1" ht="28.5" customHeight="1" x14ac:dyDescent="0.2">
      <c r="B99" s="245" t="s">
        <v>155</v>
      </c>
      <c r="C99" s="227" t="s">
        <v>198</v>
      </c>
      <c r="D99" s="1544"/>
      <c r="E99" s="1535"/>
      <c r="F99" s="1813"/>
      <c r="G99" s="1560"/>
      <c r="H99" s="1535"/>
      <c r="I99" s="1813"/>
      <c r="J99" s="1560"/>
      <c r="K99" s="1535"/>
      <c r="L99" s="1813"/>
      <c r="M99" s="731"/>
      <c r="N99" s="1550"/>
      <c r="O99" s="323" t="s">
        <v>79</v>
      </c>
      <c r="P99" s="1595" t="str">
        <f t="shared" ref="P99:X99" si="24">IF(SUM(COUNTBLANK(D98),COUNTBLANK(D100))=0,D100/D98,"-")</f>
        <v>-</v>
      </c>
      <c r="Q99" s="1673" t="str">
        <f t="shared" si="24"/>
        <v>-</v>
      </c>
      <c r="R99" s="1673" t="str">
        <f t="shared" si="24"/>
        <v>-</v>
      </c>
      <c r="S99" s="1597" t="str">
        <f t="shared" si="24"/>
        <v>-</v>
      </c>
      <c r="T99" s="1673" t="str">
        <f t="shared" si="24"/>
        <v>-</v>
      </c>
      <c r="U99" s="1673" t="str">
        <f t="shared" si="24"/>
        <v>-</v>
      </c>
      <c r="V99" s="1597" t="str">
        <f t="shared" si="24"/>
        <v>-</v>
      </c>
      <c r="W99" s="1673" t="str">
        <f t="shared" si="24"/>
        <v>-</v>
      </c>
      <c r="X99" s="1700" t="str">
        <f t="shared" si="24"/>
        <v>-</v>
      </c>
      <c r="Y99" s="327" t="s">
        <v>177</v>
      </c>
      <c r="Z99" s="372" t="s">
        <v>204</v>
      </c>
    </row>
    <row r="100" spans="1:26" s="2" customFormat="1" ht="28.5" customHeight="1" x14ac:dyDescent="0.2">
      <c r="B100" s="245" t="s">
        <v>156</v>
      </c>
      <c r="C100" s="356" t="s">
        <v>202</v>
      </c>
      <c r="D100" s="1544"/>
      <c r="E100" s="1535"/>
      <c r="F100" s="1813"/>
      <c r="G100" s="1560"/>
      <c r="H100" s="1535"/>
      <c r="I100" s="1813"/>
      <c r="J100" s="1560"/>
      <c r="K100" s="1535"/>
      <c r="L100" s="1813"/>
      <c r="M100" s="731"/>
      <c r="N100" s="1550"/>
      <c r="O100" s="336" t="s">
        <v>78</v>
      </c>
      <c r="P100" s="1596" t="str">
        <f t="shared" ref="P100:X100" si="25">IF(SUM(COUNTBLANK(D98),COUNTBLANK(D99),COUNTBLANK(D115),COUNTBLANK(D116))=0,(D99+D116)/(D98+D115),"-")</f>
        <v>-</v>
      </c>
      <c r="Q100" s="1674" t="str">
        <f t="shared" si="25"/>
        <v>-</v>
      </c>
      <c r="R100" s="1674" t="str">
        <f t="shared" si="25"/>
        <v>-</v>
      </c>
      <c r="S100" s="1598" t="str">
        <f t="shared" si="25"/>
        <v>-</v>
      </c>
      <c r="T100" s="1674" t="str">
        <f t="shared" si="25"/>
        <v>-</v>
      </c>
      <c r="U100" s="1674" t="str">
        <f t="shared" si="25"/>
        <v>-</v>
      </c>
      <c r="V100" s="1598" t="str">
        <f t="shared" si="25"/>
        <v>-</v>
      </c>
      <c r="W100" s="1674" t="str">
        <f t="shared" si="25"/>
        <v>-</v>
      </c>
      <c r="X100" s="1706" t="str">
        <f t="shared" si="25"/>
        <v>-</v>
      </c>
      <c r="Y100" s="337" t="s">
        <v>604</v>
      </c>
      <c r="Z100" s="374" t="s">
        <v>213</v>
      </c>
    </row>
    <row r="101" spans="1:26" s="2" customFormat="1" ht="28.5" customHeight="1" x14ac:dyDescent="0.2">
      <c r="B101" s="245" t="s">
        <v>157</v>
      </c>
      <c r="C101" s="235" t="s">
        <v>199</v>
      </c>
      <c r="D101" s="1544"/>
      <c r="E101" s="1535"/>
      <c r="F101" s="1813"/>
      <c r="G101" s="1560"/>
      <c r="H101" s="1535"/>
      <c r="I101" s="1813"/>
      <c r="J101" s="1560"/>
      <c r="K101" s="1535"/>
      <c r="L101" s="1813"/>
      <c r="M101" s="731"/>
      <c r="N101" s="1550"/>
      <c r="O101" s="247" t="s">
        <v>88</v>
      </c>
      <c r="P101" s="1579"/>
      <c r="Q101" s="1675"/>
      <c r="R101" s="1573"/>
      <c r="S101" s="1583"/>
      <c r="T101" s="1675"/>
      <c r="U101" s="1573"/>
      <c r="V101" s="1583"/>
      <c r="W101" s="1675"/>
      <c r="X101" s="1616"/>
      <c r="Y101" s="282"/>
      <c r="Z101" s="357"/>
    </row>
    <row r="102" spans="1:26" s="2" customFormat="1" ht="28.5" customHeight="1" x14ac:dyDescent="0.2">
      <c r="B102" s="245" t="s">
        <v>158</v>
      </c>
      <c r="C102" s="227" t="s">
        <v>200</v>
      </c>
      <c r="D102" s="1544"/>
      <c r="E102" s="1535"/>
      <c r="F102" s="1813"/>
      <c r="G102" s="1560"/>
      <c r="H102" s="1535"/>
      <c r="I102" s="1813"/>
      <c r="J102" s="1560"/>
      <c r="K102" s="1535"/>
      <c r="L102" s="1813"/>
      <c r="M102" s="731"/>
      <c r="N102" s="1550"/>
      <c r="O102" s="323" t="s">
        <v>80</v>
      </c>
      <c r="P102" s="1595" t="str">
        <f t="shared" ref="P102:X102" si="26">IF(SUM(COUNTBLANK(D98),COUNTBLANK(D101),COUNTBLANK(D108),COUNTBLANK(D112))=0,(D101-D108-D112)/D98,"-")</f>
        <v>-</v>
      </c>
      <c r="Q102" s="1673" t="str">
        <f t="shared" si="26"/>
        <v>-</v>
      </c>
      <c r="R102" s="1673" t="str">
        <f t="shared" si="26"/>
        <v>-</v>
      </c>
      <c r="S102" s="1597" t="str">
        <f t="shared" si="26"/>
        <v>-</v>
      </c>
      <c r="T102" s="1673" t="str">
        <f t="shared" si="26"/>
        <v>-</v>
      </c>
      <c r="U102" s="1673" t="str">
        <f t="shared" si="26"/>
        <v>-</v>
      </c>
      <c r="V102" s="1597" t="str">
        <f t="shared" si="26"/>
        <v>-</v>
      </c>
      <c r="W102" s="1673" t="str">
        <f t="shared" si="26"/>
        <v>-</v>
      </c>
      <c r="X102" s="1700" t="str">
        <f t="shared" si="26"/>
        <v>-</v>
      </c>
      <c r="Y102" s="327" t="s">
        <v>605</v>
      </c>
      <c r="Z102" s="372" t="s">
        <v>300</v>
      </c>
    </row>
    <row r="103" spans="1:26" s="2" customFormat="1" ht="28.5" customHeight="1" x14ac:dyDescent="0.2">
      <c r="B103" s="245" t="s">
        <v>159</v>
      </c>
      <c r="C103" s="227" t="s">
        <v>201</v>
      </c>
      <c r="D103" s="1544"/>
      <c r="E103" s="1535"/>
      <c r="F103" s="1813"/>
      <c r="G103" s="1560"/>
      <c r="H103" s="1535"/>
      <c r="I103" s="1813"/>
      <c r="J103" s="1560"/>
      <c r="K103" s="1535"/>
      <c r="L103" s="1813"/>
      <c r="M103" s="731"/>
      <c r="N103" s="1550"/>
      <c r="O103" s="323" t="s">
        <v>81</v>
      </c>
      <c r="P103" s="1595" t="str">
        <f t="shared" ref="P103:X104" si="27">IF(SUM(COUNTBLANK(D102),COUNTBLANK(D109))=0,D109/D102,"-")</f>
        <v>-</v>
      </c>
      <c r="Q103" s="1673" t="str">
        <f t="shared" si="27"/>
        <v>-</v>
      </c>
      <c r="R103" s="1673" t="str">
        <f t="shared" si="27"/>
        <v>-</v>
      </c>
      <c r="S103" s="1597" t="str">
        <f t="shared" si="27"/>
        <v>-</v>
      </c>
      <c r="T103" s="1673" t="str">
        <f t="shared" si="27"/>
        <v>-</v>
      </c>
      <c r="U103" s="1673" t="str">
        <f t="shared" si="27"/>
        <v>-</v>
      </c>
      <c r="V103" s="1597" t="str">
        <f t="shared" si="27"/>
        <v>-</v>
      </c>
      <c r="W103" s="1673" t="str">
        <f t="shared" si="27"/>
        <v>-</v>
      </c>
      <c r="X103" s="1700" t="str">
        <f t="shared" si="27"/>
        <v>-</v>
      </c>
      <c r="Y103" s="327" t="s">
        <v>606</v>
      </c>
      <c r="Z103" s="372" t="s">
        <v>309</v>
      </c>
    </row>
    <row r="104" spans="1:26" s="2" customFormat="1" ht="28.5" customHeight="1" x14ac:dyDescent="0.2">
      <c r="B104" s="245" t="s">
        <v>160</v>
      </c>
      <c r="C104" s="227" t="s">
        <v>272</v>
      </c>
      <c r="D104" s="1564"/>
      <c r="E104" s="1569"/>
      <c r="F104" s="1820"/>
      <c r="G104" s="1437"/>
      <c r="H104" s="1539"/>
      <c r="I104" s="1820"/>
      <c r="J104" s="1437"/>
      <c r="K104" s="1539"/>
      <c r="L104" s="1824"/>
      <c r="M104" s="734"/>
      <c r="N104" s="1550"/>
      <c r="O104" s="336" t="s">
        <v>82</v>
      </c>
      <c r="P104" s="1596" t="str">
        <f t="shared" si="27"/>
        <v>-</v>
      </c>
      <c r="Q104" s="1674" t="str">
        <f t="shared" si="27"/>
        <v>-</v>
      </c>
      <c r="R104" s="1674" t="str">
        <f t="shared" si="27"/>
        <v>-</v>
      </c>
      <c r="S104" s="1598" t="str">
        <f t="shared" si="27"/>
        <v>-</v>
      </c>
      <c r="T104" s="1674" t="str">
        <f t="shared" si="27"/>
        <v>-</v>
      </c>
      <c r="U104" s="1674" t="str">
        <f t="shared" si="27"/>
        <v>-</v>
      </c>
      <c r="V104" s="1598" t="str">
        <f t="shared" si="27"/>
        <v>-</v>
      </c>
      <c r="W104" s="1674" t="str">
        <f t="shared" si="27"/>
        <v>-</v>
      </c>
      <c r="X104" s="1706" t="str">
        <f t="shared" si="27"/>
        <v>-</v>
      </c>
      <c r="Y104" s="337" t="s">
        <v>607</v>
      </c>
      <c r="Z104" s="374" t="s">
        <v>310</v>
      </c>
    </row>
    <row r="105" spans="1:26" s="2" customFormat="1" ht="28.5" customHeight="1" x14ac:dyDescent="0.2">
      <c r="B105" s="248" t="s">
        <v>161</v>
      </c>
      <c r="C105" s="1441" t="s">
        <v>278</v>
      </c>
      <c r="D105" s="1570"/>
      <c r="E105" s="1540"/>
      <c r="F105" s="1821"/>
      <c r="G105" s="1571"/>
      <c r="H105" s="1540"/>
      <c r="I105" s="1821"/>
      <c r="J105" s="1571"/>
      <c r="K105" s="1540"/>
      <c r="L105" s="1821"/>
      <c r="M105" s="1442"/>
      <c r="N105" s="1550"/>
      <c r="O105" s="247" t="s">
        <v>86</v>
      </c>
      <c r="P105" s="1579"/>
      <c r="Q105" s="1675"/>
      <c r="R105" s="1573"/>
      <c r="S105" s="1583"/>
      <c r="T105" s="1675"/>
      <c r="U105" s="1573"/>
      <c r="V105" s="1583"/>
      <c r="W105" s="1675"/>
      <c r="X105" s="1616"/>
      <c r="Y105" s="282"/>
      <c r="Z105" s="357"/>
    </row>
    <row r="106" spans="1:26" s="2" customFormat="1" ht="28.5" customHeight="1" x14ac:dyDescent="0.2">
      <c r="B106" s="246" t="s">
        <v>162</v>
      </c>
      <c r="C106" s="228" t="s">
        <v>601</v>
      </c>
      <c r="D106" s="1558"/>
      <c r="E106" s="1536"/>
      <c r="F106" s="1814"/>
      <c r="G106" s="1561"/>
      <c r="H106" s="1536"/>
      <c r="I106" s="1814"/>
      <c r="J106" s="1561"/>
      <c r="K106" s="1536"/>
      <c r="L106" s="1814"/>
      <c r="M106" s="733"/>
      <c r="N106" s="1550"/>
      <c r="O106" s="323" t="s">
        <v>172</v>
      </c>
      <c r="P106" s="1595" t="str">
        <f t="shared" ref="P106:X106" si="28">IF(SUM(COUNTBLANK(D98),COUNTBLANK(D105),COUNTBLANK(D110))=0,(D98-D105+D110)/D98,"-")</f>
        <v>-</v>
      </c>
      <c r="Q106" s="1673" t="str">
        <f t="shared" si="28"/>
        <v>-</v>
      </c>
      <c r="R106" s="1673" t="str">
        <f t="shared" si="28"/>
        <v>-</v>
      </c>
      <c r="S106" s="1597" t="str">
        <f t="shared" si="28"/>
        <v>-</v>
      </c>
      <c r="T106" s="1673" t="str">
        <f t="shared" si="28"/>
        <v>-</v>
      </c>
      <c r="U106" s="1673" t="str">
        <f t="shared" si="28"/>
        <v>-</v>
      </c>
      <c r="V106" s="1597" t="str">
        <f t="shared" si="28"/>
        <v>-</v>
      </c>
      <c r="W106" s="1673" t="str">
        <f t="shared" si="28"/>
        <v>-</v>
      </c>
      <c r="X106" s="1700" t="str">
        <f t="shared" si="28"/>
        <v>-</v>
      </c>
      <c r="Y106" s="327" t="s">
        <v>608</v>
      </c>
      <c r="Z106" s="374" t="s">
        <v>304</v>
      </c>
    </row>
    <row r="107" spans="1:26" s="2" customFormat="1" ht="28.5" customHeight="1" x14ac:dyDescent="0.2">
      <c r="B107" s="247" t="s">
        <v>48</v>
      </c>
      <c r="C107" s="112"/>
      <c r="D107" s="1435"/>
      <c r="E107" s="1666"/>
      <c r="F107" s="113"/>
      <c r="G107" s="272"/>
      <c r="H107" s="1666"/>
      <c r="I107" s="113"/>
      <c r="J107" s="114"/>
      <c r="K107" s="1537"/>
      <c r="L107" s="113"/>
      <c r="M107" s="201"/>
      <c r="N107" s="1550"/>
      <c r="O107" s="323" t="s">
        <v>274</v>
      </c>
      <c r="P107" s="1595" t="str">
        <f t="shared" ref="P107:X107" si="29">IF(SUM(COUNTBLANK(D98),COUNTBLANK(D104),COUNTBLANK(D110))=0,(D98-D104+D110)/D98,"-")</f>
        <v>-</v>
      </c>
      <c r="Q107" s="1673" t="str">
        <f t="shared" si="29"/>
        <v>-</v>
      </c>
      <c r="R107" s="1673" t="str">
        <f t="shared" si="29"/>
        <v>-</v>
      </c>
      <c r="S107" s="1597" t="str">
        <f t="shared" si="29"/>
        <v>-</v>
      </c>
      <c r="T107" s="1673" t="str">
        <f t="shared" si="29"/>
        <v>-</v>
      </c>
      <c r="U107" s="1673" t="str">
        <f t="shared" si="29"/>
        <v>-</v>
      </c>
      <c r="V107" s="1597" t="str">
        <f t="shared" si="29"/>
        <v>-</v>
      </c>
      <c r="W107" s="1673" t="str">
        <f t="shared" si="29"/>
        <v>-</v>
      </c>
      <c r="X107" s="1700" t="str">
        <f t="shared" si="29"/>
        <v>-</v>
      </c>
      <c r="Y107" s="327" t="s">
        <v>609</v>
      </c>
      <c r="Z107" s="374" t="s">
        <v>305</v>
      </c>
    </row>
    <row r="108" spans="1:26" s="52" customFormat="1" ht="28.5" customHeight="1" x14ac:dyDescent="0.2">
      <c r="A108" s="51"/>
      <c r="B108" s="245" t="s">
        <v>163</v>
      </c>
      <c r="C108" s="227" t="s">
        <v>283</v>
      </c>
      <c r="D108" s="1544"/>
      <c r="E108" s="1535"/>
      <c r="F108" s="1813"/>
      <c r="G108" s="1560"/>
      <c r="H108" s="1535"/>
      <c r="I108" s="1813"/>
      <c r="J108" s="1560"/>
      <c r="K108" s="1535"/>
      <c r="L108" s="1813"/>
      <c r="M108" s="731"/>
      <c r="N108" s="60"/>
      <c r="O108" s="323" t="s">
        <v>275</v>
      </c>
      <c r="P108" s="1595" t="str">
        <f t="shared" ref="P108:X108" si="30">IF(SUM(COUNTBLANK(D104),COUNTBLANK(D110))=0,D110/D104,"-")</f>
        <v>-</v>
      </c>
      <c r="Q108" s="1673" t="str">
        <f t="shared" si="30"/>
        <v>-</v>
      </c>
      <c r="R108" s="1673" t="str">
        <f t="shared" si="30"/>
        <v>-</v>
      </c>
      <c r="S108" s="1597" t="str">
        <f t="shared" si="30"/>
        <v>-</v>
      </c>
      <c r="T108" s="1673" t="str">
        <f t="shared" si="30"/>
        <v>-</v>
      </c>
      <c r="U108" s="1673" t="str">
        <f t="shared" si="30"/>
        <v>-</v>
      </c>
      <c r="V108" s="1597" t="str">
        <f t="shared" si="30"/>
        <v>-</v>
      </c>
      <c r="W108" s="1673" t="str">
        <f t="shared" si="30"/>
        <v>-</v>
      </c>
      <c r="X108" s="1700" t="str">
        <f t="shared" si="30"/>
        <v>-</v>
      </c>
      <c r="Y108" s="327" t="s">
        <v>610</v>
      </c>
      <c r="Z108" s="374" t="s">
        <v>311</v>
      </c>
    </row>
    <row r="109" spans="1:26" s="2" customFormat="1" ht="28.5" customHeight="1" x14ac:dyDescent="0.2">
      <c r="B109" s="245" t="s">
        <v>164</v>
      </c>
      <c r="C109" s="227" t="s">
        <v>284</v>
      </c>
      <c r="D109" s="1544"/>
      <c r="E109" s="1535"/>
      <c r="F109" s="1813"/>
      <c r="G109" s="1560"/>
      <c r="H109" s="1535"/>
      <c r="I109" s="1813"/>
      <c r="J109" s="1560"/>
      <c r="K109" s="1535"/>
      <c r="L109" s="1813"/>
      <c r="M109" s="731"/>
      <c r="N109" s="1550"/>
      <c r="O109" s="247" t="s">
        <v>83</v>
      </c>
      <c r="P109" s="1579"/>
      <c r="Q109" s="1675"/>
      <c r="R109" s="1573"/>
      <c r="S109" s="1583"/>
      <c r="T109" s="1675"/>
      <c r="U109" s="1573"/>
      <c r="V109" s="1583"/>
      <c r="W109" s="1675"/>
      <c r="X109" s="1616"/>
      <c r="Y109" s="282"/>
      <c r="Z109" s="357"/>
    </row>
    <row r="110" spans="1:26" s="2" customFormat="1" ht="28.5" customHeight="1" x14ac:dyDescent="0.2">
      <c r="B110" s="245" t="s">
        <v>165</v>
      </c>
      <c r="C110" s="227" t="s">
        <v>285</v>
      </c>
      <c r="D110" s="1544"/>
      <c r="E110" s="1535"/>
      <c r="F110" s="1813"/>
      <c r="G110" s="1560"/>
      <c r="H110" s="1535"/>
      <c r="I110" s="1813"/>
      <c r="J110" s="1560"/>
      <c r="K110" s="1535"/>
      <c r="L110" s="1813"/>
      <c r="M110" s="731"/>
      <c r="N110" s="1550"/>
      <c r="O110" s="323" t="s">
        <v>173</v>
      </c>
      <c r="P110" s="1596" t="str">
        <f t="shared" ref="P110:X110" si="31">IF(SUM(COUNTBLANK(D98),COUNTBLANK(D115),COUNTBLANK(D116))=0,D116/(D98+D115),"-")</f>
        <v>-</v>
      </c>
      <c r="Q110" s="1674" t="str">
        <f t="shared" si="31"/>
        <v>-</v>
      </c>
      <c r="R110" s="1674" t="str">
        <f t="shared" si="31"/>
        <v>-</v>
      </c>
      <c r="S110" s="1598" t="str">
        <f t="shared" si="31"/>
        <v>-</v>
      </c>
      <c r="T110" s="1674" t="str">
        <f t="shared" si="31"/>
        <v>-</v>
      </c>
      <c r="U110" s="1674" t="str">
        <f t="shared" si="31"/>
        <v>-</v>
      </c>
      <c r="V110" s="1598" t="str">
        <f t="shared" si="31"/>
        <v>-</v>
      </c>
      <c r="W110" s="1674" t="str">
        <f t="shared" si="31"/>
        <v>-</v>
      </c>
      <c r="X110" s="1706" t="str">
        <f t="shared" si="31"/>
        <v>-</v>
      </c>
      <c r="Y110" s="327" t="s">
        <v>611</v>
      </c>
      <c r="Z110" s="374" t="s">
        <v>214</v>
      </c>
    </row>
    <row r="111" spans="1:26" s="2" customFormat="1" ht="28.5" customHeight="1" x14ac:dyDescent="0.2">
      <c r="B111" s="245" t="s">
        <v>166</v>
      </c>
      <c r="C111" s="227" t="s">
        <v>600</v>
      </c>
      <c r="D111" s="1544"/>
      <c r="E111" s="1535"/>
      <c r="F111" s="1813"/>
      <c r="G111" s="1560"/>
      <c r="H111" s="1535"/>
      <c r="I111" s="1813"/>
      <c r="J111" s="1560"/>
      <c r="K111" s="1535"/>
      <c r="L111" s="1813"/>
      <c r="M111" s="731"/>
      <c r="N111" s="1550"/>
      <c r="O111" s="247" t="s">
        <v>87</v>
      </c>
      <c r="P111" s="1579"/>
      <c r="Q111" s="1675"/>
      <c r="R111" s="1573"/>
      <c r="S111" s="1583"/>
      <c r="T111" s="1675"/>
      <c r="U111" s="1573"/>
      <c r="V111" s="1583"/>
      <c r="W111" s="1675"/>
      <c r="X111" s="1616"/>
      <c r="Y111" s="282"/>
      <c r="Z111" s="357"/>
    </row>
    <row r="112" spans="1:26" s="2" customFormat="1" ht="28.5" customHeight="1" x14ac:dyDescent="0.2">
      <c r="B112" s="245" t="s">
        <v>167</v>
      </c>
      <c r="C112" s="235" t="s">
        <v>618</v>
      </c>
      <c r="D112" s="1544"/>
      <c r="E112" s="1535"/>
      <c r="F112" s="1813"/>
      <c r="G112" s="1560"/>
      <c r="H112" s="1535"/>
      <c r="I112" s="1813"/>
      <c r="J112" s="1560"/>
      <c r="K112" s="1535"/>
      <c r="L112" s="1813"/>
      <c r="M112" s="731"/>
      <c r="N112" s="1550"/>
      <c r="O112" s="323" t="s">
        <v>84</v>
      </c>
      <c r="P112" s="1595" t="str">
        <f t="shared" ref="P112:X112" si="32">IF(SUM(COUNTBLANK(D98),COUNTBLANK(D112))=0,D98/D112,"-")</f>
        <v>-</v>
      </c>
      <c r="Q112" s="1673" t="str">
        <f t="shared" si="32"/>
        <v>-</v>
      </c>
      <c r="R112" s="1673" t="str">
        <f t="shared" si="32"/>
        <v>-</v>
      </c>
      <c r="S112" s="1597" t="str">
        <f t="shared" si="32"/>
        <v>-</v>
      </c>
      <c r="T112" s="1673" t="str">
        <f t="shared" si="32"/>
        <v>-</v>
      </c>
      <c r="U112" s="1673" t="str">
        <f t="shared" si="32"/>
        <v>-</v>
      </c>
      <c r="V112" s="1597" t="str">
        <f t="shared" si="32"/>
        <v>-</v>
      </c>
      <c r="W112" s="1673" t="str">
        <f t="shared" si="32"/>
        <v>-</v>
      </c>
      <c r="X112" s="1700" t="str">
        <f t="shared" si="32"/>
        <v>-</v>
      </c>
      <c r="Y112" s="327" t="s">
        <v>612</v>
      </c>
      <c r="Z112" s="372" t="s">
        <v>215</v>
      </c>
    </row>
    <row r="113" spans="1:26" s="2" customFormat="1" ht="28.5" customHeight="1" thickBot="1" x14ac:dyDescent="0.25">
      <c r="B113" s="1438" t="s">
        <v>168</v>
      </c>
      <c r="C113" s="1439" t="s">
        <v>599</v>
      </c>
      <c r="D113" s="1565"/>
      <c r="E113" s="1541"/>
      <c r="F113" s="1822"/>
      <c r="G113" s="1566"/>
      <c r="H113" s="1541"/>
      <c r="I113" s="1822"/>
      <c r="J113" s="1566"/>
      <c r="K113" s="1541"/>
      <c r="L113" s="1822"/>
      <c r="M113" s="1440"/>
      <c r="N113" s="1550"/>
      <c r="O113" s="328" t="s">
        <v>85</v>
      </c>
      <c r="P113" s="1600" t="str">
        <f t="shared" ref="P113:X113" si="33">IF(SUM(COUNTBLANK(D98),COUNTBLANK(D112),COUNTBLANK(D115))=0,(D98+D115)/D112,"-")</f>
        <v>-</v>
      </c>
      <c r="Q113" s="1676" t="str">
        <f t="shared" si="33"/>
        <v>-</v>
      </c>
      <c r="R113" s="1676" t="str">
        <f t="shared" si="33"/>
        <v>-</v>
      </c>
      <c r="S113" s="1599" t="str">
        <f t="shared" si="33"/>
        <v>-</v>
      </c>
      <c r="T113" s="1676" t="str">
        <f t="shared" si="33"/>
        <v>-</v>
      </c>
      <c r="U113" s="1676" t="str">
        <f t="shared" si="33"/>
        <v>-</v>
      </c>
      <c r="V113" s="1599" t="str">
        <f t="shared" si="33"/>
        <v>-</v>
      </c>
      <c r="W113" s="1574" t="str">
        <f t="shared" si="33"/>
        <v>-</v>
      </c>
      <c r="X113" s="1701" t="str">
        <f t="shared" si="33"/>
        <v>-</v>
      </c>
      <c r="Y113" s="332" t="s">
        <v>613</v>
      </c>
      <c r="Z113" s="373" t="s">
        <v>216</v>
      </c>
    </row>
    <row r="114" spans="1:26" s="2" customFormat="1" ht="28.5" customHeight="1" x14ac:dyDescent="0.2">
      <c r="B114" s="247" t="s">
        <v>49</v>
      </c>
      <c r="C114" s="112"/>
      <c r="D114" s="1435"/>
      <c r="E114" s="1666"/>
      <c r="F114" s="113"/>
      <c r="G114" s="272"/>
      <c r="H114" s="1666"/>
      <c r="I114" s="113"/>
      <c r="J114" s="272"/>
      <c r="K114" s="1666"/>
      <c r="L114" s="113"/>
      <c r="M114" s="201"/>
      <c r="N114" s="1550"/>
    </row>
    <row r="115" spans="1:26" s="2" customFormat="1" ht="28.5" customHeight="1" x14ac:dyDescent="0.2">
      <c r="B115" s="245" t="s">
        <v>169</v>
      </c>
      <c r="C115" s="227" t="s">
        <v>50</v>
      </c>
      <c r="D115" s="1544"/>
      <c r="E115" s="1535"/>
      <c r="F115" s="1813"/>
      <c r="G115" s="1560"/>
      <c r="H115" s="1535"/>
      <c r="I115" s="1813"/>
      <c r="J115" s="1560"/>
      <c r="K115" s="1535"/>
      <c r="L115" s="1813"/>
      <c r="M115" s="731"/>
      <c r="N115" s="1550"/>
    </row>
    <row r="116" spans="1:26" s="2" customFormat="1" ht="28.5" customHeight="1" x14ac:dyDescent="0.2">
      <c r="B116" s="246" t="s">
        <v>170</v>
      </c>
      <c r="C116" s="652" t="s">
        <v>619</v>
      </c>
      <c r="D116" s="1558"/>
      <c r="E116" s="1536"/>
      <c r="F116" s="1814"/>
      <c r="G116" s="1561"/>
      <c r="H116" s="1536"/>
      <c r="I116" s="1814"/>
      <c r="J116" s="1561"/>
      <c r="K116" s="1536"/>
      <c r="L116" s="1814"/>
      <c r="M116" s="733"/>
      <c r="N116" s="1550"/>
    </row>
    <row r="117" spans="1:26" s="2" customFormat="1" ht="28.5" customHeight="1" x14ac:dyDescent="0.2">
      <c r="B117" s="653" t="s">
        <v>171</v>
      </c>
      <c r="C117" s="654" t="s">
        <v>620</v>
      </c>
      <c r="D117" s="1559"/>
      <c r="E117" s="1538"/>
      <c r="F117" s="1818"/>
      <c r="G117" s="1562"/>
      <c r="H117" s="1538"/>
      <c r="I117" s="1818"/>
      <c r="J117" s="1562"/>
      <c r="K117" s="1538"/>
      <c r="L117" s="1818"/>
      <c r="M117" s="655"/>
      <c r="N117" s="1550"/>
    </row>
    <row r="118" spans="1:26" s="2" customFormat="1" ht="28.5" customHeight="1" thickBot="1" x14ac:dyDescent="0.25">
      <c r="B118" s="249" t="s">
        <v>175</v>
      </c>
      <c r="C118" s="273" t="s">
        <v>621</v>
      </c>
      <c r="D118" s="1568"/>
      <c r="E118" s="1542"/>
      <c r="F118" s="1823"/>
      <c r="G118" s="1567"/>
      <c r="H118" s="1542"/>
      <c r="I118" s="1823"/>
      <c r="J118" s="1567"/>
      <c r="K118" s="1542"/>
      <c r="L118" s="1823"/>
      <c r="M118" s="274"/>
      <c r="N118" s="1550"/>
    </row>
    <row r="119" spans="1:26" s="2" customFormat="1" ht="30.75" customHeight="1" x14ac:dyDescent="0.2">
      <c r="B119" s="2177" t="s">
        <v>551</v>
      </c>
      <c r="C119" s="2178"/>
      <c r="D119" s="2188" t="str">
        <f>'5 risk metrics checks'!D101&amp;'5 risk metrics checks'!D102&amp;'5 risk metrics checks'!D103&amp;'5 risk metrics checks'!D104</f>
        <v/>
      </c>
      <c r="E119" s="2189"/>
      <c r="F119" s="2189"/>
      <c r="G119" s="2189"/>
      <c r="H119" s="2189"/>
      <c r="I119" s="2189"/>
      <c r="J119" s="2189"/>
      <c r="K119" s="2189"/>
      <c r="L119" s="2189"/>
      <c r="M119" s="2189"/>
      <c r="N119" s="1665"/>
      <c r="O119"/>
      <c r="P119"/>
      <c r="Q119"/>
      <c r="R119" s="1663"/>
      <c r="S119"/>
      <c r="T119" s="1621"/>
      <c r="U119" s="1621"/>
    </row>
    <row r="120" spans="1:26" s="2" customFormat="1" ht="24.75" customHeight="1" x14ac:dyDescent="0.2">
      <c r="B120" s="2179" t="s">
        <v>552</v>
      </c>
      <c r="C120" s="2180"/>
      <c r="D120" s="2187" t="str">
        <f>'5 risk metrics checks'!E101&amp;'5 risk metrics checks'!E102&amp;'5 risk metrics checks'!E103&amp;'5 risk metrics checks'!E104</f>
        <v/>
      </c>
      <c r="E120" s="2187"/>
      <c r="F120" s="2187"/>
      <c r="G120" s="2187"/>
      <c r="H120" s="2187"/>
      <c r="I120" s="2187"/>
      <c r="J120" s="2187"/>
      <c r="K120" s="2187"/>
      <c r="L120" s="2187"/>
      <c r="M120" s="2187"/>
      <c r="N120"/>
      <c r="O120"/>
      <c r="P120"/>
      <c r="Q120"/>
      <c r="R120" s="1663"/>
      <c r="S120"/>
      <c r="T120" s="1621"/>
      <c r="U120" s="1621"/>
    </row>
    <row r="121" spans="1:26" s="2" customFormat="1" ht="27.75" customHeight="1" x14ac:dyDescent="0.2">
      <c r="B121" s="2181" t="s">
        <v>553</v>
      </c>
      <c r="C121" s="2182"/>
      <c r="D121" s="2187" t="str">
        <f>'5 risk metrics checks'!F101&amp;'5 risk metrics checks'!F102&amp;'5 risk metrics checks'!F103&amp;'5 risk metrics checks'!F104</f>
        <v/>
      </c>
      <c r="E121" s="2187"/>
      <c r="F121" s="2187"/>
      <c r="G121" s="2187"/>
      <c r="H121" s="2187"/>
      <c r="I121" s="2187"/>
      <c r="J121" s="2187"/>
      <c r="K121" s="2187"/>
      <c r="L121" s="2187"/>
      <c r="M121" s="2187"/>
      <c r="N121"/>
      <c r="O121"/>
      <c r="P121"/>
      <c r="Q121"/>
      <c r="R121" s="1663"/>
      <c r="S121"/>
      <c r="T121" s="1621"/>
      <c r="U121" s="1621"/>
    </row>
    <row r="122" spans="1:26" s="2" customFormat="1" ht="27.75" customHeight="1" x14ac:dyDescent="0.2">
      <c r="B122" s="2177" t="s">
        <v>992</v>
      </c>
      <c r="C122" s="2178"/>
      <c r="D122" s="2187" t="str">
        <f>'5 risk metrics checks'!G101&amp;'5 risk metrics checks'!G102&amp;'5 risk metrics checks'!G103&amp;'5 risk metrics checks'!G104</f>
        <v/>
      </c>
      <c r="E122" s="2187"/>
      <c r="F122" s="2187"/>
      <c r="G122" s="2187"/>
      <c r="H122" s="2187"/>
      <c r="I122" s="2187"/>
      <c r="J122" s="2187"/>
      <c r="K122" s="2187"/>
      <c r="L122" s="2187"/>
      <c r="M122" s="2187"/>
      <c r="N122"/>
      <c r="O122"/>
      <c r="P122"/>
      <c r="Q122"/>
      <c r="R122" s="1663"/>
      <c r="S122"/>
      <c r="T122" s="1621"/>
      <c r="U122" s="1621"/>
    </row>
    <row r="123" spans="1:26" s="2" customFormat="1" ht="27.75" customHeight="1" x14ac:dyDescent="0.2">
      <c r="B123" s="2179" t="s">
        <v>993</v>
      </c>
      <c r="C123" s="2180"/>
      <c r="D123" s="2187" t="str">
        <f>'5 risk metrics checks'!H101&amp;'5 risk metrics checks'!H102&amp;'5 risk metrics checks'!H103&amp;'5 risk metrics checks'!H104</f>
        <v/>
      </c>
      <c r="E123" s="2187"/>
      <c r="F123" s="2187"/>
      <c r="G123" s="2187"/>
      <c r="H123" s="2187"/>
      <c r="I123" s="2187"/>
      <c r="J123" s="2187"/>
      <c r="K123" s="2187"/>
      <c r="L123" s="2187"/>
      <c r="M123" s="2187"/>
      <c r="N123"/>
      <c r="O123"/>
      <c r="P123"/>
      <c r="Q123"/>
      <c r="R123" s="1663"/>
      <c r="S123"/>
      <c r="T123" s="1621"/>
      <c r="U123" s="1621"/>
    </row>
    <row r="124" spans="1:26" s="2" customFormat="1" ht="27.75" customHeight="1" x14ac:dyDescent="0.2">
      <c r="B124" s="2181" t="s">
        <v>994</v>
      </c>
      <c r="C124" s="2182"/>
      <c r="D124" s="2187" t="str">
        <f>'5 risk metrics checks'!I101&amp;'5 risk metrics checks'!I102&amp;'5 risk metrics checks'!I103&amp;'5 risk metrics checks'!I104</f>
        <v/>
      </c>
      <c r="E124" s="2187"/>
      <c r="F124" s="2187"/>
      <c r="G124" s="2187"/>
      <c r="H124" s="2187"/>
      <c r="I124" s="2187"/>
      <c r="J124" s="2187"/>
      <c r="K124" s="2187"/>
      <c r="L124" s="2187"/>
      <c r="M124" s="2187"/>
      <c r="N124"/>
      <c r="O124"/>
      <c r="P124"/>
      <c r="Q124"/>
      <c r="R124" s="1663"/>
      <c r="S124"/>
      <c r="T124" s="1621"/>
      <c r="U124" s="1621"/>
    </row>
    <row r="125" spans="1:26" s="2" customFormat="1" ht="27.75" customHeight="1" x14ac:dyDescent="0.2">
      <c r="B125" s="2177" t="s">
        <v>995</v>
      </c>
      <c r="C125" s="2178"/>
      <c r="D125" s="2187" t="str">
        <f>'5 risk metrics checks'!J101&amp;'5 risk metrics checks'!J102&amp;'5 risk metrics checks'!J103&amp;'5 risk metrics checks'!J104</f>
        <v/>
      </c>
      <c r="E125" s="2187"/>
      <c r="F125" s="2187"/>
      <c r="G125" s="2187"/>
      <c r="H125" s="2187"/>
      <c r="I125" s="2187"/>
      <c r="J125" s="2187"/>
      <c r="K125" s="2187"/>
      <c r="L125" s="2187"/>
      <c r="M125" s="2187"/>
      <c r="N125"/>
      <c r="O125"/>
      <c r="P125"/>
      <c r="Q125"/>
      <c r="R125" s="1663"/>
      <c r="S125"/>
      <c r="T125" s="1621"/>
      <c r="U125" s="1621"/>
    </row>
    <row r="126" spans="1:26" s="2" customFormat="1" ht="27.75" customHeight="1" x14ac:dyDescent="0.2">
      <c r="B126" s="2179" t="s">
        <v>996</v>
      </c>
      <c r="C126" s="2180"/>
      <c r="D126" s="2187" t="str">
        <f>'5 risk metrics checks'!K101&amp;'5 risk metrics checks'!K102&amp;'5 risk metrics checks'!K103&amp;'5 risk metrics checks'!K104</f>
        <v/>
      </c>
      <c r="E126" s="2187"/>
      <c r="F126" s="2187"/>
      <c r="G126" s="2187"/>
      <c r="H126" s="2187"/>
      <c r="I126" s="2187"/>
      <c r="J126" s="2187"/>
      <c r="K126" s="2187"/>
      <c r="L126" s="2187"/>
      <c r="M126" s="2187"/>
      <c r="N126"/>
      <c r="O126"/>
      <c r="P126"/>
      <c r="Q126"/>
      <c r="R126" s="1663"/>
      <c r="S126"/>
      <c r="T126" s="1621"/>
      <c r="U126" s="1621"/>
    </row>
    <row r="127" spans="1:26" s="2" customFormat="1" ht="27.75" customHeight="1" x14ac:dyDescent="0.2">
      <c r="B127" s="2181" t="s">
        <v>997</v>
      </c>
      <c r="C127" s="2182"/>
      <c r="D127" s="2187" t="str">
        <f>'5 risk metrics checks'!L101&amp;'5 risk metrics checks'!L102&amp;'5 risk metrics checks'!L103&amp;'5 risk metrics checks'!L104</f>
        <v/>
      </c>
      <c r="E127" s="2187"/>
      <c r="F127" s="2187"/>
      <c r="G127" s="2187"/>
      <c r="H127" s="2187"/>
      <c r="I127" s="2187"/>
      <c r="J127" s="2187"/>
      <c r="K127" s="2187"/>
      <c r="L127" s="2187"/>
      <c r="M127" s="2187"/>
      <c r="N127"/>
      <c r="O127"/>
      <c r="P127"/>
      <c r="Q127"/>
      <c r="R127" s="1663"/>
      <c r="S127"/>
      <c r="T127" s="1621"/>
      <c r="U127" s="1621"/>
    </row>
    <row r="128" spans="1:26" s="20" customFormat="1" ht="20.100000000000001" customHeight="1" x14ac:dyDescent="0.2">
      <c r="A128" s="3"/>
      <c r="B128" s="3"/>
      <c r="C128" s="1661" t="s">
        <v>671</v>
      </c>
      <c r="D128" s="1661" t="s">
        <v>957</v>
      </c>
      <c r="E128" s="1661" t="s">
        <v>958</v>
      </c>
      <c r="F128" s="1661" t="s">
        <v>959</v>
      </c>
      <c r="G128" s="1661" t="s">
        <v>960</v>
      </c>
      <c r="H128" s="1664" t="s">
        <v>961</v>
      </c>
      <c r="I128" s="1664" t="s">
        <v>962</v>
      </c>
      <c r="J128" s="1664" t="s">
        <v>963</v>
      </c>
      <c r="K128" s="1664" t="s">
        <v>964</v>
      </c>
      <c r="L128" s="1664" t="s">
        <v>965</v>
      </c>
      <c r="M128" s="1661" t="s">
        <v>986</v>
      </c>
      <c r="N128" s="681"/>
      <c r="O128" s="681"/>
      <c r="P128" s="681"/>
      <c r="Q128" s="681"/>
      <c r="R128" s="681"/>
      <c r="S128" s="681"/>
      <c r="T128" s="1223"/>
      <c r="U128" s="1223"/>
      <c r="V128" s="681"/>
      <c r="W128" s="681"/>
      <c r="X128" s="681"/>
      <c r="Y128" s="681"/>
    </row>
    <row r="129" spans="2:26" s="2" customFormat="1" ht="20.100000000000001" customHeight="1" x14ac:dyDescent="0.2">
      <c r="C129" s="7"/>
      <c r="D129" s="7"/>
      <c r="E129" s="7"/>
      <c r="F129" s="7"/>
      <c r="G129" s="7"/>
      <c r="H129" s="7"/>
      <c r="I129" s="7"/>
      <c r="J129" s="7"/>
      <c r="K129" s="7"/>
      <c r="L129" s="7"/>
      <c r="M129" s="7"/>
      <c r="N129" s="7"/>
      <c r="O129" s="7"/>
      <c r="P129" s="7"/>
      <c r="Q129" s="7"/>
      <c r="R129" s="7"/>
      <c r="S129" s="7"/>
      <c r="T129" s="7"/>
      <c r="U129" s="7"/>
      <c r="V129" s="7"/>
      <c r="W129" s="7"/>
      <c r="X129" s="7"/>
      <c r="Y129" s="7"/>
    </row>
    <row r="130" spans="2:26" s="2" customFormat="1" ht="14.25" customHeight="1" x14ac:dyDescent="0.25">
      <c r="B130" s="110" t="s">
        <v>44</v>
      </c>
      <c r="C130" s="102"/>
      <c r="D130" s="7"/>
      <c r="E130" s="7"/>
      <c r="F130" s="7"/>
      <c r="G130" s="7"/>
      <c r="H130" s="7"/>
      <c r="I130" s="7"/>
      <c r="J130" s="7"/>
      <c r="K130" s="7"/>
      <c r="L130" s="7"/>
      <c r="M130" s="7"/>
      <c r="N130" s="7"/>
      <c r="O130" s="7"/>
      <c r="P130" s="7"/>
      <c r="Q130" s="7"/>
      <c r="R130" s="7"/>
      <c r="S130" s="7"/>
      <c r="T130" s="7"/>
      <c r="U130" s="7"/>
      <c r="V130" s="7"/>
      <c r="W130" s="7"/>
      <c r="X130" s="7"/>
      <c r="Y130" s="7"/>
    </row>
    <row r="131" spans="2:26" s="2" customFormat="1" ht="9.9499999999999993" customHeight="1" x14ac:dyDescent="0.2">
      <c r="C131" s="7"/>
      <c r="D131" s="7"/>
      <c r="E131" s="7"/>
      <c r="F131" s="7"/>
      <c r="G131" s="7"/>
      <c r="H131" s="7"/>
      <c r="I131" s="7"/>
      <c r="J131" s="7"/>
      <c r="K131" s="7"/>
      <c r="L131" s="7"/>
      <c r="M131" s="7"/>
      <c r="N131" s="7"/>
      <c r="O131" s="7"/>
      <c r="P131" s="7"/>
      <c r="Q131" s="7"/>
      <c r="R131" s="7"/>
      <c r="S131" s="7"/>
      <c r="T131" s="7"/>
      <c r="U131" s="7"/>
      <c r="V131" s="7"/>
      <c r="W131" s="7"/>
      <c r="X131" s="7"/>
      <c r="Y131" s="7"/>
    </row>
    <row r="132" spans="2:26" s="2" customFormat="1" ht="34.35" customHeight="1" x14ac:dyDescent="0.2">
      <c r="B132" s="261" t="s">
        <v>174</v>
      </c>
      <c r="C132" s="259"/>
      <c r="D132" s="262"/>
      <c r="E132" s="262"/>
      <c r="F132" s="262"/>
      <c r="G132" s="263"/>
      <c r="H132" s="263"/>
      <c r="I132" s="263"/>
      <c r="J132" s="262"/>
      <c r="K132" s="262"/>
      <c r="L132" s="262"/>
      <c r="M132" s="262"/>
      <c r="N132" s="58"/>
      <c r="O132" s="258" t="s">
        <v>90</v>
      </c>
      <c r="Y132" s="258"/>
    </row>
    <row r="133" spans="2:26" s="2" customFormat="1" ht="14.25" customHeight="1" x14ac:dyDescent="0.2">
      <c r="B133" s="261"/>
      <c r="C133" s="259"/>
      <c r="D133" s="182" t="s">
        <v>1</v>
      </c>
      <c r="E133" s="182"/>
      <c r="F133" s="182" t="s">
        <v>2</v>
      </c>
      <c r="G133" s="183" t="s">
        <v>3</v>
      </c>
      <c r="H133" s="183"/>
      <c r="I133" s="183" t="s">
        <v>94</v>
      </c>
      <c r="J133" s="182" t="s">
        <v>4</v>
      </c>
      <c r="K133" s="182"/>
      <c r="L133" s="182" t="s">
        <v>5</v>
      </c>
      <c r="M133" s="182" t="s">
        <v>6</v>
      </c>
      <c r="N133" s="49"/>
      <c r="O133" s="258"/>
      <c r="P133" s="1552"/>
      <c r="Q133" s="1552"/>
      <c r="R133" s="1552"/>
      <c r="S133" s="1552"/>
      <c r="T133" s="1552"/>
      <c r="U133" s="1552"/>
      <c r="V133" s="1613"/>
      <c r="W133" s="1613"/>
      <c r="X133" s="1613"/>
      <c r="Y133" s="258"/>
    </row>
    <row r="134" spans="2:26" s="2" customFormat="1" ht="15" customHeight="1" x14ac:dyDescent="0.2">
      <c r="C134" s="260"/>
      <c r="D134" s="2183" t="str">
        <f>'4 classification'!C105</f>
        <v>Insurance Corporations</v>
      </c>
      <c r="E134" s="2184"/>
      <c r="F134" s="1553"/>
      <c r="G134" s="2184" t="s">
        <v>59</v>
      </c>
      <c r="H134" s="2184"/>
      <c r="I134" s="1553"/>
      <c r="J134" s="2184" t="s">
        <v>71</v>
      </c>
      <c r="K134" s="2184"/>
      <c r="L134" s="1554"/>
      <c r="M134" s="2185" t="s">
        <v>193</v>
      </c>
      <c r="N134" s="49"/>
      <c r="P134" s="2214" t="str">
        <f>D134</f>
        <v>Insurance Corporations</v>
      </c>
      <c r="Q134" s="2215"/>
      <c r="R134" s="2216"/>
      <c r="S134" s="2055" t="str">
        <f>G134</f>
        <v>Entity Type 2</v>
      </c>
      <c r="T134" s="2215"/>
      <c r="U134" s="2216"/>
      <c r="V134" s="2037" t="str">
        <f>J134</f>
        <v>Entity Type 3</v>
      </c>
      <c r="W134" s="2038"/>
      <c r="X134" s="2217"/>
      <c r="Y134" s="14"/>
    </row>
    <row r="135" spans="2:26" s="2" customFormat="1" ht="50.1" customHeight="1" thickBot="1" x14ac:dyDescent="0.25">
      <c r="C135" s="260"/>
      <c r="D135" s="1556">
        <v>2016</v>
      </c>
      <c r="E135" s="1557">
        <v>2017</v>
      </c>
      <c r="F135" s="1817" t="s">
        <v>622</v>
      </c>
      <c r="G135" s="1556">
        <v>2016</v>
      </c>
      <c r="H135" s="1557">
        <v>2017</v>
      </c>
      <c r="I135" s="1817" t="s">
        <v>622</v>
      </c>
      <c r="J135" s="1556">
        <v>2016</v>
      </c>
      <c r="K135" s="1557">
        <v>2017</v>
      </c>
      <c r="L135" s="1817" t="s">
        <v>622</v>
      </c>
      <c r="M135" s="2186"/>
      <c r="N135" s="49"/>
      <c r="P135" s="1641">
        <v>2016</v>
      </c>
      <c r="Q135" s="1689">
        <v>2017</v>
      </c>
      <c r="R135" s="1642" t="s">
        <v>1000</v>
      </c>
      <c r="S135" s="1643">
        <v>2016</v>
      </c>
      <c r="T135" s="1689">
        <v>2017</v>
      </c>
      <c r="U135" s="1642" t="s">
        <v>1000</v>
      </c>
      <c r="V135" s="1643">
        <v>2016</v>
      </c>
      <c r="W135" s="1689">
        <v>2017</v>
      </c>
      <c r="X135" s="1702" t="s">
        <v>1000</v>
      </c>
      <c r="Y135" s="1433" t="s">
        <v>176</v>
      </c>
      <c r="Z135" s="1375" t="s">
        <v>212</v>
      </c>
    </row>
    <row r="136" spans="2:26" s="2" customFormat="1" ht="28.5" customHeight="1" x14ac:dyDescent="0.2">
      <c r="B136" s="244" t="s">
        <v>152</v>
      </c>
      <c r="C136" s="203"/>
      <c r="D136" s="1434"/>
      <c r="E136" s="1543"/>
      <c r="F136" s="95"/>
      <c r="G136" s="271"/>
      <c r="H136" s="1543"/>
      <c r="I136" s="95"/>
      <c r="J136" s="271"/>
      <c r="K136" s="1543"/>
      <c r="L136" s="1436"/>
      <c r="M136" s="199"/>
      <c r="N136" s="1550"/>
      <c r="O136" s="252" t="s">
        <v>89</v>
      </c>
      <c r="P136" s="98"/>
      <c r="Q136" s="1543"/>
      <c r="R136" s="1534"/>
      <c r="S136" s="1580"/>
      <c r="T136" s="1543"/>
      <c r="U136" s="1534"/>
      <c r="V136" s="1580"/>
      <c r="W136" s="1543"/>
      <c r="X136" s="1617"/>
      <c r="Y136" s="281"/>
      <c r="Z136" s="358"/>
    </row>
    <row r="137" spans="2:26" s="2" customFormat="1" ht="28.5" customHeight="1" x14ac:dyDescent="0.2">
      <c r="B137" s="245" t="s">
        <v>154</v>
      </c>
      <c r="C137" s="227" t="s">
        <v>195</v>
      </c>
      <c r="D137" s="1544"/>
      <c r="E137" s="1535"/>
      <c r="F137" s="1813"/>
      <c r="G137" s="1560"/>
      <c r="H137" s="1535"/>
      <c r="I137" s="1813"/>
      <c r="J137" s="1560"/>
      <c r="K137" s="1535"/>
      <c r="L137" s="1815"/>
      <c r="M137" s="731"/>
      <c r="N137" s="1550"/>
      <c r="O137" s="305" t="s">
        <v>77</v>
      </c>
      <c r="P137" s="1601" t="str">
        <f t="shared" ref="P137:X137" si="34">IF(SUM(COUNTBLANK(D137),COUNTBLANK(D138))=0,D138/D137,"-")</f>
        <v>-</v>
      </c>
      <c r="Q137" s="1690" t="str">
        <f t="shared" si="34"/>
        <v>-</v>
      </c>
      <c r="R137" s="1690" t="str">
        <f t="shared" si="34"/>
        <v>-</v>
      </c>
      <c r="S137" s="1603" t="str">
        <f t="shared" si="34"/>
        <v>-</v>
      </c>
      <c r="T137" s="1690" t="str">
        <f t="shared" si="34"/>
        <v>-</v>
      </c>
      <c r="U137" s="1690" t="str">
        <f t="shared" si="34"/>
        <v>-</v>
      </c>
      <c r="V137" s="1603" t="str">
        <f t="shared" si="34"/>
        <v>-</v>
      </c>
      <c r="W137" s="1690" t="str">
        <f t="shared" si="34"/>
        <v>-</v>
      </c>
      <c r="X137" s="1618" t="str">
        <f t="shared" si="34"/>
        <v>-</v>
      </c>
      <c r="Y137" s="309" t="s">
        <v>183</v>
      </c>
      <c r="Z137" s="369" t="s">
        <v>203</v>
      </c>
    </row>
    <row r="138" spans="2:26" s="2" customFormat="1" ht="28.5" customHeight="1" x14ac:dyDescent="0.2">
      <c r="B138" s="245" t="s">
        <v>155</v>
      </c>
      <c r="C138" s="227" t="s">
        <v>198</v>
      </c>
      <c r="D138" s="1544"/>
      <c r="E138" s="1535"/>
      <c r="F138" s="1813"/>
      <c r="G138" s="1560"/>
      <c r="H138" s="1535"/>
      <c r="I138" s="1813"/>
      <c r="J138" s="1560"/>
      <c r="K138" s="1535"/>
      <c r="L138" s="1815"/>
      <c r="M138" s="731"/>
      <c r="N138" s="1550"/>
      <c r="O138" s="305" t="s">
        <v>79</v>
      </c>
      <c r="P138" s="1601" t="str">
        <f t="shared" ref="P138:X138" si="35">IF(SUM(COUNTBLANK(D137),COUNTBLANK(D139))=0,D139/D137,"-")</f>
        <v>-</v>
      </c>
      <c r="Q138" s="1690" t="str">
        <f t="shared" si="35"/>
        <v>-</v>
      </c>
      <c r="R138" s="1690" t="str">
        <f t="shared" si="35"/>
        <v>-</v>
      </c>
      <c r="S138" s="1603" t="str">
        <f t="shared" si="35"/>
        <v>-</v>
      </c>
      <c r="T138" s="1690" t="str">
        <f t="shared" si="35"/>
        <v>-</v>
      </c>
      <c r="U138" s="1690" t="str">
        <f t="shared" si="35"/>
        <v>-</v>
      </c>
      <c r="V138" s="1603" t="str">
        <f t="shared" si="35"/>
        <v>-</v>
      </c>
      <c r="W138" s="1690" t="str">
        <f t="shared" si="35"/>
        <v>-</v>
      </c>
      <c r="X138" s="1618" t="str">
        <f t="shared" si="35"/>
        <v>-</v>
      </c>
      <c r="Y138" s="309" t="s">
        <v>177</v>
      </c>
      <c r="Z138" s="369" t="s">
        <v>204</v>
      </c>
    </row>
    <row r="139" spans="2:26" s="2" customFormat="1" ht="28.5" customHeight="1" x14ac:dyDescent="0.2">
      <c r="B139" s="245" t="s">
        <v>156</v>
      </c>
      <c r="C139" s="356" t="s">
        <v>202</v>
      </c>
      <c r="D139" s="1544"/>
      <c r="E139" s="1535"/>
      <c r="F139" s="1813"/>
      <c r="G139" s="1560"/>
      <c r="H139" s="1535"/>
      <c r="I139" s="1813"/>
      <c r="J139" s="1560"/>
      <c r="K139" s="1535"/>
      <c r="L139" s="1815"/>
      <c r="M139" s="731"/>
      <c r="N139" s="1550"/>
      <c r="O139" s="318" t="s">
        <v>78</v>
      </c>
      <c r="P139" s="1602" t="str">
        <f t="shared" ref="P139:X139" si="36">IF(SUM(COUNTBLANK(D137),COUNTBLANK(D138),COUNTBLANK(D152),COUNTBLANK(D153))=0,(D138+D153)/(D137+D152),"-")</f>
        <v>-</v>
      </c>
      <c r="Q139" s="1691" t="str">
        <f t="shared" si="36"/>
        <v>-</v>
      </c>
      <c r="R139" s="1691" t="str">
        <f t="shared" si="36"/>
        <v>-</v>
      </c>
      <c r="S139" s="1604" t="str">
        <f t="shared" si="36"/>
        <v>-</v>
      </c>
      <c r="T139" s="1691" t="str">
        <f t="shared" si="36"/>
        <v>-</v>
      </c>
      <c r="U139" s="1691" t="str">
        <f t="shared" si="36"/>
        <v>-</v>
      </c>
      <c r="V139" s="1604" t="str">
        <f t="shared" si="36"/>
        <v>-</v>
      </c>
      <c r="W139" s="1691" t="str">
        <f t="shared" si="36"/>
        <v>-</v>
      </c>
      <c r="X139" s="1619" t="str">
        <f t="shared" si="36"/>
        <v>-</v>
      </c>
      <c r="Y139" s="319" t="s">
        <v>1075</v>
      </c>
      <c r="Z139" s="371" t="s">
        <v>213</v>
      </c>
    </row>
    <row r="140" spans="2:26" s="2" customFormat="1" ht="28.5" customHeight="1" x14ac:dyDescent="0.2">
      <c r="B140" s="245" t="s">
        <v>157</v>
      </c>
      <c r="C140" s="235" t="s">
        <v>199</v>
      </c>
      <c r="D140" s="1544"/>
      <c r="E140" s="1535"/>
      <c r="F140" s="1813"/>
      <c r="G140" s="1560"/>
      <c r="H140" s="1535"/>
      <c r="I140" s="1813"/>
      <c r="J140" s="1560"/>
      <c r="K140" s="1535"/>
      <c r="L140" s="1815"/>
      <c r="M140" s="731"/>
      <c r="N140" s="1550"/>
      <c r="O140" s="247" t="s">
        <v>88</v>
      </c>
      <c r="P140" s="1579"/>
      <c r="Q140" s="1675"/>
      <c r="R140" s="1573"/>
      <c r="S140" s="1583"/>
      <c r="T140" s="1675"/>
      <c r="U140" s="1573"/>
      <c r="V140" s="1583"/>
      <c r="W140" s="1675"/>
      <c r="X140" s="1616"/>
      <c r="Y140" s="282"/>
      <c r="Z140" s="357"/>
    </row>
    <row r="141" spans="2:26" s="2" customFormat="1" ht="28.5" customHeight="1" x14ac:dyDescent="0.2">
      <c r="B141" s="245" t="s">
        <v>158</v>
      </c>
      <c r="C141" s="227" t="s">
        <v>200</v>
      </c>
      <c r="D141" s="1544"/>
      <c r="E141" s="1535"/>
      <c r="F141" s="1813"/>
      <c r="G141" s="1560"/>
      <c r="H141" s="1535"/>
      <c r="I141" s="1813"/>
      <c r="J141" s="1560"/>
      <c r="K141" s="1535"/>
      <c r="L141" s="1815"/>
      <c r="M141" s="731"/>
      <c r="N141" s="1550"/>
      <c r="O141" s="305" t="s">
        <v>80</v>
      </c>
      <c r="P141" s="1601" t="str">
        <f t="shared" ref="P141:X141" si="37">IF(SUM(COUNTBLANK(D137),COUNTBLANK(D140),COUNTBLANK(D146),COUNTBLANK(D149))=0,(D140-D146-D149)/D137,"-")</f>
        <v>-</v>
      </c>
      <c r="Q141" s="1690" t="str">
        <f t="shared" si="37"/>
        <v>-</v>
      </c>
      <c r="R141" s="1690" t="str">
        <f t="shared" si="37"/>
        <v>-</v>
      </c>
      <c r="S141" s="1603" t="str">
        <f t="shared" si="37"/>
        <v>-</v>
      </c>
      <c r="T141" s="1690" t="str">
        <f t="shared" si="37"/>
        <v>-</v>
      </c>
      <c r="U141" s="1690" t="str">
        <f t="shared" si="37"/>
        <v>-</v>
      </c>
      <c r="V141" s="1603" t="str">
        <f t="shared" si="37"/>
        <v>-</v>
      </c>
      <c r="W141" s="1690" t="str">
        <f t="shared" si="37"/>
        <v>-</v>
      </c>
      <c r="X141" s="1618" t="str">
        <f t="shared" si="37"/>
        <v>-</v>
      </c>
      <c r="Y141" s="309" t="s">
        <v>185</v>
      </c>
      <c r="Z141" s="369" t="s">
        <v>300</v>
      </c>
    </row>
    <row r="142" spans="2:26" s="2" customFormat="1" ht="28.5" customHeight="1" x14ac:dyDescent="0.2">
      <c r="B142" s="245" t="s">
        <v>159</v>
      </c>
      <c r="C142" s="227" t="s">
        <v>201</v>
      </c>
      <c r="D142" s="1544"/>
      <c r="E142" s="1535"/>
      <c r="F142" s="1813"/>
      <c r="G142" s="1560"/>
      <c r="H142" s="1535"/>
      <c r="I142" s="1813"/>
      <c r="J142" s="1560"/>
      <c r="K142" s="1535"/>
      <c r="L142" s="1815"/>
      <c r="M142" s="731"/>
      <c r="N142" s="1550"/>
      <c r="O142" s="305" t="s">
        <v>81</v>
      </c>
      <c r="P142" s="1601" t="str">
        <f t="shared" ref="P142:U143" si="38">IF(SUM(COUNTBLANK(D141),COUNTBLANK(D147))=0,D147/D141,"-")</f>
        <v>-</v>
      </c>
      <c r="Q142" s="1690" t="str">
        <f t="shared" si="38"/>
        <v>-</v>
      </c>
      <c r="R142" s="1690" t="str">
        <f t="shared" si="38"/>
        <v>-</v>
      </c>
      <c r="S142" s="1603" t="str">
        <f t="shared" si="38"/>
        <v>-</v>
      </c>
      <c r="T142" s="1690" t="str">
        <f t="shared" si="38"/>
        <v>-</v>
      </c>
      <c r="U142" s="1690" t="str">
        <f t="shared" si="38"/>
        <v>-</v>
      </c>
      <c r="V142" s="1603" t="str">
        <f t="shared" ref="V142:X143" si="39">IF(SUM(COUNTBLANK(J141),COUNTBLANK(J147))=0,J147/J141,"-")</f>
        <v>-</v>
      </c>
      <c r="W142" s="1690" t="str">
        <f t="shared" si="39"/>
        <v>-</v>
      </c>
      <c r="X142" s="1618" t="str">
        <f t="shared" si="39"/>
        <v>-</v>
      </c>
      <c r="Y142" s="309" t="s">
        <v>186</v>
      </c>
      <c r="Z142" s="369" t="s">
        <v>309</v>
      </c>
    </row>
    <row r="143" spans="2:26" s="2" customFormat="1" ht="28.5" customHeight="1" x14ac:dyDescent="0.2">
      <c r="B143" s="245" t="s">
        <v>160</v>
      </c>
      <c r="C143" s="227" t="s">
        <v>272</v>
      </c>
      <c r="D143" s="1564"/>
      <c r="E143" s="1539"/>
      <c r="F143" s="1820"/>
      <c r="G143" s="1437"/>
      <c r="H143" s="1539"/>
      <c r="I143" s="1820"/>
      <c r="J143" s="1437"/>
      <c r="K143" s="1539"/>
      <c r="L143" s="1824"/>
      <c r="M143" s="734"/>
      <c r="N143" s="1550"/>
      <c r="O143" s="318" t="s">
        <v>82</v>
      </c>
      <c r="P143" s="1602" t="str">
        <f t="shared" si="38"/>
        <v>-</v>
      </c>
      <c r="Q143" s="1691" t="str">
        <f t="shared" si="38"/>
        <v>-</v>
      </c>
      <c r="R143" s="1691" t="str">
        <f t="shared" si="38"/>
        <v>-</v>
      </c>
      <c r="S143" s="1604" t="str">
        <f t="shared" si="38"/>
        <v>-</v>
      </c>
      <c r="T143" s="1691" t="str">
        <f t="shared" si="38"/>
        <v>-</v>
      </c>
      <c r="U143" s="1691" t="str">
        <f t="shared" si="38"/>
        <v>-</v>
      </c>
      <c r="V143" s="1604" t="str">
        <f t="shared" si="39"/>
        <v>-</v>
      </c>
      <c r="W143" s="1691" t="str">
        <f t="shared" si="39"/>
        <v>-</v>
      </c>
      <c r="X143" s="1619" t="str">
        <f t="shared" si="39"/>
        <v>-</v>
      </c>
      <c r="Y143" s="319" t="s">
        <v>303</v>
      </c>
      <c r="Z143" s="371" t="s">
        <v>310</v>
      </c>
    </row>
    <row r="144" spans="2:26" s="2" customFormat="1" ht="28.5" customHeight="1" x14ac:dyDescent="0.2">
      <c r="B144" s="246" t="s">
        <v>161</v>
      </c>
      <c r="C144" s="228" t="s">
        <v>278</v>
      </c>
      <c r="D144" s="1558"/>
      <c r="E144" s="1536"/>
      <c r="F144" s="1814"/>
      <c r="G144" s="1561"/>
      <c r="H144" s="1536"/>
      <c r="I144" s="1814"/>
      <c r="J144" s="1561"/>
      <c r="K144" s="1536"/>
      <c r="L144" s="1816"/>
      <c r="M144" s="733"/>
      <c r="N144" s="1550"/>
      <c r="O144" s="247" t="s">
        <v>86</v>
      </c>
      <c r="P144" s="1579"/>
      <c r="Q144" s="1675"/>
      <c r="R144" s="1573"/>
      <c r="S144" s="1583"/>
      <c r="T144" s="1675"/>
      <c r="U144" s="1573"/>
      <c r="V144" s="1583"/>
      <c r="W144" s="1675"/>
      <c r="X144" s="1616"/>
      <c r="Y144" s="282"/>
      <c r="Z144" s="357"/>
    </row>
    <row r="145" spans="1:26" s="2" customFormat="1" ht="28.5" customHeight="1" x14ac:dyDescent="0.2">
      <c r="B145" s="247" t="s">
        <v>48</v>
      </c>
      <c r="C145" s="112"/>
      <c r="D145" s="1435"/>
      <c r="E145" s="1666"/>
      <c r="F145" s="113"/>
      <c r="G145" s="272"/>
      <c r="H145" s="1666"/>
      <c r="I145" s="113"/>
      <c r="J145" s="272"/>
      <c r="K145" s="1666"/>
      <c r="L145" s="115"/>
      <c r="M145" s="201"/>
      <c r="N145" s="1550"/>
      <c r="O145" s="305" t="s">
        <v>172</v>
      </c>
      <c r="P145" s="1601" t="str">
        <f t="shared" ref="P145:X145" si="40">IF(SUM(COUNTBLANK(D137),COUNTBLANK(D144),COUNTBLANK(D148))=0,(D137-D144+D148)/D137,"-")</f>
        <v>-</v>
      </c>
      <c r="Q145" s="1690" t="str">
        <f t="shared" si="40"/>
        <v>-</v>
      </c>
      <c r="R145" s="1690" t="str">
        <f t="shared" si="40"/>
        <v>-</v>
      </c>
      <c r="S145" s="1603" t="str">
        <f t="shared" si="40"/>
        <v>-</v>
      </c>
      <c r="T145" s="1690" t="str">
        <f t="shared" si="40"/>
        <v>-</v>
      </c>
      <c r="U145" s="1690" t="str">
        <f t="shared" si="40"/>
        <v>-</v>
      </c>
      <c r="V145" s="1603" t="str">
        <f t="shared" si="40"/>
        <v>-</v>
      </c>
      <c r="W145" s="1690" t="str">
        <f t="shared" si="40"/>
        <v>-</v>
      </c>
      <c r="X145" s="1618" t="str">
        <f t="shared" si="40"/>
        <v>-</v>
      </c>
      <c r="Y145" s="309" t="s">
        <v>306</v>
      </c>
      <c r="Z145" s="371" t="s">
        <v>304</v>
      </c>
    </row>
    <row r="146" spans="1:26" s="52" customFormat="1" ht="28.5" customHeight="1" x14ac:dyDescent="0.2">
      <c r="A146" s="51"/>
      <c r="B146" s="245" t="s">
        <v>162</v>
      </c>
      <c r="C146" s="227" t="s">
        <v>283</v>
      </c>
      <c r="D146" s="1544"/>
      <c r="E146" s="1535"/>
      <c r="F146" s="1813"/>
      <c r="G146" s="1560"/>
      <c r="H146" s="1535"/>
      <c r="I146" s="1813"/>
      <c r="J146" s="1560"/>
      <c r="K146" s="1535"/>
      <c r="L146" s="1815"/>
      <c r="M146" s="731"/>
      <c r="N146" s="60"/>
      <c r="O146" s="305" t="s">
        <v>274</v>
      </c>
      <c r="P146" s="1601" t="str">
        <f t="shared" ref="P146:X146" si="41">IF(SUM(COUNTBLANK(D137),COUNTBLANK(D143),COUNTBLANK(D148))=0,(D137-D143+D148)/D137,"-")</f>
        <v>-</v>
      </c>
      <c r="Q146" s="1690" t="str">
        <f t="shared" si="41"/>
        <v>-</v>
      </c>
      <c r="R146" s="1690" t="str">
        <f t="shared" si="41"/>
        <v>-</v>
      </c>
      <c r="S146" s="1603" t="str">
        <f t="shared" si="41"/>
        <v>-</v>
      </c>
      <c r="T146" s="1690" t="str">
        <f t="shared" si="41"/>
        <v>-</v>
      </c>
      <c r="U146" s="1690" t="str">
        <f t="shared" si="41"/>
        <v>-</v>
      </c>
      <c r="V146" s="1603" t="str">
        <f t="shared" si="41"/>
        <v>-</v>
      </c>
      <c r="W146" s="1690" t="str">
        <f t="shared" si="41"/>
        <v>-</v>
      </c>
      <c r="X146" s="1618" t="str">
        <f t="shared" si="41"/>
        <v>-</v>
      </c>
      <c r="Y146" s="309" t="s">
        <v>307</v>
      </c>
      <c r="Z146" s="371" t="s">
        <v>305</v>
      </c>
    </row>
    <row r="147" spans="1:26" s="2" customFormat="1" ht="28.5" customHeight="1" x14ac:dyDescent="0.2">
      <c r="B147" s="245" t="s">
        <v>163</v>
      </c>
      <c r="C147" s="227" t="s">
        <v>284</v>
      </c>
      <c r="D147" s="1544"/>
      <c r="E147" s="1535"/>
      <c r="F147" s="1813"/>
      <c r="G147" s="1560"/>
      <c r="H147" s="1535"/>
      <c r="I147" s="1813"/>
      <c r="J147" s="1560"/>
      <c r="K147" s="1535"/>
      <c r="L147" s="1815"/>
      <c r="M147" s="731"/>
      <c r="N147" s="1550"/>
      <c r="O147" s="305" t="s">
        <v>275</v>
      </c>
      <c r="P147" s="1601" t="str">
        <f t="shared" ref="P147:X147" si="42">IF(SUM(COUNTBLANK(D143),COUNTBLANK(D148))=0,D148/D143,"-")</f>
        <v>-</v>
      </c>
      <c r="Q147" s="1690" t="str">
        <f t="shared" si="42"/>
        <v>-</v>
      </c>
      <c r="R147" s="1690" t="str">
        <f t="shared" si="42"/>
        <v>-</v>
      </c>
      <c r="S147" s="1603" t="str">
        <f t="shared" si="42"/>
        <v>-</v>
      </c>
      <c r="T147" s="1690" t="str">
        <f t="shared" si="42"/>
        <v>-</v>
      </c>
      <c r="U147" s="1690" t="str">
        <f t="shared" si="42"/>
        <v>-</v>
      </c>
      <c r="V147" s="1603" t="str">
        <f t="shared" si="42"/>
        <v>-</v>
      </c>
      <c r="W147" s="1690" t="str">
        <f t="shared" si="42"/>
        <v>-</v>
      </c>
      <c r="X147" s="1618" t="str">
        <f t="shared" si="42"/>
        <v>-</v>
      </c>
      <c r="Y147" s="309" t="s">
        <v>187</v>
      </c>
      <c r="Z147" s="371" t="s">
        <v>311</v>
      </c>
    </row>
    <row r="148" spans="1:26" s="2" customFormat="1" ht="28.5" customHeight="1" x14ac:dyDescent="0.2">
      <c r="B148" s="245" t="s">
        <v>164</v>
      </c>
      <c r="C148" s="227" t="s">
        <v>285</v>
      </c>
      <c r="D148" s="1544"/>
      <c r="E148" s="1535"/>
      <c r="F148" s="1813"/>
      <c r="G148" s="1560"/>
      <c r="H148" s="1535"/>
      <c r="I148" s="1813"/>
      <c r="J148" s="1560"/>
      <c r="K148" s="1535"/>
      <c r="L148" s="1815"/>
      <c r="M148" s="731"/>
      <c r="N148" s="1550"/>
      <c r="O148" s="247" t="s">
        <v>83</v>
      </c>
      <c r="P148" s="1579"/>
      <c r="Q148" s="1675"/>
      <c r="R148" s="1573"/>
      <c r="S148" s="1583"/>
      <c r="T148" s="1675"/>
      <c r="U148" s="1573"/>
      <c r="V148" s="1583"/>
      <c r="W148" s="1675"/>
      <c r="X148" s="1616"/>
      <c r="Y148" s="282"/>
      <c r="Z148" s="357"/>
    </row>
    <row r="149" spans="1:26" s="2" customFormat="1" ht="28.5" customHeight="1" x14ac:dyDescent="0.2">
      <c r="B149" s="245" t="s">
        <v>165</v>
      </c>
      <c r="C149" s="235" t="s">
        <v>618</v>
      </c>
      <c r="D149" s="1544"/>
      <c r="E149" s="1535"/>
      <c r="F149" s="1813"/>
      <c r="G149" s="1560"/>
      <c r="H149" s="1535"/>
      <c r="I149" s="1813"/>
      <c r="J149" s="1560"/>
      <c r="K149" s="1535"/>
      <c r="L149" s="1815"/>
      <c r="M149" s="731"/>
      <c r="N149" s="1550"/>
      <c r="O149" s="305" t="s">
        <v>173</v>
      </c>
      <c r="P149" s="1602" t="str">
        <f t="shared" ref="P149:X149" si="43">IF(SUM(COUNTBLANK(D137),COUNTBLANK(D152),COUNTBLANK(D153))=0,D153/(D137+D152),"-")</f>
        <v>-</v>
      </c>
      <c r="Q149" s="1691" t="str">
        <f t="shared" si="43"/>
        <v>-</v>
      </c>
      <c r="R149" s="1691" t="str">
        <f t="shared" si="43"/>
        <v>-</v>
      </c>
      <c r="S149" s="1604" t="str">
        <f t="shared" si="43"/>
        <v>-</v>
      </c>
      <c r="T149" s="1691" t="str">
        <f t="shared" si="43"/>
        <v>-</v>
      </c>
      <c r="U149" s="1691" t="str">
        <f t="shared" si="43"/>
        <v>-</v>
      </c>
      <c r="V149" s="1604" t="str">
        <f t="shared" si="43"/>
        <v>-</v>
      </c>
      <c r="W149" s="1691" t="str">
        <f t="shared" si="43"/>
        <v>-</v>
      </c>
      <c r="X149" s="1619" t="str">
        <f t="shared" si="43"/>
        <v>-</v>
      </c>
      <c r="Y149" s="309" t="s">
        <v>602</v>
      </c>
      <c r="Z149" s="371" t="s">
        <v>214</v>
      </c>
    </row>
    <row r="150" spans="1:26" s="2" customFormat="1" ht="28.5" customHeight="1" x14ac:dyDescent="0.2">
      <c r="B150" s="1438" t="s">
        <v>166</v>
      </c>
      <c r="C150" s="1439" t="s">
        <v>599</v>
      </c>
      <c r="D150" s="1707"/>
      <c r="E150" s="1541"/>
      <c r="F150" s="1822"/>
      <c r="G150" s="1560"/>
      <c r="H150" s="1541"/>
      <c r="I150" s="1822"/>
      <c r="J150" s="1560"/>
      <c r="K150" s="1541"/>
      <c r="L150" s="1825"/>
      <c r="M150" s="1440"/>
      <c r="N150" s="1550"/>
      <c r="O150" s="247" t="s">
        <v>87</v>
      </c>
      <c r="P150" s="1579"/>
      <c r="Q150" s="1675"/>
      <c r="R150" s="1573"/>
      <c r="S150" s="1583"/>
      <c r="T150" s="1675"/>
      <c r="U150" s="1573"/>
      <c r="V150" s="1583"/>
      <c r="W150" s="1675"/>
      <c r="X150" s="1616"/>
      <c r="Y150" s="282"/>
      <c r="Z150" s="357"/>
    </row>
    <row r="151" spans="1:26" s="2" customFormat="1" ht="28.5" customHeight="1" x14ac:dyDescent="0.2">
      <c r="B151" s="247" t="s">
        <v>49</v>
      </c>
      <c r="C151" s="112"/>
      <c r="D151" s="1435"/>
      <c r="E151" s="1666"/>
      <c r="F151" s="113"/>
      <c r="G151" s="272"/>
      <c r="H151" s="1666"/>
      <c r="I151" s="113"/>
      <c r="J151" s="272"/>
      <c r="K151" s="1666"/>
      <c r="L151" s="115"/>
      <c r="M151" s="201"/>
      <c r="N151" s="1550"/>
      <c r="O151" s="305" t="s">
        <v>84</v>
      </c>
      <c r="P151" s="1601" t="str">
        <f t="shared" ref="P151:X151" si="44">IF(SUM(COUNTBLANK(D137),COUNTBLANK(D149))=0,D137/D149,"-")</f>
        <v>-</v>
      </c>
      <c r="Q151" s="1690" t="str">
        <f t="shared" si="44"/>
        <v>-</v>
      </c>
      <c r="R151" s="1690" t="str">
        <f t="shared" si="44"/>
        <v>-</v>
      </c>
      <c r="S151" s="1603" t="str">
        <f t="shared" si="44"/>
        <v>-</v>
      </c>
      <c r="T151" s="1690" t="str">
        <f t="shared" si="44"/>
        <v>-</v>
      </c>
      <c r="U151" s="1690" t="str">
        <f t="shared" si="44"/>
        <v>-</v>
      </c>
      <c r="V151" s="1603" t="str">
        <f t="shared" si="44"/>
        <v>-</v>
      </c>
      <c r="W151" s="1690" t="str">
        <f t="shared" si="44"/>
        <v>-</v>
      </c>
      <c r="X151" s="1618" t="str">
        <f t="shared" si="44"/>
        <v>-</v>
      </c>
      <c r="Y151" s="309" t="s">
        <v>191</v>
      </c>
      <c r="Z151" s="369" t="s">
        <v>215</v>
      </c>
    </row>
    <row r="152" spans="1:26" s="2" customFormat="1" ht="28.5" customHeight="1" thickBot="1" x14ac:dyDescent="0.25">
      <c r="B152" s="245" t="s">
        <v>167</v>
      </c>
      <c r="C152" s="227" t="s">
        <v>50</v>
      </c>
      <c r="D152" s="1544"/>
      <c r="E152" s="1535"/>
      <c r="F152" s="1813"/>
      <c r="G152" s="1560"/>
      <c r="H152" s="1535"/>
      <c r="I152" s="1813"/>
      <c r="J152" s="1560"/>
      <c r="K152" s="1535"/>
      <c r="L152" s="1815"/>
      <c r="M152" s="731"/>
      <c r="N152" s="1550"/>
      <c r="O152" s="310" t="s">
        <v>85</v>
      </c>
      <c r="P152" s="1606" t="str">
        <f t="shared" ref="P152:X152" si="45">IF(SUM(COUNTBLANK(D137),COUNTBLANK(D149),COUNTBLANK(D152))=0,(D137+D152)/D149,"-")</f>
        <v>-</v>
      </c>
      <c r="Q152" s="1692" t="str">
        <f t="shared" si="45"/>
        <v>-</v>
      </c>
      <c r="R152" s="1692" t="str">
        <f t="shared" si="45"/>
        <v>-</v>
      </c>
      <c r="S152" s="1605" t="str">
        <f t="shared" si="45"/>
        <v>-</v>
      </c>
      <c r="T152" s="1692" t="str">
        <f t="shared" si="45"/>
        <v>-</v>
      </c>
      <c r="U152" s="1692" t="str">
        <f t="shared" si="45"/>
        <v>-</v>
      </c>
      <c r="V152" s="1605" t="str">
        <f t="shared" si="45"/>
        <v>-</v>
      </c>
      <c r="W152" s="1692" t="str">
        <f t="shared" si="45"/>
        <v>-</v>
      </c>
      <c r="X152" s="1703" t="str">
        <f t="shared" si="45"/>
        <v>-</v>
      </c>
      <c r="Y152" s="314" t="s">
        <v>603</v>
      </c>
      <c r="Z152" s="370" t="s">
        <v>216</v>
      </c>
    </row>
    <row r="153" spans="1:26" s="2" customFormat="1" ht="28.5" customHeight="1" x14ac:dyDescent="0.2">
      <c r="B153" s="246" t="s">
        <v>168</v>
      </c>
      <c r="C153" s="652" t="s">
        <v>619</v>
      </c>
      <c r="D153" s="1558"/>
      <c r="E153" s="1536"/>
      <c r="F153" s="1814"/>
      <c r="G153" s="1561"/>
      <c r="H153" s="1536"/>
      <c r="I153" s="1814"/>
      <c r="J153" s="1561"/>
      <c r="K153" s="1536"/>
      <c r="L153" s="1816"/>
      <c r="M153" s="733"/>
      <c r="N153" s="1550"/>
    </row>
    <row r="154" spans="1:26" s="2" customFormat="1" ht="28.5" customHeight="1" x14ac:dyDescent="0.2">
      <c r="B154" s="653" t="s">
        <v>169</v>
      </c>
      <c r="C154" s="654" t="s">
        <v>620</v>
      </c>
      <c r="D154" s="1559"/>
      <c r="E154" s="1538"/>
      <c r="F154" s="1818"/>
      <c r="G154" s="1562"/>
      <c r="H154" s="1538"/>
      <c r="I154" s="1818"/>
      <c r="J154" s="1562"/>
      <c r="K154" s="1538"/>
      <c r="L154" s="1819"/>
      <c r="M154" s="655"/>
      <c r="N154" s="1550"/>
    </row>
    <row r="155" spans="1:26" s="2" customFormat="1" ht="28.5" customHeight="1" thickBot="1" x14ac:dyDescent="0.25">
      <c r="B155" s="249" t="s">
        <v>170</v>
      </c>
      <c r="C155" s="273" t="s">
        <v>621</v>
      </c>
      <c r="D155" s="1568"/>
      <c r="E155" s="1542"/>
      <c r="F155" s="1823"/>
      <c r="G155" s="1567"/>
      <c r="H155" s="1542"/>
      <c r="I155" s="1823"/>
      <c r="J155" s="1567"/>
      <c r="K155" s="1542"/>
      <c r="L155" s="1826"/>
      <c r="M155" s="274"/>
      <c r="N155" s="1550"/>
    </row>
    <row r="156" spans="1:26" s="2" customFormat="1" ht="30.75" customHeight="1" x14ac:dyDescent="0.2">
      <c r="B156" s="2177" t="s">
        <v>551</v>
      </c>
      <c r="C156" s="2178"/>
      <c r="D156" s="2188" t="str">
        <f>'5 risk metrics checks'!D131&amp;'5 risk metrics checks'!D132&amp;'5 risk metrics checks'!D133&amp;'5 risk metrics checks'!D134</f>
        <v/>
      </c>
      <c r="E156" s="2189"/>
      <c r="F156" s="2189"/>
      <c r="G156" s="2189"/>
      <c r="H156" s="2189"/>
      <c r="I156" s="2189"/>
      <c r="J156" s="2189"/>
      <c r="K156" s="2189"/>
      <c r="L156" s="2189"/>
      <c r="M156" s="2196"/>
      <c r="N156"/>
    </row>
    <row r="157" spans="1:26" s="2" customFormat="1" ht="24.75" customHeight="1" x14ac:dyDescent="0.2">
      <c r="B157" s="2179" t="s">
        <v>552</v>
      </c>
      <c r="C157" s="2180"/>
      <c r="D157" s="2187" t="str">
        <f>'5 risk metrics checks'!E131&amp;'5 risk metrics checks'!E132&amp;'5 risk metrics checks'!E133&amp;'5 risk metrics checks'!E134</f>
        <v/>
      </c>
      <c r="E157" s="2187"/>
      <c r="F157" s="2187"/>
      <c r="G157" s="2187"/>
      <c r="H157" s="2187"/>
      <c r="I157" s="2187"/>
      <c r="J157" s="2187"/>
      <c r="K157" s="2187"/>
      <c r="L157" s="2187"/>
      <c r="M157" s="2187"/>
      <c r="N157"/>
    </row>
    <row r="158" spans="1:26" s="2" customFormat="1" ht="27.75" customHeight="1" x14ac:dyDescent="0.2">
      <c r="B158" s="2181" t="s">
        <v>553</v>
      </c>
      <c r="C158" s="2182"/>
      <c r="D158" s="2187" t="str">
        <f>'5 risk metrics checks'!F131&amp;'5 risk metrics checks'!F132&amp;'5 risk metrics checks'!F133&amp;'5 risk metrics checks'!F134</f>
        <v/>
      </c>
      <c r="E158" s="2187"/>
      <c r="F158" s="2187"/>
      <c r="G158" s="2187"/>
      <c r="H158" s="2187"/>
      <c r="I158" s="2187"/>
      <c r="J158" s="2187"/>
      <c r="K158" s="2187"/>
      <c r="L158" s="2187"/>
      <c r="M158" s="2187"/>
      <c r="N158"/>
    </row>
    <row r="159" spans="1:26" s="2" customFormat="1" ht="27.75" customHeight="1" x14ac:dyDescent="0.2">
      <c r="B159" s="2177" t="s">
        <v>992</v>
      </c>
      <c r="C159" s="2178"/>
      <c r="D159" s="2187" t="str">
        <f>'5 risk metrics checks'!G131&amp;'5 risk metrics checks'!G132&amp;'5 risk metrics checks'!G133&amp;'5 risk metrics checks'!G134</f>
        <v/>
      </c>
      <c r="E159" s="2187"/>
      <c r="F159" s="2187"/>
      <c r="G159" s="2187"/>
      <c r="H159" s="2187"/>
      <c r="I159" s="2187"/>
      <c r="J159" s="2187"/>
      <c r="K159" s="2187"/>
      <c r="L159" s="2187"/>
      <c r="M159" s="2187"/>
      <c r="N159"/>
    </row>
    <row r="160" spans="1:26" s="2" customFormat="1" ht="27.75" customHeight="1" x14ac:dyDescent="0.2">
      <c r="B160" s="2179" t="s">
        <v>993</v>
      </c>
      <c r="C160" s="2180"/>
      <c r="D160" s="2187" t="str">
        <f>'5 risk metrics checks'!H131&amp;'5 risk metrics checks'!H132&amp;'5 risk metrics checks'!H133&amp;'5 risk metrics checks'!H134</f>
        <v/>
      </c>
      <c r="E160" s="2187"/>
      <c r="F160" s="2187"/>
      <c r="G160" s="2187"/>
      <c r="H160" s="2187"/>
      <c r="I160" s="2187"/>
      <c r="J160" s="2187"/>
      <c r="K160" s="2187"/>
      <c r="L160" s="2187"/>
      <c r="M160" s="2187"/>
      <c r="N160"/>
    </row>
    <row r="161" spans="1:26" s="2" customFormat="1" ht="27.75" customHeight="1" x14ac:dyDescent="0.2">
      <c r="B161" s="2181" t="s">
        <v>994</v>
      </c>
      <c r="C161" s="2182"/>
      <c r="D161" s="2187" t="str">
        <f>'5 risk metrics checks'!I131&amp;'5 risk metrics checks'!I132&amp;'5 risk metrics checks'!I133&amp;'5 risk metrics checks'!I134</f>
        <v/>
      </c>
      <c r="E161" s="2187"/>
      <c r="F161" s="2187"/>
      <c r="G161" s="2187"/>
      <c r="H161" s="2187"/>
      <c r="I161" s="2187"/>
      <c r="J161" s="2187"/>
      <c r="K161" s="2187"/>
      <c r="L161" s="2187"/>
      <c r="M161" s="2187"/>
      <c r="N161"/>
    </row>
    <row r="162" spans="1:26" s="2" customFormat="1" ht="27.75" customHeight="1" x14ac:dyDescent="0.2">
      <c r="B162" s="2177" t="s">
        <v>995</v>
      </c>
      <c r="C162" s="2178"/>
      <c r="D162" s="2187" t="str">
        <f>'5 risk metrics checks'!J131&amp;'5 risk metrics checks'!J132&amp;'5 risk metrics checks'!J133&amp;'5 risk metrics checks'!J134</f>
        <v/>
      </c>
      <c r="E162" s="2187"/>
      <c r="F162" s="2187"/>
      <c r="G162" s="2187"/>
      <c r="H162" s="2187"/>
      <c r="I162" s="2187"/>
      <c r="J162" s="2187"/>
      <c r="K162" s="2187"/>
      <c r="L162" s="2187"/>
      <c r="M162" s="2187"/>
      <c r="N162"/>
    </row>
    <row r="163" spans="1:26" s="2" customFormat="1" ht="27.75" customHeight="1" x14ac:dyDescent="0.2">
      <c r="B163" s="2179" t="s">
        <v>996</v>
      </c>
      <c r="C163" s="2180"/>
      <c r="D163" s="2187" t="str">
        <f>'5 risk metrics checks'!K131&amp;'5 risk metrics checks'!K132&amp;'5 risk metrics checks'!K133&amp;'5 risk metrics checks'!K134</f>
        <v/>
      </c>
      <c r="E163" s="2187"/>
      <c r="F163" s="2187"/>
      <c r="G163" s="2187"/>
      <c r="H163" s="2187"/>
      <c r="I163" s="2187"/>
      <c r="J163" s="2187"/>
      <c r="K163" s="2187"/>
      <c r="L163" s="2187"/>
      <c r="M163" s="2187"/>
      <c r="N163"/>
    </row>
    <row r="164" spans="1:26" s="2" customFormat="1" ht="27.75" customHeight="1" x14ac:dyDescent="0.2">
      <c r="B164" s="2181" t="s">
        <v>997</v>
      </c>
      <c r="C164" s="2182"/>
      <c r="D164" s="2187" t="str">
        <f>'5 risk metrics checks'!L131&amp;'5 risk metrics checks'!L132&amp;'5 risk metrics checks'!L133&amp;'5 risk metrics checks'!L134</f>
        <v/>
      </c>
      <c r="E164" s="2187"/>
      <c r="F164" s="2187"/>
      <c r="G164" s="2187"/>
      <c r="H164" s="2187"/>
      <c r="I164" s="2187"/>
      <c r="J164" s="2187"/>
      <c r="K164" s="2187"/>
      <c r="L164" s="2187"/>
      <c r="M164" s="2187"/>
      <c r="N164"/>
    </row>
    <row r="165" spans="1:26" s="20" customFormat="1" ht="20.100000000000001" customHeight="1" x14ac:dyDescent="0.2">
      <c r="A165" s="3"/>
      <c r="B165" s="3"/>
      <c r="C165" s="1662" t="s">
        <v>671</v>
      </c>
      <c r="D165" s="1662" t="s">
        <v>966</v>
      </c>
      <c r="E165" s="1662" t="s">
        <v>967</v>
      </c>
      <c r="F165" s="1662" t="s">
        <v>968</v>
      </c>
      <c r="G165" s="1662" t="s">
        <v>969</v>
      </c>
      <c r="H165" s="1664" t="s">
        <v>970</v>
      </c>
      <c r="I165" s="1664" t="s">
        <v>971</v>
      </c>
      <c r="J165" s="1664" t="s">
        <v>972</v>
      </c>
      <c r="K165" s="1664" t="s">
        <v>973</v>
      </c>
      <c r="L165" s="1664" t="s">
        <v>974</v>
      </c>
      <c r="M165" s="1662" t="s">
        <v>985</v>
      </c>
      <c r="N165" s="681"/>
    </row>
    <row r="166" spans="1:26" s="20" customFormat="1" ht="20.100000000000001" customHeight="1" x14ac:dyDescent="0.2">
      <c r="A166" s="3"/>
      <c r="N166" s="681"/>
    </row>
    <row r="167" spans="1:26" s="2" customFormat="1" ht="20.100000000000001" customHeight="1" x14ac:dyDescent="0.2">
      <c r="C167" s="7"/>
      <c r="D167" s="7"/>
      <c r="E167" s="7"/>
      <c r="F167" s="7"/>
      <c r="G167" s="7"/>
      <c r="H167" s="7"/>
      <c r="I167" s="7"/>
      <c r="J167" s="7"/>
      <c r="K167" s="7"/>
      <c r="L167" s="7"/>
      <c r="M167" s="7"/>
      <c r="N167" s="7"/>
    </row>
    <row r="168" spans="1:26" s="2" customFormat="1" ht="14.25" customHeight="1" x14ac:dyDescent="0.25">
      <c r="B168" s="111" t="s">
        <v>148</v>
      </c>
      <c r="C168" s="102"/>
      <c r="D168" s="7"/>
      <c r="E168" s="7"/>
      <c r="F168" s="7"/>
      <c r="G168" s="7"/>
      <c r="H168" s="7"/>
      <c r="I168" s="7"/>
      <c r="J168" s="7"/>
      <c r="K168" s="7"/>
      <c r="L168" s="7"/>
      <c r="M168" s="7"/>
      <c r="N168" s="7"/>
    </row>
    <row r="169" spans="1:26" s="2" customFormat="1" ht="9.9499999999999993" customHeight="1" x14ac:dyDescent="0.2">
      <c r="C169" s="7"/>
      <c r="D169" s="7"/>
      <c r="E169" s="7"/>
      <c r="F169" s="7"/>
      <c r="G169" s="7"/>
      <c r="H169" s="7"/>
      <c r="I169" s="7"/>
      <c r="J169" s="7"/>
      <c r="K169" s="7"/>
      <c r="L169" s="7"/>
      <c r="M169" s="7"/>
      <c r="N169" s="7"/>
      <c r="O169" s="7"/>
      <c r="P169" s="7"/>
      <c r="Q169" s="7"/>
      <c r="R169" s="7"/>
      <c r="S169" s="7"/>
      <c r="T169" s="7"/>
      <c r="U169" s="7"/>
      <c r="V169" s="7"/>
      <c r="W169" s="7"/>
      <c r="X169" s="7"/>
      <c r="Y169" s="7"/>
    </row>
    <row r="170" spans="1:26" s="2" customFormat="1" ht="34.35" customHeight="1" x14ac:dyDescent="0.2">
      <c r="B170" s="261" t="s">
        <v>174</v>
      </c>
      <c r="C170" s="259"/>
      <c r="D170" s="262"/>
      <c r="E170" s="262"/>
      <c r="F170" s="262"/>
      <c r="G170" s="263"/>
      <c r="H170" s="263"/>
      <c r="I170" s="263"/>
      <c r="J170" s="262"/>
      <c r="K170" s="262"/>
      <c r="L170" s="262"/>
      <c r="M170" s="262"/>
      <c r="N170" s="58"/>
      <c r="O170" s="258" t="s">
        <v>90</v>
      </c>
      <c r="Y170" s="258"/>
    </row>
    <row r="171" spans="1:26" s="2" customFormat="1" ht="14.25" customHeight="1" x14ac:dyDescent="0.2">
      <c r="B171" s="261"/>
      <c r="C171" s="259"/>
      <c r="D171" s="182" t="s">
        <v>1</v>
      </c>
      <c r="E171" s="182"/>
      <c r="F171" s="182" t="s">
        <v>2</v>
      </c>
      <c r="G171" s="183" t="s">
        <v>3</v>
      </c>
      <c r="H171" s="183"/>
      <c r="I171" s="183" t="s">
        <v>94</v>
      </c>
      <c r="J171" s="182" t="s">
        <v>4</v>
      </c>
      <c r="K171" s="182"/>
      <c r="L171" s="182" t="s">
        <v>5</v>
      </c>
      <c r="M171" s="182" t="s">
        <v>6</v>
      </c>
      <c r="N171" s="49"/>
      <c r="O171" s="258"/>
      <c r="P171" s="1552"/>
      <c r="Q171" s="1552"/>
      <c r="R171" s="1552"/>
      <c r="S171" s="1613"/>
      <c r="T171" s="1613"/>
      <c r="U171" s="1613"/>
      <c r="V171" s="1613"/>
      <c r="W171" s="1613"/>
      <c r="X171" s="1613"/>
      <c r="Y171" s="258"/>
    </row>
    <row r="172" spans="1:26" s="2" customFormat="1" ht="15" customHeight="1" x14ac:dyDescent="0.2">
      <c r="C172" s="260"/>
      <c r="D172" s="2183" t="str">
        <f>'4 classification'!C136</f>
        <v>Structured Financial Vehicles</v>
      </c>
      <c r="E172" s="2184"/>
      <c r="F172" s="1553"/>
      <c r="G172" s="2184" t="s">
        <v>59</v>
      </c>
      <c r="H172" s="2184"/>
      <c r="I172" s="1622"/>
      <c r="J172" s="2183" t="s">
        <v>71</v>
      </c>
      <c r="K172" s="2184"/>
      <c r="L172" s="1554"/>
      <c r="M172" s="2185" t="s">
        <v>193</v>
      </c>
      <c r="N172" s="49"/>
      <c r="P172" s="2218" t="str">
        <f>D172</f>
        <v>Structured Financial Vehicles</v>
      </c>
      <c r="Q172" s="2219"/>
      <c r="R172" s="2219"/>
      <c r="S172" s="2220" t="str">
        <f>G172</f>
        <v>Entity Type 2</v>
      </c>
      <c r="T172" s="2220"/>
      <c r="U172" s="2221"/>
      <c r="V172" s="2222" t="str">
        <f>J172</f>
        <v>Entity Type 3</v>
      </c>
      <c r="W172" s="2220"/>
      <c r="X172" s="2223"/>
    </row>
    <row r="173" spans="1:26" s="2" customFormat="1" ht="50.1" customHeight="1" thickBot="1" x14ac:dyDescent="0.25">
      <c r="C173" s="260"/>
      <c r="D173" s="1556">
        <v>2016</v>
      </c>
      <c r="E173" s="1557">
        <v>2017</v>
      </c>
      <c r="F173" s="1817" t="s">
        <v>622</v>
      </c>
      <c r="G173" s="1556">
        <v>2016</v>
      </c>
      <c r="H173" s="1557">
        <v>2017</v>
      </c>
      <c r="I173" s="1817" t="s">
        <v>622</v>
      </c>
      <c r="J173" s="1556">
        <v>2016</v>
      </c>
      <c r="K173" s="1557">
        <v>2017</v>
      </c>
      <c r="L173" s="1817" t="s">
        <v>622</v>
      </c>
      <c r="M173" s="2186"/>
      <c r="N173" s="49"/>
      <c r="P173" s="1646">
        <v>2016</v>
      </c>
      <c r="Q173" s="1685">
        <v>2017</v>
      </c>
      <c r="R173" s="1644" t="s">
        <v>1000</v>
      </c>
      <c r="S173" s="1647">
        <v>2016</v>
      </c>
      <c r="T173" s="1685">
        <v>2017</v>
      </c>
      <c r="U173" s="1644" t="s">
        <v>1000</v>
      </c>
      <c r="V173" s="1647">
        <v>2016</v>
      </c>
      <c r="W173" s="1685">
        <v>2017</v>
      </c>
      <c r="X173" s="1645" t="s">
        <v>1000</v>
      </c>
      <c r="Y173" s="1433" t="s">
        <v>176</v>
      </c>
      <c r="Z173" s="1375" t="s">
        <v>212</v>
      </c>
    </row>
    <row r="174" spans="1:26" s="2" customFormat="1" ht="28.5" customHeight="1" x14ac:dyDescent="0.2">
      <c r="B174" s="244" t="s">
        <v>152</v>
      </c>
      <c r="C174" s="203"/>
      <c r="D174" s="1434"/>
      <c r="E174" s="1543"/>
      <c r="F174" s="95"/>
      <c r="G174" s="271"/>
      <c r="H174" s="1543"/>
      <c r="I174" s="95"/>
      <c r="J174" s="1580"/>
      <c r="K174" s="1534"/>
      <c r="L174" s="1436"/>
      <c r="M174" s="199"/>
      <c r="N174" s="1550"/>
      <c r="O174" s="252" t="s">
        <v>89</v>
      </c>
      <c r="P174" s="98"/>
      <c r="Q174" s="1543"/>
      <c r="R174" s="1534"/>
      <c r="S174" s="1580"/>
      <c r="T174" s="1543"/>
      <c r="U174" s="1534"/>
      <c r="V174" s="1580"/>
      <c r="W174" s="1543"/>
      <c r="X174" s="1617"/>
      <c r="Y174" s="281"/>
      <c r="Z174" s="358"/>
    </row>
    <row r="175" spans="1:26" s="2" customFormat="1" ht="28.5" customHeight="1" x14ac:dyDescent="0.2">
      <c r="B175" s="245" t="s">
        <v>154</v>
      </c>
      <c r="C175" s="227" t="s">
        <v>195</v>
      </c>
      <c r="D175" s="1544"/>
      <c r="E175" s="1535"/>
      <c r="F175" s="1813"/>
      <c r="G175" s="1560"/>
      <c r="H175" s="1535"/>
      <c r="I175" s="1813"/>
      <c r="J175" s="1560"/>
      <c r="K175" s="1535"/>
      <c r="L175" s="1815"/>
      <c r="M175" s="731"/>
      <c r="N175" s="1550"/>
      <c r="O175" s="290" t="s">
        <v>77</v>
      </c>
      <c r="P175" s="1607" t="str">
        <f t="shared" ref="P175:X175" si="46">IF(SUM(COUNTBLANK(D175),COUNTBLANK(D176))=0,D176/D175,"-")</f>
        <v>-</v>
      </c>
      <c r="Q175" s="1686" t="str">
        <f t="shared" si="46"/>
        <v>-</v>
      </c>
      <c r="R175" s="1575" t="str">
        <f t="shared" si="46"/>
        <v>-</v>
      </c>
      <c r="S175" s="1609" t="str">
        <f t="shared" si="46"/>
        <v>-</v>
      </c>
      <c r="T175" s="1686" t="str">
        <f t="shared" si="46"/>
        <v>-</v>
      </c>
      <c r="U175" s="1686" t="str">
        <f t="shared" si="46"/>
        <v>-</v>
      </c>
      <c r="V175" s="1609" t="str">
        <f t="shared" si="46"/>
        <v>-</v>
      </c>
      <c r="W175" s="1686" t="str">
        <f t="shared" si="46"/>
        <v>-</v>
      </c>
      <c r="X175" s="1704" t="str">
        <f t="shared" si="46"/>
        <v>-</v>
      </c>
      <c r="Y175" s="294" t="s">
        <v>183</v>
      </c>
      <c r="Z175" s="366" t="s">
        <v>203</v>
      </c>
    </row>
    <row r="176" spans="1:26" s="2" customFormat="1" ht="28.5" customHeight="1" x14ac:dyDescent="0.2">
      <c r="B176" s="245" t="s">
        <v>155</v>
      </c>
      <c r="C176" s="227" t="s">
        <v>198</v>
      </c>
      <c r="D176" s="1544"/>
      <c r="E176" s="1535"/>
      <c r="F176" s="1813"/>
      <c r="G176" s="1560"/>
      <c r="H176" s="1535"/>
      <c r="I176" s="1813"/>
      <c r="J176" s="1560"/>
      <c r="K176" s="1535"/>
      <c r="L176" s="1815"/>
      <c r="M176" s="731"/>
      <c r="N176" s="1550"/>
      <c r="O176" s="290" t="s">
        <v>79</v>
      </c>
      <c r="P176" s="1607" t="str">
        <f t="shared" ref="P176:X176" si="47">IF(SUM(COUNTBLANK(D175),COUNTBLANK(D177))=0,D177/D175,"-")</f>
        <v>-</v>
      </c>
      <c r="Q176" s="1686" t="str">
        <f t="shared" si="47"/>
        <v>-</v>
      </c>
      <c r="R176" s="1575" t="str">
        <f t="shared" si="47"/>
        <v>-</v>
      </c>
      <c r="S176" s="1609" t="str">
        <f t="shared" si="47"/>
        <v>-</v>
      </c>
      <c r="T176" s="1686" t="str">
        <f t="shared" si="47"/>
        <v>-</v>
      </c>
      <c r="U176" s="1686" t="str">
        <f t="shared" si="47"/>
        <v>-</v>
      </c>
      <c r="V176" s="1609" t="str">
        <f t="shared" si="47"/>
        <v>-</v>
      </c>
      <c r="W176" s="1686" t="str">
        <f t="shared" si="47"/>
        <v>-</v>
      </c>
      <c r="X176" s="1704" t="str">
        <f t="shared" si="47"/>
        <v>-</v>
      </c>
      <c r="Y176" s="294" t="s">
        <v>177</v>
      </c>
      <c r="Z176" s="366" t="s">
        <v>204</v>
      </c>
    </row>
    <row r="177" spans="1:26" s="2" customFormat="1" ht="28.5" customHeight="1" x14ac:dyDescent="0.2">
      <c r="B177" s="245" t="s">
        <v>156</v>
      </c>
      <c r="C177" s="356" t="s">
        <v>202</v>
      </c>
      <c r="D177" s="1544"/>
      <c r="E177" s="1535"/>
      <c r="F177" s="1813"/>
      <c r="G177" s="1560"/>
      <c r="H177" s="1535"/>
      <c r="I177" s="1813"/>
      <c r="J177" s="1560"/>
      <c r="K177" s="1535"/>
      <c r="L177" s="1815"/>
      <c r="M177" s="731"/>
      <c r="N177" s="1550"/>
      <c r="O177" s="303" t="s">
        <v>78</v>
      </c>
      <c r="P177" s="1608" t="str">
        <f t="shared" ref="P177:X177" si="48">IF(SUM(COUNTBLANK(D175),COUNTBLANK(D176),COUNTBLANK(D189),COUNTBLANK(D190))=0,(D176+D190)/(D175+D189),"-")</f>
        <v>-</v>
      </c>
      <c r="Q177" s="1687" t="str">
        <f t="shared" si="48"/>
        <v>-</v>
      </c>
      <c r="R177" s="1576" t="str">
        <f t="shared" si="48"/>
        <v>-</v>
      </c>
      <c r="S177" s="1610" t="str">
        <f t="shared" si="48"/>
        <v>-</v>
      </c>
      <c r="T177" s="1687" t="str">
        <f t="shared" si="48"/>
        <v>-</v>
      </c>
      <c r="U177" s="1687" t="str">
        <f t="shared" si="48"/>
        <v>-</v>
      </c>
      <c r="V177" s="1610" t="str">
        <f t="shared" si="48"/>
        <v>-</v>
      </c>
      <c r="W177" s="1687" t="str">
        <f t="shared" si="48"/>
        <v>-</v>
      </c>
      <c r="X177" s="1705" t="str">
        <f t="shared" si="48"/>
        <v>-</v>
      </c>
      <c r="Y177" s="304" t="s">
        <v>184</v>
      </c>
      <c r="Z177" s="368" t="s">
        <v>213</v>
      </c>
    </row>
    <row r="178" spans="1:26" s="2" customFormat="1" ht="28.5" customHeight="1" x14ac:dyDescent="0.2">
      <c r="B178" s="245" t="s">
        <v>157</v>
      </c>
      <c r="C178" s="235" t="s">
        <v>199</v>
      </c>
      <c r="D178" s="1544"/>
      <c r="E178" s="1535"/>
      <c r="F178" s="1813"/>
      <c r="G178" s="1560"/>
      <c r="H178" s="1535"/>
      <c r="I178" s="1813"/>
      <c r="J178" s="1560"/>
      <c r="K178" s="1535"/>
      <c r="L178" s="1815"/>
      <c r="M178" s="731"/>
      <c r="N178" s="1550"/>
      <c r="O178" s="247" t="s">
        <v>88</v>
      </c>
      <c r="P178" s="1579"/>
      <c r="Q178" s="1675"/>
      <c r="R178" s="1573"/>
      <c r="S178" s="1583"/>
      <c r="T178" s="1675"/>
      <c r="U178" s="1573"/>
      <c r="V178" s="1583"/>
      <c r="W178" s="1675"/>
      <c r="X178" s="1616"/>
      <c r="Y178" s="282"/>
      <c r="Z178" s="357"/>
    </row>
    <row r="179" spans="1:26" s="2" customFormat="1" ht="28.5" customHeight="1" x14ac:dyDescent="0.2">
      <c r="B179" s="245" t="s">
        <v>158</v>
      </c>
      <c r="C179" s="227" t="s">
        <v>200</v>
      </c>
      <c r="D179" s="1544"/>
      <c r="E179" s="1535"/>
      <c r="F179" s="1813"/>
      <c r="G179" s="1560"/>
      <c r="H179" s="1535"/>
      <c r="I179" s="1813"/>
      <c r="J179" s="1560"/>
      <c r="K179" s="1535"/>
      <c r="L179" s="1815"/>
      <c r="M179" s="731"/>
      <c r="N179" s="1550"/>
      <c r="O179" s="290" t="s">
        <v>80</v>
      </c>
      <c r="P179" s="1607" t="str">
        <f t="shared" ref="P179:X179" si="49">IF(SUM(COUNTBLANK(D175),COUNTBLANK(D178),COUNTBLANK(D184),COUNTBLANK(D187))=0,(D178-D184-D187)/D175,"-")</f>
        <v>-</v>
      </c>
      <c r="Q179" s="1686" t="str">
        <f t="shared" si="49"/>
        <v>-</v>
      </c>
      <c r="R179" s="1686" t="str">
        <f t="shared" si="49"/>
        <v>-</v>
      </c>
      <c r="S179" s="1609" t="str">
        <f t="shared" si="49"/>
        <v>-</v>
      </c>
      <c r="T179" s="1686" t="str">
        <f t="shared" si="49"/>
        <v>-</v>
      </c>
      <c r="U179" s="1686" t="str">
        <f t="shared" si="49"/>
        <v>-</v>
      </c>
      <c r="V179" s="1609" t="str">
        <f t="shared" si="49"/>
        <v>-</v>
      </c>
      <c r="W179" s="1686" t="str">
        <f t="shared" si="49"/>
        <v>-</v>
      </c>
      <c r="X179" s="1704" t="str">
        <f t="shared" si="49"/>
        <v>-</v>
      </c>
      <c r="Y179" s="294" t="s">
        <v>185</v>
      </c>
      <c r="Z179" s="366" t="s">
        <v>300</v>
      </c>
    </row>
    <row r="180" spans="1:26" s="2" customFormat="1" ht="28.5" customHeight="1" x14ac:dyDescent="0.2">
      <c r="B180" s="245" t="s">
        <v>159</v>
      </c>
      <c r="C180" s="227" t="s">
        <v>201</v>
      </c>
      <c r="D180" s="1544"/>
      <c r="E180" s="1535"/>
      <c r="F180" s="1813"/>
      <c r="G180" s="1560"/>
      <c r="H180" s="1535"/>
      <c r="I180" s="1813"/>
      <c r="J180" s="1560"/>
      <c r="K180" s="1535"/>
      <c r="L180" s="1815"/>
      <c r="M180" s="731"/>
      <c r="N180" s="1550"/>
      <c r="O180" s="290" t="s">
        <v>81</v>
      </c>
      <c r="P180" s="1607" t="str">
        <f t="shared" ref="P180:U181" si="50">IF(SUM(COUNTBLANK(D179),COUNTBLANK(D185))=0,D185/D179,"-")</f>
        <v>-</v>
      </c>
      <c r="Q180" s="1686" t="str">
        <f t="shared" si="50"/>
        <v>-</v>
      </c>
      <c r="R180" s="1686" t="str">
        <f t="shared" si="50"/>
        <v>-</v>
      </c>
      <c r="S180" s="1609" t="str">
        <f t="shared" si="50"/>
        <v>-</v>
      </c>
      <c r="T180" s="1686" t="str">
        <f t="shared" si="50"/>
        <v>-</v>
      </c>
      <c r="U180" s="1686" t="str">
        <f t="shared" si="50"/>
        <v>-</v>
      </c>
      <c r="V180" s="1609" t="str">
        <f t="shared" ref="V180:X181" si="51">IF(SUM(COUNTBLANK(J179),COUNTBLANK(J185))=0,J185/J179,"-")</f>
        <v>-</v>
      </c>
      <c r="W180" s="1686" t="str">
        <f t="shared" si="51"/>
        <v>-</v>
      </c>
      <c r="X180" s="1704" t="str">
        <f t="shared" si="51"/>
        <v>-</v>
      </c>
      <c r="Y180" s="294" t="s">
        <v>186</v>
      </c>
      <c r="Z180" s="366" t="s">
        <v>309</v>
      </c>
    </row>
    <row r="181" spans="1:26" s="2" customFormat="1" ht="28.5" customHeight="1" x14ac:dyDescent="0.2">
      <c r="B181" s="245" t="s">
        <v>160</v>
      </c>
      <c r="C181" s="227" t="s">
        <v>272</v>
      </c>
      <c r="D181" s="1564"/>
      <c r="E181" s="1539"/>
      <c r="F181" s="1820"/>
      <c r="G181" s="1437"/>
      <c r="H181" s="1539"/>
      <c r="I181" s="1820"/>
      <c r="J181" s="1437"/>
      <c r="K181" s="1539"/>
      <c r="L181" s="1824"/>
      <c r="M181" s="734"/>
      <c r="N181" s="1550"/>
      <c r="O181" s="303" t="s">
        <v>82</v>
      </c>
      <c r="P181" s="1608" t="str">
        <f t="shared" si="50"/>
        <v>-</v>
      </c>
      <c r="Q181" s="1687" t="str">
        <f t="shared" si="50"/>
        <v>-</v>
      </c>
      <c r="R181" s="1687" t="str">
        <f t="shared" si="50"/>
        <v>-</v>
      </c>
      <c r="S181" s="1610" t="str">
        <f t="shared" si="50"/>
        <v>-</v>
      </c>
      <c r="T181" s="1687" t="str">
        <f t="shared" si="50"/>
        <v>-</v>
      </c>
      <c r="U181" s="1687" t="str">
        <f t="shared" si="50"/>
        <v>-</v>
      </c>
      <c r="V181" s="1610" t="str">
        <f t="shared" si="51"/>
        <v>-</v>
      </c>
      <c r="W181" s="1687" t="str">
        <f t="shared" si="51"/>
        <v>-</v>
      </c>
      <c r="X181" s="1705" t="str">
        <f t="shared" si="51"/>
        <v>-</v>
      </c>
      <c r="Y181" s="304" t="s">
        <v>303</v>
      </c>
      <c r="Z181" s="368" t="s">
        <v>310</v>
      </c>
    </row>
    <row r="182" spans="1:26" s="2" customFormat="1" ht="28.5" customHeight="1" x14ac:dyDescent="0.2">
      <c r="B182" s="246" t="s">
        <v>161</v>
      </c>
      <c r="C182" s="228" t="s">
        <v>278</v>
      </c>
      <c r="D182" s="1558"/>
      <c r="E182" s="1536"/>
      <c r="F182" s="1814"/>
      <c r="G182" s="1561"/>
      <c r="H182" s="1536"/>
      <c r="I182" s="1814"/>
      <c r="J182" s="1561"/>
      <c r="K182" s="1536"/>
      <c r="L182" s="1816"/>
      <c r="M182" s="733"/>
      <c r="N182" s="1550"/>
      <c r="O182" s="247" t="s">
        <v>86</v>
      </c>
      <c r="P182" s="1579"/>
      <c r="Q182" s="1675"/>
      <c r="R182" s="1573"/>
      <c r="S182" s="1583"/>
      <c r="T182" s="1675"/>
      <c r="U182" s="1573"/>
      <c r="V182" s="1583"/>
      <c r="W182" s="1675"/>
      <c r="X182" s="1616"/>
      <c r="Y182" s="282"/>
      <c r="Z182" s="357"/>
    </row>
    <row r="183" spans="1:26" s="2" customFormat="1" ht="28.5" customHeight="1" x14ac:dyDescent="0.2">
      <c r="B183" s="247" t="s">
        <v>48</v>
      </c>
      <c r="C183" s="112"/>
      <c r="D183" s="1435"/>
      <c r="E183" s="1666"/>
      <c r="F183" s="113"/>
      <c r="G183" s="114"/>
      <c r="H183" s="1537"/>
      <c r="I183" s="113"/>
      <c r="J183" s="114"/>
      <c r="K183" s="1537"/>
      <c r="L183" s="115"/>
      <c r="M183" s="201"/>
      <c r="N183" s="1550"/>
      <c r="O183" s="290" t="s">
        <v>172</v>
      </c>
      <c r="P183" s="1607" t="str">
        <f t="shared" ref="P183:X183" si="52">IF(SUM(COUNTBLANK(D175),COUNTBLANK(D182),COUNTBLANK(D186))=0,(D175-D182+D186)/D175,"-")</f>
        <v>-</v>
      </c>
      <c r="Q183" s="1686" t="str">
        <f t="shared" si="52"/>
        <v>-</v>
      </c>
      <c r="R183" s="1686" t="str">
        <f t="shared" si="52"/>
        <v>-</v>
      </c>
      <c r="S183" s="1609" t="str">
        <f t="shared" si="52"/>
        <v>-</v>
      </c>
      <c r="T183" s="1686" t="str">
        <f t="shared" si="52"/>
        <v>-</v>
      </c>
      <c r="U183" s="1686" t="str">
        <f t="shared" si="52"/>
        <v>-</v>
      </c>
      <c r="V183" s="1609" t="str">
        <f t="shared" si="52"/>
        <v>-</v>
      </c>
      <c r="W183" s="1686" t="str">
        <f t="shared" si="52"/>
        <v>-</v>
      </c>
      <c r="X183" s="1704" t="str">
        <f t="shared" si="52"/>
        <v>-</v>
      </c>
      <c r="Y183" s="294" t="s">
        <v>306</v>
      </c>
      <c r="Z183" s="368" t="s">
        <v>304</v>
      </c>
    </row>
    <row r="184" spans="1:26" s="52" customFormat="1" ht="28.5" customHeight="1" x14ac:dyDescent="0.2">
      <c r="A184" s="51"/>
      <c r="B184" s="245" t="s">
        <v>162</v>
      </c>
      <c r="C184" s="227" t="s">
        <v>283</v>
      </c>
      <c r="D184" s="1544"/>
      <c r="E184" s="1535"/>
      <c r="F184" s="1813"/>
      <c r="G184" s="1560"/>
      <c r="H184" s="1535"/>
      <c r="I184" s="1813"/>
      <c r="J184" s="1560"/>
      <c r="K184" s="1535"/>
      <c r="L184" s="1815"/>
      <c r="M184" s="731"/>
      <c r="N184" s="60"/>
      <c r="O184" s="290" t="s">
        <v>274</v>
      </c>
      <c r="P184" s="1607" t="str">
        <f t="shared" ref="P184:X184" si="53">IF(SUM(COUNTBLANK(D175),COUNTBLANK(D181),COUNTBLANK(D186))=0,(D175-D181+D186)/D175,"-")</f>
        <v>-</v>
      </c>
      <c r="Q184" s="1686" t="str">
        <f t="shared" si="53"/>
        <v>-</v>
      </c>
      <c r="R184" s="1686" t="str">
        <f t="shared" si="53"/>
        <v>-</v>
      </c>
      <c r="S184" s="1609" t="str">
        <f t="shared" si="53"/>
        <v>-</v>
      </c>
      <c r="T184" s="1686" t="str">
        <f t="shared" si="53"/>
        <v>-</v>
      </c>
      <c r="U184" s="1686" t="str">
        <f t="shared" si="53"/>
        <v>-</v>
      </c>
      <c r="V184" s="1609" t="str">
        <f t="shared" si="53"/>
        <v>-</v>
      </c>
      <c r="W184" s="1686" t="str">
        <f t="shared" si="53"/>
        <v>-</v>
      </c>
      <c r="X184" s="1704" t="str">
        <f t="shared" si="53"/>
        <v>-</v>
      </c>
      <c r="Y184" s="294" t="s">
        <v>307</v>
      </c>
      <c r="Z184" s="368" t="s">
        <v>305</v>
      </c>
    </row>
    <row r="185" spans="1:26" s="2" customFormat="1" ht="28.5" customHeight="1" x14ac:dyDescent="0.2">
      <c r="B185" s="245" t="s">
        <v>163</v>
      </c>
      <c r="C185" s="227" t="s">
        <v>284</v>
      </c>
      <c r="D185" s="1544"/>
      <c r="E185" s="1535"/>
      <c r="F185" s="1813"/>
      <c r="G185" s="1560"/>
      <c r="H185" s="1535"/>
      <c r="I185" s="1813"/>
      <c r="J185" s="1560"/>
      <c r="K185" s="1535"/>
      <c r="L185" s="1815"/>
      <c r="M185" s="731"/>
      <c r="N185" s="1550"/>
      <c r="O185" s="290" t="s">
        <v>275</v>
      </c>
      <c r="P185" s="1607" t="str">
        <f t="shared" ref="P185:X185" si="54">IF(SUM(COUNTBLANK(D181),COUNTBLANK(D186))=0,D186/D181,"-")</f>
        <v>-</v>
      </c>
      <c r="Q185" s="1686" t="str">
        <f t="shared" si="54"/>
        <v>-</v>
      </c>
      <c r="R185" s="1686" t="str">
        <f t="shared" si="54"/>
        <v>-</v>
      </c>
      <c r="S185" s="1609" t="str">
        <f t="shared" si="54"/>
        <v>-</v>
      </c>
      <c r="T185" s="1686" t="str">
        <f t="shared" si="54"/>
        <v>-</v>
      </c>
      <c r="U185" s="1686" t="str">
        <f t="shared" si="54"/>
        <v>-</v>
      </c>
      <c r="V185" s="1609" t="str">
        <f t="shared" si="54"/>
        <v>-</v>
      </c>
      <c r="W185" s="1686" t="str">
        <f t="shared" si="54"/>
        <v>-</v>
      </c>
      <c r="X185" s="1704" t="str">
        <f t="shared" si="54"/>
        <v>-</v>
      </c>
      <c r="Y185" s="294" t="s">
        <v>187</v>
      </c>
      <c r="Z185" s="368" t="s">
        <v>311</v>
      </c>
    </row>
    <row r="186" spans="1:26" s="2" customFormat="1" ht="28.5" customHeight="1" x14ac:dyDescent="0.2">
      <c r="B186" s="245" t="s">
        <v>164</v>
      </c>
      <c r="C186" s="227" t="s">
        <v>285</v>
      </c>
      <c r="D186" s="1544"/>
      <c r="E186" s="1535"/>
      <c r="F186" s="1813"/>
      <c r="G186" s="1560"/>
      <c r="H186" s="1535"/>
      <c r="I186" s="1813"/>
      <c r="J186" s="1560"/>
      <c r="K186" s="1535"/>
      <c r="L186" s="1815"/>
      <c r="M186" s="731"/>
      <c r="N186" s="1550"/>
      <c r="O186" s="247" t="s">
        <v>83</v>
      </c>
      <c r="P186" s="1579"/>
      <c r="Q186" s="1675"/>
      <c r="R186" s="1573"/>
      <c r="S186" s="1583"/>
      <c r="T186" s="1675"/>
      <c r="U186" s="1573"/>
      <c r="V186" s="1583"/>
      <c r="W186" s="1675"/>
      <c r="X186" s="1616"/>
      <c r="Y186" s="282"/>
      <c r="Z186" s="357"/>
    </row>
    <row r="187" spans="1:26" s="2" customFormat="1" ht="28.5" customHeight="1" x14ac:dyDescent="0.2">
      <c r="B187" s="245" t="s">
        <v>165</v>
      </c>
      <c r="C187" s="235" t="s">
        <v>618</v>
      </c>
      <c r="D187" s="1570"/>
      <c r="E187" s="1535"/>
      <c r="F187" s="1813"/>
      <c r="G187" s="1560"/>
      <c r="H187" s="1535"/>
      <c r="I187" s="1813"/>
      <c r="J187" s="1560"/>
      <c r="K187" s="1535"/>
      <c r="L187" s="1815"/>
      <c r="M187" s="731"/>
      <c r="N187" s="1550"/>
      <c r="O187" s="290" t="s">
        <v>173</v>
      </c>
      <c r="P187" s="1608" t="str">
        <f t="shared" ref="P187:X187" si="55">IF(SUM(COUNTBLANK(D175),COUNTBLANK(D189),COUNTBLANK(D190))=0,D190/(D175+D189),"-")</f>
        <v>-</v>
      </c>
      <c r="Q187" s="1687" t="str">
        <f t="shared" si="55"/>
        <v>-</v>
      </c>
      <c r="R187" s="1687" t="str">
        <f t="shared" si="55"/>
        <v>-</v>
      </c>
      <c r="S187" s="1610" t="str">
        <f t="shared" si="55"/>
        <v>-</v>
      </c>
      <c r="T187" s="1687" t="str">
        <f t="shared" si="55"/>
        <v>-</v>
      </c>
      <c r="U187" s="1687" t="str">
        <f t="shared" si="55"/>
        <v>-</v>
      </c>
      <c r="V187" s="1610" t="str">
        <f t="shared" si="55"/>
        <v>-</v>
      </c>
      <c r="W187" s="1687" t="str">
        <f t="shared" si="55"/>
        <v>-</v>
      </c>
      <c r="X187" s="1705" t="str">
        <f t="shared" si="55"/>
        <v>-</v>
      </c>
      <c r="Y187" s="294" t="s">
        <v>188</v>
      </c>
      <c r="Z187" s="368" t="s">
        <v>214</v>
      </c>
    </row>
    <row r="188" spans="1:26" s="2" customFormat="1" ht="28.5" customHeight="1" x14ac:dyDescent="0.2">
      <c r="B188" s="247" t="s">
        <v>49</v>
      </c>
      <c r="C188" s="112"/>
      <c r="D188" s="1435"/>
      <c r="E188" s="1666"/>
      <c r="F188" s="113"/>
      <c r="G188" s="272"/>
      <c r="H188" s="1666"/>
      <c r="I188" s="113"/>
      <c r="J188" s="272"/>
      <c r="K188" s="1666"/>
      <c r="L188" s="115"/>
      <c r="M188" s="201"/>
      <c r="N188" s="1550"/>
      <c r="O188" s="247" t="s">
        <v>87</v>
      </c>
      <c r="P188" s="1579"/>
      <c r="Q188" s="1675"/>
      <c r="R188" s="1573"/>
      <c r="S188" s="1583"/>
      <c r="T188" s="1675"/>
      <c r="U188" s="1573"/>
      <c r="V188" s="1583"/>
      <c r="W188" s="1675"/>
      <c r="X188" s="1616"/>
      <c r="Y188" s="282"/>
      <c r="Z188" s="357"/>
    </row>
    <row r="189" spans="1:26" s="2" customFormat="1" ht="28.5" customHeight="1" x14ac:dyDescent="0.2">
      <c r="B189" s="245" t="s">
        <v>166</v>
      </c>
      <c r="C189" s="227" t="s">
        <v>50</v>
      </c>
      <c r="D189" s="1544"/>
      <c r="E189" s="1535"/>
      <c r="F189" s="1813"/>
      <c r="G189" s="1560"/>
      <c r="H189" s="1535"/>
      <c r="I189" s="1813"/>
      <c r="J189" s="1560"/>
      <c r="K189" s="1535"/>
      <c r="L189" s="1815"/>
      <c r="M189" s="731"/>
      <c r="N189" s="1550"/>
      <c r="O189" s="290" t="s">
        <v>84</v>
      </c>
      <c r="P189" s="1607" t="str">
        <f t="shared" ref="P189:X189" si="56">IF(SUM(COUNTBLANK(D175),COUNTBLANK(D187))=0,D175/D187,"-")</f>
        <v>-</v>
      </c>
      <c r="Q189" s="1686" t="str">
        <f t="shared" si="56"/>
        <v>-</v>
      </c>
      <c r="R189" s="1686" t="str">
        <f t="shared" si="56"/>
        <v>-</v>
      </c>
      <c r="S189" s="1609" t="str">
        <f t="shared" si="56"/>
        <v>-</v>
      </c>
      <c r="T189" s="1686" t="str">
        <f t="shared" si="56"/>
        <v>-</v>
      </c>
      <c r="U189" s="1686" t="str">
        <f t="shared" si="56"/>
        <v>-</v>
      </c>
      <c r="V189" s="1609" t="str">
        <f t="shared" si="56"/>
        <v>-</v>
      </c>
      <c r="W189" s="1686" t="str">
        <f t="shared" si="56"/>
        <v>-</v>
      </c>
      <c r="X189" s="1704" t="str">
        <f t="shared" si="56"/>
        <v>-</v>
      </c>
      <c r="Y189" s="294" t="s">
        <v>191</v>
      </c>
      <c r="Z189" s="366" t="s">
        <v>215</v>
      </c>
    </row>
    <row r="190" spans="1:26" s="2" customFormat="1" ht="28.5" customHeight="1" thickBot="1" x14ac:dyDescent="0.25">
      <c r="B190" s="246" t="s">
        <v>167</v>
      </c>
      <c r="C190" s="652" t="s">
        <v>619</v>
      </c>
      <c r="D190" s="1558"/>
      <c r="E190" s="1536"/>
      <c r="F190" s="1814"/>
      <c r="G190" s="1561"/>
      <c r="H190" s="1536"/>
      <c r="I190" s="1814"/>
      <c r="J190" s="1561"/>
      <c r="K190" s="1536"/>
      <c r="L190" s="1816"/>
      <c r="M190" s="733"/>
      <c r="N190" s="1550"/>
      <c r="O190" s="295" t="s">
        <v>85</v>
      </c>
      <c r="P190" s="1612" t="str">
        <f t="shared" ref="P190:X190" si="57">IF(SUM(COUNTBLANK(D175),COUNTBLANK(D187),COUNTBLANK(D189))=0,(D175+D189)/D187,"-")</f>
        <v>-</v>
      </c>
      <c r="Q190" s="1688" t="str">
        <f t="shared" si="57"/>
        <v>-</v>
      </c>
      <c r="R190" s="1688" t="str">
        <f t="shared" si="57"/>
        <v>-</v>
      </c>
      <c r="S190" s="1611" t="str">
        <f t="shared" si="57"/>
        <v>-</v>
      </c>
      <c r="T190" s="1688" t="str">
        <f t="shared" si="57"/>
        <v>-</v>
      </c>
      <c r="U190" s="1688" t="str">
        <f t="shared" si="57"/>
        <v>-</v>
      </c>
      <c r="V190" s="1611" t="str">
        <f t="shared" si="57"/>
        <v>-</v>
      </c>
      <c r="W190" s="1688" t="str">
        <f t="shared" si="57"/>
        <v>-</v>
      </c>
      <c r="X190" s="1620" t="str">
        <f t="shared" si="57"/>
        <v>-</v>
      </c>
      <c r="Y190" s="299" t="s">
        <v>192</v>
      </c>
      <c r="Z190" s="367" t="s">
        <v>216</v>
      </c>
    </row>
    <row r="191" spans="1:26" s="2" customFormat="1" ht="28.5" customHeight="1" x14ac:dyDescent="0.2">
      <c r="B191" s="653" t="s">
        <v>168</v>
      </c>
      <c r="C191" s="654" t="s">
        <v>620</v>
      </c>
      <c r="D191" s="1559"/>
      <c r="E191" s="1538"/>
      <c r="F191" s="1818"/>
      <c r="G191" s="1562"/>
      <c r="H191" s="1538"/>
      <c r="I191" s="1818"/>
      <c r="J191" s="1562"/>
      <c r="K191" s="1538"/>
      <c r="L191" s="1819"/>
      <c r="M191" s="655"/>
      <c r="N191" s="1550"/>
    </row>
    <row r="192" spans="1:26" s="2" customFormat="1" ht="28.5" customHeight="1" thickBot="1" x14ac:dyDescent="0.25">
      <c r="B192" s="249" t="s">
        <v>169</v>
      </c>
      <c r="C192" s="273" t="s">
        <v>621</v>
      </c>
      <c r="D192" s="1568"/>
      <c r="E192" s="1542"/>
      <c r="F192" s="1823"/>
      <c r="G192" s="1567"/>
      <c r="H192" s="1542"/>
      <c r="I192" s="1823"/>
      <c r="J192" s="1567"/>
      <c r="K192" s="1542"/>
      <c r="L192" s="1826"/>
      <c r="M192" s="274"/>
      <c r="N192" s="1550"/>
    </row>
    <row r="193" spans="1:25" s="2" customFormat="1" ht="30.75" customHeight="1" x14ac:dyDescent="0.2">
      <c r="B193" s="2177" t="s">
        <v>551</v>
      </c>
      <c r="C193" s="2178"/>
      <c r="D193" s="2188" t="str">
        <f>'5 risk metrics checks'!D161&amp;'5 risk metrics checks'!D162&amp;'5 risk metrics checks'!D163&amp;'5 risk metrics checks'!D164</f>
        <v/>
      </c>
      <c r="E193" s="2189"/>
      <c r="F193" s="2189"/>
      <c r="G193" s="2189"/>
      <c r="H193" s="2189"/>
      <c r="I193" s="2189"/>
      <c r="J193" s="2189"/>
      <c r="K193" s="2189"/>
      <c r="L193" s="2189"/>
      <c r="M193" s="2196"/>
      <c r="N193"/>
    </row>
    <row r="194" spans="1:25" s="2" customFormat="1" ht="24.75" customHeight="1" x14ac:dyDescent="0.2">
      <c r="B194" s="2179" t="s">
        <v>552</v>
      </c>
      <c r="C194" s="2180"/>
      <c r="D194" s="2187" t="str">
        <f>'5 risk metrics checks'!E161&amp;'5 risk metrics checks'!E162&amp;'5 risk metrics checks'!E163&amp;'5 risk metrics checks'!E164</f>
        <v/>
      </c>
      <c r="E194" s="2187"/>
      <c r="F194" s="2187"/>
      <c r="G194" s="2187"/>
      <c r="H194" s="2187"/>
      <c r="I194" s="2187"/>
      <c r="J194" s="2187"/>
      <c r="K194" s="2187"/>
      <c r="L194" s="2187"/>
      <c r="M194" s="2187"/>
      <c r="N194"/>
    </row>
    <row r="195" spans="1:25" s="2" customFormat="1" ht="27.75" customHeight="1" x14ac:dyDescent="0.2">
      <c r="B195" s="2181" t="s">
        <v>553</v>
      </c>
      <c r="C195" s="2182"/>
      <c r="D195" s="2187" t="str">
        <f>'5 risk metrics checks'!F161&amp;'5 risk metrics checks'!F162&amp;'5 risk metrics checks'!F163&amp;'5 risk metrics checks'!F164</f>
        <v/>
      </c>
      <c r="E195" s="2187"/>
      <c r="F195" s="2187"/>
      <c r="G195" s="2187"/>
      <c r="H195" s="2187"/>
      <c r="I195" s="2187"/>
      <c r="J195" s="2187"/>
      <c r="K195" s="2187"/>
      <c r="L195" s="2187"/>
      <c r="M195" s="2187"/>
      <c r="N195"/>
    </row>
    <row r="196" spans="1:25" s="2" customFormat="1" ht="27.75" customHeight="1" x14ac:dyDescent="0.2">
      <c r="B196" s="2177" t="s">
        <v>992</v>
      </c>
      <c r="C196" s="2178"/>
      <c r="D196" s="2187" t="str">
        <f>'5 risk metrics checks'!G161&amp;'5 risk metrics checks'!G162&amp;'5 risk metrics checks'!G163&amp;'5 risk metrics checks'!G164</f>
        <v/>
      </c>
      <c r="E196" s="2187"/>
      <c r="F196" s="2187"/>
      <c r="G196" s="2187"/>
      <c r="H196" s="2187"/>
      <c r="I196" s="2187"/>
      <c r="J196" s="2187"/>
      <c r="K196" s="2187"/>
      <c r="L196" s="2187"/>
      <c r="M196" s="2187"/>
      <c r="N196"/>
    </row>
    <row r="197" spans="1:25" s="2" customFormat="1" ht="27.75" customHeight="1" x14ac:dyDescent="0.2">
      <c r="B197" s="2179" t="s">
        <v>993</v>
      </c>
      <c r="C197" s="2180"/>
      <c r="D197" s="2187" t="str">
        <f>'5 risk metrics checks'!H161&amp;'5 risk metrics checks'!H162&amp;'5 risk metrics checks'!H163&amp;'5 risk metrics checks'!H164</f>
        <v/>
      </c>
      <c r="E197" s="2187"/>
      <c r="F197" s="2187"/>
      <c r="G197" s="2187"/>
      <c r="H197" s="2187"/>
      <c r="I197" s="2187"/>
      <c r="J197" s="2187"/>
      <c r="K197" s="2187"/>
      <c r="L197" s="2187"/>
      <c r="M197" s="2187"/>
      <c r="N197"/>
    </row>
    <row r="198" spans="1:25" s="2" customFormat="1" ht="27.75" customHeight="1" x14ac:dyDescent="0.2">
      <c r="B198" s="2181" t="s">
        <v>994</v>
      </c>
      <c r="C198" s="2182"/>
      <c r="D198" s="2187" t="str">
        <f>'5 risk metrics checks'!I161&amp;'5 risk metrics checks'!I162&amp;'5 risk metrics checks'!I163&amp;'5 risk metrics checks'!I164</f>
        <v/>
      </c>
      <c r="E198" s="2187"/>
      <c r="F198" s="2187"/>
      <c r="G198" s="2187"/>
      <c r="H198" s="2187"/>
      <c r="I198" s="2187"/>
      <c r="J198" s="2187"/>
      <c r="K198" s="2187"/>
      <c r="L198" s="2187"/>
      <c r="M198" s="2187"/>
      <c r="N198"/>
    </row>
    <row r="199" spans="1:25" s="2" customFormat="1" ht="27.75" customHeight="1" x14ac:dyDescent="0.2">
      <c r="B199" s="2177" t="s">
        <v>995</v>
      </c>
      <c r="C199" s="2178"/>
      <c r="D199" s="2187" t="str">
        <f>'5 risk metrics checks'!J161&amp;'5 risk metrics checks'!J162&amp;'5 risk metrics checks'!J163&amp;'5 risk metrics checks'!J164</f>
        <v/>
      </c>
      <c r="E199" s="2187"/>
      <c r="F199" s="2187"/>
      <c r="G199" s="2187"/>
      <c r="H199" s="2187"/>
      <c r="I199" s="2187"/>
      <c r="J199" s="2187"/>
      <c r="K199" s="2187"/>
      <c r="L199" s="2187"/>
      <c r="M199" s="2187"/>
      <c r="N199"/>
    </row>
    <row r="200" spans="1:25" s="2" customFormat="1" ht="27.75" customHeight="1" x14ac:dyDescent="0.2">
      <c r="B200" s="2179" t="s">
        <v>996</v>
      </c>
      <c r="C200" s="2180"/>
      <c r="D200" s="2187" t="str">
        <f>'5 risk metrics checks'!K161&amp;'5 risk metrics checks'!K162&amp;'5 risk metrics checks'!K163&amp;'5 risk metrics checks'!K164</f>
        <v/>
      </c>
      <c r="E200" s="2187"/>
      <c r="F200" s="2187"/>
      <c r="G200" s="2187"/>
      <c r="H200" s="2187"/>
      <c r="I200" s="2187"/>
      <c r="J200" s="2187"/>
      <c r="K200" s="2187"/>
      <c r="L200" s="2187"/>
      <c r="M200" s="2187"/>
      <c r="N200"/>
    </row>
    <row r="201" spans="1:25" s="2" customFormat="1" ht="27.75" customHeight="1" x14ac:dyDescent="0.2">
      <c r="B201" s="2181" t="s">
        <v>997</v>
      </c>
      <c r="C201" s="2182"/>
      <c r="D201" s="2187" t="str">
        <f>'5 risk metrics checks'!L161&amp;'5 risk metrics checks'!L162&amp;'5 risk metrics checks'!L163&amp;'5 risk metrics checks'!L164</f>
        <v/>
      </c>
      <c r="E201" s="2187"/>
      <c r="F201" s="2187"/>
      <c r="G201" s="2187"/>
      <c r="H201" s="2187"/>
      <c r="I201" s="2187"/>
      <c r="J201" s="2187"/>
      <c r="K201" s="2187"/>
      <c r="L201" s="2187"/>
      <c r="M201" s="2187"/>
      <c r="N201"/>
    </row>
    <row r="202" spans="1:25" s="20" customFormat="1" ht="20.100000000000001" customHeight="1" x14ac:dyDescent="0.2">
      <c r="A202" s="3"/>
      <c r="B202" s="3"/>
      <c r="C202" s="1664" t="s">
        <v>671</v>
      </c>
      <c r="D202" s="1664" t="s">
        <v>975</v>
      </c>
      <c r="E202" s="1664" t="s">
        <v>976</v>
      </c>
      <c r="F202" s="1664" t="s">
        <v>977</v>
      </c>
      <c r="G202" s="1664" t="s">
        <v>978</v>
      </c>
      <c r="H202" s="1664" t="s">
        <v>979</v>
      </c>
      <c r="I202" s="1664" t="s">
        <v>980</v>
      </c>
      <c r="J202" s="1664" t="s">
        <v>981</v>
      </c>
      <c r="K202" s="1664" t="s">
        <v>982</v>
      </c>
      <c r="L202" s="1664" t="s">
        <v>983</v>
      </c>
      <c r="M202" s="1664" t="s">
        <v>984</v>
      </c>
      <c r="N202" s="681"/>
    </row>
    <row r="203" spans="1:25" s="20" customFormat="1" ht="20.100000000000001" customHeight="1" x14ac:dyDescent="0.2">
      <c r="A203" s="3"/>
      <c r="N203" s="681"/>
    </row>
    <row r="204" spans="1:25" s="2" customFormat="1" ht="20.100000000000001" customHeight="1" x14ac:dyDescent="0.2">
      <c r="C204" s="7"/>
      <c r="D204" s="7"/>
      <c r="E204" s="7"/>
      <c r="F204" s="7"/>
      <c r="G204" s="7"/>
      <c r="H204" s="7"/>
      <c r="I204" s="7"/>
      <c r="J204" s="7"/>
      <c r="K204" s="7"/>
      <c r="L204" s="7"/>
      <c r="M204" s="7"/>
      <c r="N204" s="7"/>
    </row>
    <row r="205" spans="1:25" s="21" customFormat="1" ht="15.95" customHeight="1" x14ac:dyDescent="0.2">
      <c r="A205" s="19"/>
      <c r="B205" s="22" t="s">
        <v>98</v>
      </c>
      <c r="C205" s="22"/>
      <c r="J205" s="22"/>
      <c r="K205" s="22"/>
      <c r="L205" s="22"/>
      <c r="M205" s="22"/>
    </row>
    <row r="206" spans="1:25" ht="14.25" x14ac:dyDescent="0.2">
      <c r="B206" s="724" t="s">
        <v>1095</v>
      </c>
      <c r="C206" s="725"/>
      <c r="G206" s="38"/>
      <c r="H206" s="38"/>
      <c r="I206" s="38"/>
      <c r="J206" s="77"/>
      <c r="K206" s="77"/>
      <c r="L206" s="77"/>
      <c r="M206" s="77"/>
      <c r="N206" s="38"/>
    </row>
    <row r="207" spans="1:25" ht="14.25" customHeight="1" x14ac:dyDescent="0.2">
      <c r="B207" s="724" t="s">
        <v>1096</v>
      </c>
      <c r="C207" s="725"/>
      <c r="G207" s="33"/>
      <c r="H207" s="33"/>
      <c r="I207" s="33"/>
      <c r="J207" s="33"/>
      <c r="K207" s="33"/>
      <c r="L207" s="33"/>
      <c r="M207" s="33"/>
      <c r="N207" s="33"/>
      <c r="O207" s="33"/>
      <c r="P207" s="33"/>
      <c r="Q207" s="33"/>
      <c r="R207" s="33"/>
      <c r="S207" s="33"/>
      <c r="T207" s="33"/>
      <c r="U207" s="33"/>
      <c r="V207" s="33"/>
      <c r="W207" s="33"/>
      <c r="X207" s="33"/>
      <c r="Y207" s="33"/>
    </row>
    <row r="208" spans="1:25" ht="14.25" customHeight="1" x14ac:dyDescent="0.2">
      <c r="B208" s="33" t="s">
        <v>1097</v>
      </c>
      <c r="C208" s="725"/>
      <c r="G208" s="33"/>
      <c r="H208" s="33"/>
      <c r="I208" s="33"/>
      <c r="J208" s="33"/>
      <c r="K208" s="33"/>
      <c r="L208" s="33"/>
      <c r="M208" s="33"/>
      <c r="N208" s="33"/>
      <c r="O208" s="33"/>
      <c r="P208" s="33"/>
      <c r="Q208" s="33"/>
      <c r="R208" s="33"/>
      <c r="S208" s="33"/>
      <c r="T208" s="33"/>
      <c r="U208" s="33"/>
      <c r="V208" s="33"/>
      <c r="W208" s="33"/>
      <c r="X208" s="33"/>
      <c r="Y208" s="33"/>
    </row>
    <row r="209" spans="2:25" ht="14.25" x14ac:dyDescent="0.2">
      <c r="B209" s="33" t="s">
        <v>1098</v>
      </c>
      <c r="C209" s="725"/>
      <c r="G209" s="38"/>
      <c r="H209" s="38"/>
      <c r="I209" s="38"/>
      <c r="J209" s="77"/>
      <c r="K209" s="77"/>
      <c r="L209" s="77"/>
      <c r="M209" s="77"/>
      <c r="N209" s="38"/>
      <c r="O209" s="77"/>
      <c r="P209" s="38"/>
      <c r="Q209" s="38"/>
      <c r="R209" s="38"/>
      <c r="S209" s="77"/>
      <c r="T209" s="77"/>
      <c r="U209" s="77"/>
      <c r="V209" s="38"/>
      <c r="W209" s="38"/>
      <c r="X209" s="38"/>
      <c r="Y209" s="77"/>
    </row>
    <row r="210" spans="2:25" ht="14.25" x14ac:dyDescent="0.2">
      <c r="B210" s="724" t="s">
        <v>624</v>
      </c>
      <c r="C210" s="725"/>
      <c r="G210" s="38"/>
      <c r="H210" s="38"/>
      <c r="I210" s="38"/>
      <c r="J210" s="77"/>
      <c r="K210" s="77"/>
      <c r="L210" s="77"/>
      <c r="M210" s="77"/>
      <c r="N210" s="38"/>
      <c r="O210" s="77"/>
      <c r="P210" s="38"/>
      <c r="Q210" s="38"/>
      <c r="R210" s="38"/>
      <c r="S210" s="77"/>
      <c r="T210" s="77"/>
      <c r="U210" s="77"/>
      <c r="V210" s="38"/>
      <c r="W210" s="38"/>
      <c r="X210" s="38"/>
      <c r="Y210" s="77"/>
    </row>
    <row r="211" spans="2:25" ht="14.25" x14ac:dyDescent="0.2">
      <c r="B211" s="724" t="s">
        <v>1099</v>
      </c>
      <c r="C211" s="724"/>
      <c r="G211" s="38"/>
      <c r="H211" s="38"/>
      <c r="I211" s="38"/>
      <c r="J211" s="77"/>
      <c r="K211" s="77"/>
      <c r="L211" s="77"/>
      <c r="M211" s="77"/>
      <c r="N211" s="38"/>
      <c r="O211" s="77"/>
      <c r="P211" s="38"/>
      <c r="Q211" s="38"/>
      <c r="R211" s="38"/>
      <c r="S211" s="77"/>
      <c r="T211" s="77"/>
      <c r="U211" s="77"/>
      <c r="V211" s="38"/>
      <c r="W211" s="38"/>
      <c r="X211" s="38"/>
      <c r="Y211" s="77"/>
    </row>
    <row r="212" spans="2:25" ht="14.25" x14ac:dyDescent="0.2">
      <c r="B212" s="724" t="s">
        <v>1100</v>
      </c>
      <c r="C212" s="724"/>
      <c r="G212" s="38"/>
      <c r="H212" s="38"/>
      <c r="I212" s="38"/>
      <c r="J212" s="76"/>
      <c r="K212" s="76"/>
      <c r="L212" s="76"/>
      <c r="M212" s="76"/>
      <c r="N212" s="38"/>
      <c r="O212" s="76"/>
      <c r="P212" s="38"/>
      <c r="Q212" s="38"/>
      <c r="R212" s="38"/>
      <c r="S212" s="76"/>
      <c r="T212" s="76"/>
      <c r="U212" s="76"/>
      <c r="V212" s="38"/>
      <c r="W212" s="38"/>
      <c r="X212" s="38"/>
      <c r="Y212" s="76"/>
    </row>
    <row r="213" spans="2:25" ht="14.25" x14ac:dyDescent="0.2">
      <c r="B213" s="724" t="s">
        <v>294</v>
      </c>
      <c r="C213" s="724"/>
      <c r="G213" s="38"/>
      <c r="H213" s="38"/>
      <c r="I213" s="38"/>
      <c r="J213" s="76"/>
      <c r="K213" s="76"/>
      <c r="L213" s="76"/>
      <c r="M213" s="76"/>
      <c r="N213" s="38"/>
      <c r="O213" s="76"/>
      <c r="P213" s="38"/>
      <c r="Q213" s="38"/>
      <c r="R213" s="38"/>
      <c r="S213" s="76"/>
      <c r="T213" s="76"/>
      <c r="U213" s="76"/>
      <c r="V213" s="38"/>
      <c r="W213" s="38"/>
      <c r="X213" s="38"/>
      <c r="Y213" s="76"/>
    </row>
    <row r="214" spans="2:25" ht="14.25" x14ac:dyDescent="0.2">
      <c r="B214" s="724" t="s">
        <v>1101</v>
      </c>
      <c r="C214" s="725"/>
      <c r="G214" s="38"/>
      <c r="H214" s="38"/>
      <c r="I214" s="38"/>
      <c r="J214" s="76"/>
      <c r="K214" s="76"/>
      <c r="L214" s="76"/>
      <c r="M214" s="76"/>
      <c r="N214" s="38"/>
      <c r="O214" s="76"/>
      <c r="P214" s="38"/>
      <c r="Q214" s="38"/>
      <c r="R214" s="38"/>
      <c r="S214" s="76"/>
      <c r="T214" s="76"/>
      <c r="U214" s="76"/>
      <c r="V214" s="38"/>
      <c r="W214" s="38"/>
      <c r="X214" s="38"/>
      <c r="Y214" s="76"/>
    </row>
    <row r="215" spans="2:25" ht="14.25" x14ac:dyDescent="0.2">
      <c r="B215" s="724" t="s">
        <v>1103</v>
      </c>
      <c r="C215" s="725"/>
      <c r="G215" s="38"/>
      <c r="H215" s="38"/>
      <c r="I215" s="38"/>
      <c r="J215" s="76"/>
      <c r="K215" s="76"/>
      <c r="L215" s="76"/>
      <c r="M215" s="76"/>
      <c r="N215" s="38"/>
      <c r="O215" s="76"/>
      <c r="P215" s="38"/>
      <c r="Q215" s="38"/>
      <c r="R215" s="38"/>
      <c r="S215" s="76"/>
      <c r="T215" s="76"/>
      <c r="U215" s="76"/>
      <c r="V215" s="38"/>
      <c r="W215" s="38"/>
      <c r="X215" s="38"/>
      <c r="Y215" s="76"/>
    </row>
    <row r="216" spans="2:25" ht="14.25" x14ac:dyDescent="0.2">
      <c r="B216" s="724" t="s">
        <v>1102</v>
      </c>
      <c r="C216" s="725"/>
      <c r="G216" s="38"/>
      <c r="H216" s="38"/>
      <c r="I216" s="38"/>
      <c r="J216" s="76"/>
      <c r="K216" s="76"/>
      <c r="L216" s="76"/>
      <c r="M216" s="76"/>
      <c r="N216" s="38"/>
      <c r="O216" s="76"/>
      <c r="P216" s="38"/>
      <c r="Q216" s="38"/>
      <c r="R216" s="38"/>
      <c r="S216" s="76"/>
      <c r="T216" s="76"/>
      <c r="U216" s="76"/>
      <c r="V216" s="38"/>
      <c r="W216" s="38"/>
      <c r="X216" s="38"/>
      <c r="Y216" s="76"/>
    </row>
    <row r="217" spans="2:25" ht="14.25" x14ac:dyDescent="0.2">
      <c r="B217" s="724" t="s">
        <v>1104</v>
      </c>
      <c r="C217" s="725"/>
      <c r="G217" s="38"/>
      <c r="H217" s="38"/>
      <c r="I217" s="38"/>
      <c r="J217" s="76"/>
      <c r="K217" s="76"/>
      <c r="L217" s="76"/>
      <c r="M217" s="76"/>
      <c r="N217" s="38"/>
      <c r="O217" s="76"/>
      <c r="P217" s="38"/>
      <c r="Q217" s="38"/>
      <c r="R217" s="38"/>
      <c r="S217" s="76"/>
      <c r="T217" s="76"/>
      <c r="U217" s="76"/>
      <c r="V217" s="38"/>
      <c r="W217" s="38"/>
      <c r="X217" s="38"/>
      <c r="Y217" s="76"/>
    </row>
    <row r="218" spans="2:25" ht="14.25" x14ac:dyDescent="0.2">
      <c r="B218" s="726" t="s">
        <v>1105</v>
      </c>
      <c r="C218" s="725"/>
      <c r="G218" s="38"/>
      <c r="H218" s="38"/>
      <c r="I218" s="38"/>
      <c r="J218" s="33"/>
      <c r="K218" s="33"/>
      <c r="L218" s="33"/>
      <c r="M218" s="33"/>
      <c r="N218" s="38"/>
      <c r="O218" s="33"/>
      <c r="P218" s="38"/>
      <c r="Q218" s="38"/>
      <c r="R218" s="38"/>
      <c r="S218" s="33"/>
      <c r="T218" s="33"/>
      <c r="U218" s="33"/>
      <c r="V218" s="38"/>
      <c r="W218" s="38"/>
      <c r="X218" s="38"/>
      <c r="Y218" s="33"/>
    </row>
    <row r="219" spans="2:25" ht="14.25" x14ac:dyDescent="0.2">
      <c r="B219" s="726" t="s">
        <v>614</v>
      </c>
      <c r="C219" s="725"/>
      <c r="G219" s="38"/>
      <c r="H219" s="38"/>
      <c r="I219" s="38"/>
      <c r="J219" s="33"/>
      <c r="K219" s="33"/>
      <c r="L219" s="33"/>
      <c r="M219" s="33"/>
      <c r="N219" s="38"/>
      <c r="O219" s="33"/>
      <c r="P219" s="38"/>
      <c r="Q219" s="38"/>
      <c r="R219" s="38"/>
      <c r="S219" s="33"/>
      <c r="T219" s="33"/>
      <c r="U219" s="33"/>
      <c r="V219" s="38"/>
      <c r="W219" s="38"/>
      <c r="X219" s="38"/>
      <c r="Y219" s="33"/>
    </row>
    <row r="220" spans="2:25" ht="14.25" customHeight="1" x14ac:dyDescent="0.2">
      <c r="B220" s="726" t="s">
        <v>998</v>
      </c>
      <c r="C220" s="725"/>
      <c r="G220" s="33"/>
      <c r="H220" s="33"/>
      <c r="I220" s="33"/>
      <c r="J220" s="33"/>
      <c r="K220" s="33"/>
      <c r="L220" s="33"/>
      <c r="M220" s="33"/>
      <c r="N220" s="33"/>
      <c r="O220" s="33"/>
      <c r="P220" s="33"/>
      <c r="Q220" s="33"/>
      <c r="R220" s="33"/>
      <c r="S220" s="33"/>
      <c r="T220" s="33"/>
      <c r="U220" s="33"/>
      <c r="V220" s="33"/>
      <c r="W220" s="33"/>
      <c r="X220" s="33"/>
      <c r="Y220" s="33"/>
    </row>
    <row r="221" spans="2:25" ht="14.25" customHeight="1" x14ac:dyDescent="0.2">
      <c r="B221" s="726"/>
      <c r="C221" s="725"/>
      <c r="G221" s="33"/>
      <c r="H221" s="33"/>
      <c r="I221" s="33"/>
      <c r="J221" s="33"/>
      <c r="K221" s="33"/>
      <c r="L221" s="33"/>
      <c r="M221" s="33"/>
      <c r="N221" s="33"/>
      <c r="O221" s="33"/>
      <c r="P221" s="33"/>
      <c r="Q221" s="33"/>
      <c r="R221" s="33"/>
      <c r="S221" s="33"/>
      <c r="T221" s="33"/>
      <c r="U221" s="33"/>
      <c r="V221" s="33"/>
      <c r="W221" s="33"/>
      <c r="X221" s="33"/>
      <c r="Y221" s="33"/>
    </row>
    <row r="222" spans="2:25" ht="14.25" customHeight="1" x14ac:dyDescent="0.2">
      <c r="B222" s="726"/>
      <c r="C222" s="725"/>
      <c r="G222" s="33"/>
      <c r="H222" s="33"/>
      <c r="I222" s="33"/>
      <c r="J222" s="33"/>
      <c r="K222" s="33"/>
      <c r="L222" s="33"/>
      <c r="M222" s="33"/>
      <c r="N222" s="33"/>
      <c r="O222" s="33"/>
      <c r="P222" s="33"/>
      <c r="Q222" s="33"/>
      <c r="R222" s="33"/>
      <c r="S222" s="33"/>
      <c r="T222" s="33"/>
      <c r="U222" s="33"/>
      <c r="V222" s="33"/>
      <c r="W222" s="33"/>
      <c r="X222" s="33"/>
      <c r="Y222" s="33"/>
    </row>
    <row r="223" spans="2:25" ht="14.25" x14ac:dyDescent="0.2">
      <c r="B223" s="29"/>
      <c r="C223" s="33"/>
      <c r="G223" s="33"/>
      <c r="H223" s="33"/>
      <c r="I223" s="33"/>
      <c r="J223" s="33"/>
      <c r="K223" s="33"/>
      <c r="L223" s="33"/>
      <c r="M223" s="33"/>
      <c r="N223" s="33"/>
      <c r="O223" s="33"/>
      <c r="P223" s="33"/>
      <c r="Q223" s="33"/>
      <c r="R223" s="33"/>
      <c r="S223" s="33"/>
      <c r="T223" s="33"/>
      <c r="U223" s="33"/>
      <c r="V223" s="33"/>
      <c r="W223" s="33"/>
      <c r="X223" s="33"/>
      <c r="Y223" s="33"/>
    </row>
    <row r="224" spans="2:25" ht="14.25" hidden="1" customHeight="1" x14ac:dyDescent="0.2">
      <c r="C224" s="76"/>
      <c r="G224" s="33"/>
      <c r="H224" s="33"/>
      <c r="I224" s="33"/>
      <c r="J224" s="76"/>
      <c r="K224" s="76"/>
      <c r="L224" s="76"/>
      <c r="M224" s="76"/>
      <c r="N224" s="33"/>
      <c r="O224" s="76"/>
      <c r="P224" s="33"/>
      <c r="Q224" s="33"/>
      <c r="R224" s="33"/>
      <c r="S224" s="76"/>
      <c r="T224" s="76"/>
      <c r="U224" s="76"/>
      <c r="V224" s="33"/>
      <c r="W224" s="33"/>
      <c r="X224" s="33"/>
      <c r="Y224" s="76"/>
    </row>
    <row r="225" spans="1:25" ht="14.25" hidden="1" customHeight="1" x14ac:dyDescent="0.2">
      <c r="C225" s="76"/>
      <c r="G225" s="33"/>
      <c r="H225" s="33"/>
      <c r="I225" s="33"/>
      <c r="J225" s="76"/>
      <c r="K225" s="76"/>
      <c r="L225" s="76"/>
      <c r="M225" s="76"/>
      <c r="N225" s="33"/>
      <c r="O225" s="76"/>
      <c r="P225" s="33"/>
      <c r="Q225" s="33"/>
      <c r="R225" s="33"/>
      <c r="S225" s="76"/>
      <c r="T225" s="76"/>
      <c r="U225" s="76"/>
      <c r="V225" s="33"/>
      <c r="W225" s="33"/>
      <c r="X225" s="33"/>
      <c r="Y225" s="76"/>
    </row>
    <row r="226" spans="1:25" ht="14.25" hidden="1" x14ac:dyDescent="0.2">
      <c r="C226" s="33"/>
      <c r="G226" s="38"/>
      <c r="H226" s="38"/>
      <c r="I226" s="38"/>
      <c r="J226" s="33"/>
      <c r="K226" s="33"/>
      <c r="L226" s="33"/>
      <c r="M226" s="33"/>
      <c r="N226" s="38"/>
      <c r="O226" s="33"/>
      <c r="P226" s="38"/>
      <c r="Q226" s="38"/>
      <c r="R226" s="38"/>
      <c r="S226" s="33"/>
      <c r="T226" s="33"/>
      <c r="U226" s="33"/>
      <c r="V226" s="38"/>
      <c r="W226" s="38"/>
      <c r="X226" s="38"/>
      <c r="Y226" s="33"/>
    </row>
    <row r="227" spans="1:25" ht="14.25" hidden="1" x14ac:dyDescent="0.2">
      <c r="C227" s="33"/>
      <c r="G227" s="38"/>
      <c r="H227" s="38"/>
      <c r="I227" s="38"/>
      <c r="J227" s="33"/>
      <c r="K227" s="33"/>
      <c r="L227" s="33"/>
      <c r="M227" s="33"/>
      <c r="N227" s="38"/>
      <c r="O227" s="33"/>
      <c r="P227" s="38"/>
      <c r="Q227" s="38"/>
      <c r="R227" s="38"/>
      <c r="S227" s="33"/>
      <c r="T227" s="33"/>
      <c r="U227" s="33"/>
      <c r="V227" s="38"/>
      <c r="W227" s="38"/>
      <c r="X227" s="38"/>
      <c r="Y227" s="33"/>
    </row>
    <row r="228" spans="1:25" ht="14.25" hidden="1" customHeight="1" x14ac:dyDescent="0.2">
      <c r="C228" s="4"/>
      <c r="D228" s="4"/>
      <c r="E228" s="4"/>
      <c r="F228" s="4"/>
      <c r="G228" s="4"/>
      <c r="H228" s="4"/>
      <c r="I228" s="4"/>
      <c r="J228" s="4"/>
      <c r="K228" s="4"/>
      <c r="L228" s="4"/>
      <c r="M228" s="4"/>
      <c r="N228" s="4"/>
      <c r="O228" s="4"/>
      <c r="P228" s="4"/>
      <c r="Q228" s="4"/>
      <c r="R228" s="4"/>
      <c r="S228" s="4"/>
      <c r="T228" s="4"/>
      <c r="U228" s="4"/>
      <c r="V228" s="4"/>
      <c r="W228" s="4"/>
      <c r="X228" s="4"/>
      <c r="Y228" s="4"/>
    </row>
    <row r="229" spans="1:25" s="2" customFormat="1" ht="12" hidden="1" customHeight="1" x14ac:dyDescent="0.2">
      <c r="A229" s="3"/>
      <c r="B229" s="3"/>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hidden="1" customHeight="1" x14ac:dyDescent="0.2">
      <c r="C230" s="23"/>
      <c r="D230" s="23"/>
      <c r="E230" s="23"/>
      <c r="F230" s="23"/>
      <c r="G230" s="23"/>
      <c r="H230" s="23"/>
      <c r="I230" s="23"/>
      <c r="J230" s="23"/>
      <c r="K230" s="23"/>
      <c r="L230" s="23"/>
      <c r="M230" s="23"/>
      <c r="N230" s="23"/>
      <c r="O230" s="23"/>
      <c r="P230" s="23"/>
      <c r="Q230" s="23"/>
      <c r="R230" s="23"/>
      <c r="S230" s="23"/>
      <c r="T230" s="23"/>
      <c r="U230" s="23"/>
      <c r="V230" s="23"/>
      <c r="W230" s="23"/>
      <c r="X230" s="23"/>
      <c r="Y230" s="23"/>
    </row>
    <row r="231" spans="1:25" ht="14.25" hidden="1" customHeight="1" x14ac:dyDescent="0.2"/>
    <row r="232" spans="1:25" ht="14.25" hidden="1" customHeight="1" x14ac:dyDescent="0.2"/>
    <row r="233" spans="1:25" ht="14.25" hidden="1" customHeight="1" x14ac:dyDescent="0.2"/>
    <row r="234" spans="1:25" ht="14.25" hidden="1" customHeight="1" x14ac:dyDescent="0.2"/>
    <row r="235" spans="1:25" ht="14.25" hidden="1" customHeight="1" x14ac:dyDescent="0.2"/>
    <row r="236" spans="1:25" ht="14.25" hidden="1" customHeight="1" x14ac:dyDescent="0.2"/>
    <row r="237" spans="1:25" ht="14.25" hidden="1" customHeight="1" x14ac:dyDescent="0.2"/>
    <row r="238" spans="1:25" ht="14.25" hidden="1" customHeight="1" x14ac:dyDescent="0.2"/>
    <row r="239" spans="1:25" ht="14.25" hidden="1" customHeight="1" x14ac:dyDescent="0.2"/>
    <row r="240" spans="1:25" ht="14.25" hidden="1" customHeight="1" x14ac:dyDescent="0.2"/>
    <row r="241" ht="14.25" hidden="1" customHeight="1" x14ac:dyDescent="0.2"/>
    <row r="242" ht="14.25" hidden="1" customHeight="1" x14ac:dyDescent="0.2"/>
    <row r="243" ht="14.25" hidden="1" customHeight="1" x14ac:dyDescent="0.2"/>
    <row r="244" ht="14.25" hidden="1" customHeight="1" x14ac:dyDescent="0.2"/>
    <row r="245" ht="14.25" hidden="1" customHeight="1" x14ac:dyDescent="0.2"/>
    <row r="246" ht="14.25" hidden="1" customHeight="1" x14ac:dyDescent="0.2"/>
    <row r="247" ht="14.25" hidden="1" customHeight="1" x14ac:dyDescent="0.2"/>
    <row r="248" ht="14.25" hidden="1" customHeight="1" x14ac:dyDescent="0.2"/>
    <row r="249" ht="14.25" hidden="1" customHeight="1" x14ac:dyDescent="0.2"/>
    <row r="250" ht="14.25" hidden="1" customHeight="1" x14ac:dyDescent="0.2"/>
    <row r="251" ht="14.25" hidden="1" customHeight="1" x14ac:dyDescent="0.2"/>
    <row r="252" ht="14.25" hidden="1" customHeight="1" x14ac:dyDescent="0.2"/>
    <row r="253" ht="14.25" hidden="1" customHeight="1" x14ac:dyDescent="0.2"/>
    <row r="254" ht="14.25" hidden="1" customHeight="1" x14ac:dyDescent="0.2"/>
    <row r="255" ht="14.25" hidden="1" customHeight="1" x14ac:dyDescent="0.2"/>
    <row r="256" ht="14.25" hidden="1" customHeight="1" x14ac:dyDescent="0.2"/>
    <row r="257" ht="14.25" hidden="1" customHeight="1" x14ac:dyDescent="0.2"/>
    <row r="258" ht="14.25" hidden="1" customHeight="1" x14ac:dyDescent="0.2"/>
    <row r="259" ht="14.25" hidden="1" customHeight="1" x14ac:dyDescent="0.2"/>
    <row r="260" ht="14.25" hidden="1" customHeight="1" x14ac:dyDescent="0.2"/>
    <row r="261" ht="14.25" hidden="1" customHeight="1" x14ac:dyDescent="0.2"/>
    <row r="262" ht="14.25" hidden="1" customHeight="1" x14ac:dyDescent="0.2"/>
    <row r="263" ht="14.25" hidden="1" customHeight="1" x14ac:dyDescent="0.2"/>
    <row r="264" ht="14.25" hidden="1" customHeight="1" x14ac:dyDescent="0.2"/>
    <row r="265" ht="14.25" hidden="1" customHeight="1" x14ac:dyDescent="0.2"/>
    <row r="266" ht="14.25" hidden="1" customHeight="1" x14ac:dyDescent="0.2"/>
    <row r="267" ht="14.25" hidden="1" customHeight="1" x14ac:dyDescent="0.2"/>
    <row r="268" ht="14.25" hidden="1" customHeight="1" x14ac:dyDescent="0.2"/>
    <row r="269" ht="14.25" hidden="1" customHeight="1" x14ac:dyDescent="0.2"/>
    <row r="270" ht="14.25" hidden="1" customHeight="1" x14ac:dyDescent="0.2"/>
    <row r="271" ht="14.25" hidden="1" customHeight="1" x14ac:dyDescent="0.2"/>
    <row r="272" ht="14.25" hidden="1" customHeight="1" x14ac:dyDescent="0.2"/>
    <row r="273" ht="14.25" hidden="1" customHeight="1" x14ac:dyDescent="0.2"/>
    <row r="274" ht="14.25" hidden="1" customHeight="1" x14ac:dyDescent="0.2"/>
    <row r="275" ht="14.25" hidden="1" customHeight="1" x14ac:dyDescent="0.2"/>
    <row r="276" ht="14.25" hidden="1" customHeight="1" x14ac:dyDescent="0.2"/>
    <row r="277" ht="14.25" hidden="1" customHeight="1" x14ac:dyDescent="0.2"/>
    <row r="278" ht="14.25" hidden="1" customHeight="1" x14ac:dyDescent="0.2"/>
    <row r="279" ht="14.25" hidden="1" customHeight="1" x14ac:dyDescent="0.2"/>
    <row r="280" ht="14.25" hidden="1" customHeight="1" x14ac:dyDescent="0.2"/>
    <row r="281" ht="14.25" hidden="1" customHeight="1" x14ac:dyDescent="0.2"/>
    <row r="282" ht="14.25" hidden="1" customHeight="1" x14ac:dyDescent="0.2"/>
    <row r="283" ht="14.25" hidden="1" customHeight="1" x14ac:dyDescent="0.2"/>
    <row r="284" ht="14.25" hidden="1" customHeight="1" x14ac:dyDescent="0.2"/>
    <row r="285" ht="14.25" hidden="1" customHeight="1" x14ac:dyDescent="0.2"/>
    <row r="286" ht="14.25" hidden="1" customHeight="1" x14ac:dyDescent="0.2"/>
    <row r="287" ht="14.25" hidden="1" customHeight="1" x14ac:dyDescent="0.2"/>
    <row r="288" ht="14.25" hidden="1" customHeight="1" x14ac:dyDescent="0.2"/>
    <row r="289" ht="14.25" hidden="1" customHeight="1" x14ac:dyDescent="0.2"/>
    <row r="290" ht="14.25" hidden="1" customHeight="1" x14ac:dyDescent="0.2"/>
    <row r="291" ht="14.25" hidden="1" customHeight="1" x14ac:dyDescent="0.2"/>
    <row r="292" ht="14.25" hidden="1" customHeight="1" x14ac:dyDescent="0.2"/>
    <row r="293" ht="14.25" hidden="1" customHeight="1" x14ac:dyDescent="0.2"/>
    <row r="294" ht="14.25" hidden="1" customHeight="1" x14ac:dyDescent="0.2"/>
    <row r="295" ht="14.25" hidden="1" customHeight="1" x14ac:dyDescent="0.2"/>
    <row r="296" ht="14.25" hidden="1" customHeight="1" x14ac:dyDescent="0.2"/>
    <row r="297" ht="14.25" hidden="1" customHeight="1" x14ac:dyDescent="0.2"/>
    <row r="298" ht="14.25" hidden="1" customHeight="1" x14ac:dyDescent="0.2"/>
    <row r="299" ht="14.25" hidden="1" customHeight="1" x14ac:dyDescent="0.2"/>
    <row r="300" ht="14.25" hidden="1" customHeight="1" x14ac:dyDescent="0.2"/>
    <row r="301" ht="14.25" hidden="1" customHeight="1" x14ac:dyDescent="0.2"/>
    <row r="302" ht="14.25" hidden="1" customHeight="1" x14ac:dyDescent="0.2"/>
    <row r="303" ht="14.25" hidden="1" customHeight="1" x14ac:dyDescent="0.2"/>
    <row r="304" ht="14.25" hidden="1" customHeight="1" x14ac:dyDescent="0.2"/>
    <row r="305" ht="14.25" hidden="1" customHeight="1" x14ac:dyDescent="0.2"/>
    <row r="306" ht="14.25" hidden="1" customHeight="1" x14ac:dyDescent="0.2"/>
    <row r="307" ht="14.25" hidden="1" customHeight="1" x14ac:dyDescent="0.2"/>
    <row r="308" ht="14.25" hidden="1" customHeight="1" x14ac:dyDescent="0.2"/>
    <row r="309" ht="14.25" hidden="1" customHeight="1" x14ac:dyDescent="0.2"/>
    <row r="310" ht="14.25" hidden="1" customHeight="1" x14ac:dyDescent="0.2"/>
    <row r="311" ht="14.25" hidden="1" customHeight="1" x14ac:dyDescent="0.2"/>
    <row r="312" ht="14.25" hidden="1" customHeight="1" x14ac:dyDescent="0.2"/>
    <row r="313" ht="14.25" hidden="1" customHeight="1" x14ac:dyDescent="0.2"/>
    <row r="314" ht="14.25" hidden="1" customHeight="1" x14ac:dyDescent="0.2"/>
    <row r="315" ht="14.25" hidden="1" customHeight="1" x14ac:dyDescent="0.2"/>
    <row r="316" ht="14.25" hidden="1" customHeight="1" x14ac:dyDescent="0.2"/>
    <row r="317" ht="14.25" hidden="1" customHeight="1" x14ac:dyDescent="0.2"/>
    <row r="318" ht="14.25" hidden="1" customHeight="1" x14ac:dyDescent="0.2"/>
    <row r="319" ht="14.25" hidden="1" customHeight="1" x14ac:dyDescent="0.2"/>
    <row r="320" ht="14.25" hidden="1" customHeight="1" x14ac:dyDescent="0.2"/>
    <row r="321" ht="14.25" hidden="1" customHeight="1" x14ac:dyDescent="0.2"/>
    <row r="322" ht="14.25" hidden="1" customHeight="1" x14ac:dyDescent="0.2"/>
    <row r="323" ht="14.25" hidden="1" customHeight="1" x14ac:dyDescent="0.2"/>
    <row r="324" ht="14.25" hidden="1" customHeight="1" x14ac:dyDescent="0.2"/>
    <row r="325" ht="14.25" hidden="1" customHeight="1" x14ac:dyDescent="0.2"/>
    <row r="326" ht="14.25" hidden="1" customHeight="1" x14ac:dyDescent="0.2"/>
    <row r="327" ht="14.25" hidden="1" customHeight="1" x14ac:dyDescent="0.2"/>
    <row r="328" ht="14.25" hidden="1" customHeight="1" x14ac:dyDescent="0.2"/>
    <row r="329" ht="14.25" hidden="1" customHeight="1" x14ac:dyDescent="0.2"/>
    <row r="330" ht="14.25" hidden="1" customHeight="1" x14ac:dyDescent="0.2"/>
    <row r="331" ht="14.25" hidden="1" customHeight="1" x14ac:dyDescent="0.2"/>
    <row r="332" ht="14.25" hidden="1" customHeight="1" x14ac:dyDescent="0.2"/>
    <row r="333" ht="14.25" hidden="1" customHeight="1" x14ac:dyDescent="0.2"/>
    <row r="334" ht="14.25" hidden="1" customHeight="1" x14ac:dyDescent="0.2"/>
    <row r="335" ht="14.25" hidden="1" customHeight="1" x14ac:dyDescent="0.2"/>
    <row r="336" ht="14.25" hidden="1" customHeight="1" x14ac:dyDescent="0.2"/>
    <row r="337" ht="14.25" hidden="1" customHeight="1" x14ac:dyDescent="0.2"/>
    <row r="338" ht="14.25" hidden="1" customHeight="1" x14ac:dyDescent="0.2"/>
    <row r="339" ht="14.25" hidden="1" customHeight="1" x14ac:dyDescent="0.2"/>
    <row r="340" ht="14.25" hidden="1" customHeight="1" x14ac:dyDescent="0.2"/>
    <row r="341" ht="14.25" hidden="1" customHeight="1" x14ac:dyDescent="0.2"/>
    <row r="342" ht="14.25" hidden="1" customHeight="1" x14ac:dyDescent="0.2"/>
    <row r="343" ht="14.25" hidden="1" customHeight="1" x14ac:dyDescent="0.2"/>
    <row r="344" ht="14.25" hidden="1" customHeight="1" x14ac:dyDescent="0.2"/>
    <row r="345" ht="14.25" hidden="1" customHeight="1" x14ac:dyDescent="0.2"/>
    <row r="346" ht="14.25" hidden="1" customHeight="1" x14ac:dyDescent="0.2"/>
    <row r="347" ht="14.25" hidden="1" customHeight="1" x14ac:dyDescent="0.2"/>
    <row r="348" ht="14.25" hidden="1" customHeight="1" x14ac:dyDescent="0.2"/>
    <row r="349" ht="14.25" hidden="1" customHeight="1" x14ac:dyDescent="0.2"/>
    <row r="350" ht="14.25" hidden="1" customHeight="1" x14ac:dyDescent="0.2"/>
    <row r="351" ht="14.25" hidden="1" customHeight="1" x14ac:dyDescent="0.2"/>
    <row r="352" ht="14.25" hidden="1" customHeight="1" x14ac:dyDescent="0.2"/>
    <row r="353" ht="14.25" hidden="1" customHeight="1" x14ac:dyDescent="0.2"/>
    <row r="354" ht="14.25" hidden="1" customHeight="1" x14ac:dyDescent="0.2"/>
    <row r="355" ht="14.25" hidden="1" customHeight="1" x14ac:dyDescent="0.2"/>
    <row r="356" ht="14.25" hidden="1" customHeight="1" x14ac:dyDescent="0.2"/>
    <row r="357" ht="14.25" hidden="1" customHeight="1" x14ac:dyDescent="0.2"/>
    <row r="358" ht="14.25" hidden="1" customHeight="1" x14ac:dyDescent="0.2"/>
    <row r="359" ht="14.25" hidden="1" customHeight="1" x14ac:dyDescent="0.2"/>
    <row r="360" ht="14.25" hidden="1" customHeight="1" x14ac:dyDescent="0.2"/>
    <row r="361" ht="14.25" hidden="1" customHeight="1" x14ac:dyDescent="0.2"/>
    <row r="362" ht="14.25" hidden="1" customHeight="1" x14ac:dyDescent="0.2"/>
    <row r="363" ht="14.25" hidden="1" customHeight="1" x14ac:dyDescent="0.2"/>
    <row r="364" ht="14.25" hidden="1" customHeight="1" x14ac:dyDescent="0.2"/>
    <row r="365" ht="14.25" hidden="1" customHeight="1" x14ac:dyDescent="0.2"/>
    <row r="366" ht="14.25" hidden="1" customHeight="1" x14ac:dyDescent="0.2"/>
    <row r="367" ht="14.25" hidden="1" customHeight="1" x14ac:dyDescent="0.2"/>
    <row r="368" ht="14.25" hidden="1" customHeight="1" x14ac:dyDescent="0.2"/>
    <row r="369" ht="14.25" hidden="1" customHeight="1" x14ac:dyDescent="0.2"/>
    <row r="370" ht="14.25" hidden="1" customHeight="1" x14ac:dyDescent="0.2"/>
    <row r="371" ht="14.25" hidden="1" customHeight="1" x14ac:dyDescent="0.2"/>
    <row r="372" ht="14.25" hidden="1" customHeight="1" x14ac:dyDescent="0.2"/>
    <row r="373" ht="14.25" hidden="1" customHeight="1" x14ac:dyDescent="0.2"/>
    <row r="374" ht="14.25" hidden="1" customHeight="1" x14ac:dyDescent="0.2"/>
    <row r="375" ht="14.25" hidden="1" customHeight="1" x14ac:dyDescent="0.2"/>
    <row r="376" ht="14.25" hidden="1" customHeight="1" x14ac:dyDescent="0.2"/>
    <row r="377" ht="14.25" hidden="1" customHeight="1" x14ac:dyDescent="0.2"/>
    <row r="378" ht="14.25" hidden="1" customHeight="1" x14ac:dyDescent="0.2"/>
    <row r="379" ht="14.25" hidden="1" customHeight="1" x14ac:dyDescent="0.2"/>
    <row r="380" ht="14.25" hidden="1" customHeight="1" x14ac:dyDescent="0.2"/>
    <row r="381" ht="14.25" hidden="1" customHeight="1" x14ac:dyDescent="0.2"/>
    <row r="382" ht="14.25" hidden="1" customHeight="1" x14ac:dyDescent="0.2"/>
    <row r="383" ht="14.25" hidden="1" customHeight="1" x14ac:dyDescent="0.2"/>
    <row r="384" ht="14.25" hidden="1" customHeight="1" x14ac:dyDescent="0.2"/>
    <row r="385" ht="14.25" hidden="1" customHeight="1" x14ac:dyDescent="0.2"/>
    <row r="386" ht="14.25" hidden="1" customHeight="1" x14ac:dyDescent="0.2"/>
    <row r="387" ht="14.25" hidden="1" customHeight="1" x14ac:dyDescent="0.2"/>
    <row r="388" ht="14.25" hidden="1" customHeight="1" x14ac:dyDescent="0.2"/>
    <row r="389" ht="14.25" hidden="1" customHeight="1" x14ac:dyDescent="0.2"/>
    <row r="390" ht="14.25" hidden="1" customHeight="1" x14ac:dyDescent="0.2"/>
    <row r="391" ht="14.25" hidden="1" customHeight="1" x14ac:dyDescent="0.2"/>
    <row r="392" ht="14.25" hidden="1" customHeight="1" x14ac:dyDescent="0.2"/>
    <row r="393" ht="14.25" hidden="1" customHeight="1" x14ac:dyDescent="0.2"/>
    <row r="394" ht="14.25" hidden="1" customHeight="1" x14ac:dyDescent="0.2"/>
    <row r="395" ht="14.25" hidden="1" customHeight="1" x14ac:dyDescent="0.2"/>
    <row r="396" ht="14.25" hidden="1" customHeight="1" x14ac:dyDescent="0.2"/>
    <row r="397" ht="14.25" hidden="1" customHeight="1" x14ac:dyDescent="0.2"/>
    <row r="398" ht="14.25" hidden="1" customHeight="1" x14ac:dyDescent="0.2"/>
    <row r="399" ht="14.25" hidden="1" customHeight="1" x14ac:dyDescent="0.2"/>
    <row r="400" ht="14.25" hidden="1" customHeight="1" x14ac:dyDescent="0.2"/>
    <row r="401" ht="14.25" hidden="1" customHeight="1" x14ac:dyDescent="0.2"/>
    <row r="402" ht="14.25" hidden="1" customHeight="1" x14ac:dyDescent="0.2"/>
    <row r="403" ht="14.25" hidden="1" customHeight="1" x14ac:dyDescent="0.2"/>
    <row r="404" ht="14.25" hidden="1" customHeight="1" x14ac:dyDescent="0.2"/>
    <row r="405" ht="14.25" hidden="1" customHeight="1" x14ac:dyDescent="0.2"/>
    <row r="406" ht="14.25" hidden="1" customHeight="1" x14ac:dyDescent="0.2"/>
    <row r="407" ht="14.25" hidden="1" customHeight="1" x14ac:dyDescent="0.2"/>
    <row r="408" ht="14.25" hidden="1" customHeight="1" x14ac:dyDescent="0.2"/>
    <row r="409" ht="14.25" hidden="1" customHeight="1" x14ac:dyDescent="0.2"/>
    <row r="410" ht="14.25" hidden="1" customHeight="1" x14ac:dyDescent="0.2"/>
    <row r="411" ht="14.25" hidden="1" customHeight="1" x14ac:dyDescent="0.2"/>
    <row r="412" ht="14.25" hidden="1" customHeight="1" x14ac:dyDescent="0.2"/>
    <row r="413" ht="14.25" hidden="1" customHeight="1" x14ac:dyDescent="0.2"/>
    <row r="414" ht="14.25" hidden="1" customHeight="1" x14ac:dyDescent="0.2"/>
    <row r="415" ht="14.25" hidden="1" customHeight="1" x14ac:dyDescent="0.2"/>
    <row r="416" ht="14.25" hidden="1" customHeight="1" x14ac:dyDescent="0.2"/>
    <row r="417" ht="14.25" hidden="1" customHeight="1" x14ac:dyDescent="0.2"/>
    <row r="418" ht="14.25" hidden="1" customHeight="1" x14ac:dyDescent="0.2"/>
    <row r="419" ht="14.25" hidden="1" customHeight="1" x14ac:dyDescent="0.2"/>
    <row r="420" ht="14.25" hidden="1" customHeight="1" x14ac:dyDescent="0.2"/>
    <row r="421" ht="14.25" hidden="1" customHeight="1" x14ac:dyDescent="0.2"/>
    <row r="422" ht="14.25" hidden="1" customHeight="1" x14ac:dyDescent="0.2"/>
    <row r="423" ht="14.25" hidden="1" customHeight="1" x14ac:dyDescent="0.2"/>
    <row r="424" ht="14.25" hidden="1" customHeight="1" x14ac:dyDescent="0.2"/>
    <row r="425" ht="14.25" hidden="1" customHeight="1" x14ac:dyDescent="0.2"/>
    <row r="426" ht="14.25" hidden="1" customHeight="1" x14ac:dyDescent="0.2"/>
    <row r="427" ht="14.25" hidden="1" customHeight="1" x14ac:dyDescent="0.2"/>
    <row r="428" ht="14.25" hidden="1" customHeight="1" x14ac:dyDescent="0.2"/>
    <row r="429" ht="14.25" hidden="1" customHeight="1" x14ac:dyDescent="0.2"/>
    <row r="430" ht="14.25" hidden="1" customHeight="1" x14ac:dyDescent="0.2"/>
    <row r="431" ht="14.25" hidden="1" customHeight="1" x14ac:dyDescent="0.2"/>
    <row r="432" ht="14.25" hidden="1" customHeight="1" x14ac:dyDescent="0.2"/>
    <row r="433" ht="14.25" hidden="1" customHeight="1" x14ac:dyDescent="0.2"/>
    <row r="434" ht="14.25" hidden="1" customHeight="1" x14ac:dyDescent="0.2"/>
    <row r="435" ht="14.25" hidden="1" customHeight="1" x14ac:dyDescent="0.2"/>
    <row r="436" ht="14.25" hidden="1" customHeight="1" x14ac:dyDescent="0.2"/>
    <row r="437" ht="14.25" hidden="1" customHeight="1" x14ac:dyDescent="0.2"/>
    <row r="438" ht="14.25" hidden="1" customHeight="1" x14ac:dyDescent="0.2"/>
    <row r="439" ht="14.25" hidden="1" customHeight="1" x14ac:dyDescent="0.2"/>
    <row r="440" ht="14.25" hidden="1" customHeight="1" x14ac:dyDescent="0.2"/>
    <row r="441" ht="14.25" hidden="1" customHeight="1" x14ac:dyDescent="0.2"/>
    <row r="442" ht="14.25" hidden="1" customHeight="1" x14ac:dyDescent="0.2"/>
    <row r="443" ht="14.25" hidden="1" customHeight="1" x14ac:dyDescent="0.2"/>
    <row r="444" ht="14.25" hidden="1" customHeight="1" x14ac:dyDescent="0.2"/>
    <row r="445" ht="14.25" hidden="1" customHeight="1" x14ac:dyDescent="0.2"/>
    <row r="446" ht="14.25" hidden="1" customHeight="1" x14ac:dyDescent="0.2"/>
    <row r="447" ht="14.25" hidden="1" customHeight="1" x14ac:dyDescent="0.2"/>
    <row r="448" ht="14.25" hidden="1" customHeight="1" x14ac:dyDescent="0.2"/>
    <row r="449" ht="14.25" hidden="1" customHeight="1" x14ac:dyDescent="0.2"/>
    <row r="450" ht="14.25" hidden="1" customHeight="1" x14ac:dyDescent="0.2"/>
    <row r="451" ht="14.25" hidden="1" customHeight="1" x14ac:dyDescent="0.2"/>
    <row r="452" ht="14.25" hidden="1" customHeight="1" x14ac:dyDescent="0.2"/>
    <row r="453" ht="14.25" hidden="1" customHeight="1" x14ac:dyDescent="0.2"/>
    <row r="454" ht="14.25" hidden="1" customHeight="1" x14ac:dyDescent="0.2"/>
    <row r="455" ht="14.25" hidden="1" customHeight="1" x14ac:dyDescent="0.2"/>
    <row r="456" ht="14.25" hidden="1" customHeight="1" x14ac:dyDescent="0.2"/>
    <row r="457" ht="14.25" hidden="1" customHeight="1" x14ac:dyDescent="0.2"/>
    <row r="458" ht="14.25" hidden="1" customHeight="1" x14ac:dyDescent="0.2"/>
    <row r="459" ht="14.25" hidden="1" customHeight="1" x14ac:dyDescent="0.2"/>
    <row r="460" ht="14.25" hidden="1" customHeight="1" x14ac:dyDescent="0.2"/>
    <row r="461" ht="14.25" hidden="1" customHeight="1" x14ac:dyDescent="0.2"/>
    <row r="462" ht="14.25" hidden="1" customHeight="1" x14ac:dyDescent="0.2"/>
    <row r="463" ht="14.25" hidden="1" customHeight="1" x14ac:dyDescent="0.2"/>
    <row r="464" ht="14.25" hidden="1" customHeight="1" x14ac:dyDescent="0.2"/>
    <row r="465" ht="14.25" hidden="1" customHeight="1" x14ac:dyDescent="0.2"/>
    <row r="466" ht="14.25" hidden="1" customHeight="1" x14ac:dyDescent="0.2"/>
    <row r="467" ht="14.25" hidden="1" customHeight="1" x14ac:dyDescent="0.2"/>
    <row r="468" ht="14.25" hidden="1" customHeight="1" x14ac:dyDescent="0.2"/>
    <row r="469" ht="14.25" hidden="1" customHeight="1" x14ac:dyDescent="0.2"/>
    <row r="470" ht="14.25" hidden="1" customHeight="1" x14ac:dyDescent="0.2"/>
    <row r="471" ht="14.25" hidden="1" customHeight="1" x14ac:dyDescent="0.2"/>
    <row r="472" ht="14.25" hidden="1" customHeight="1" x14ac:dyDescent="0.2"/>
    <row r="473" ht="14.25" hidden="1" customHeight="1" x14ac:dyDescent="0.2"/>
    <row r="474" ht="14.25" hidden="1" customHeight="1" x14ac:dyDescent="0.2"/>
    <row r="475" ht="14.25" hidden="1" customHeight="1" x14ac:dyDescent="0.2"/>
    <row r="476" ht="14.25" hidden="1" customHeight="1" x14ac:dyDescent="0.2"/>
    <row r="477" ht="14.25" hidden="1" customHeight="1" x14ac:dyDescent="0.2"/>
    <row r="478" ht="14.25" hidden="1" customHeight="1" x14ac:dyDescent="0.2"/>
    <row r="479" ht="14.25" hidden="1" customHeight="1" x14ac:dyDescent="0.2"/>
    <row r="480" ht="14.25" hidden="1" customHeight="1" x14ac:dyDescent="0.2"/>
    <row r="481" ht="14.25" hidden="1" customHeight="1" x14ac:dyDescent="0.2"/>
    <row r="482" ht="14.25" hidden="1" customHeight="1" x14ac:dyDescent="0.2"/>
    <row r="483" ht="14.25" hidden="1" customHeight="1" x14ac:dyDescent="0.2"/>
    <row r="484" ht="14.25" hidden="1" customHeight="1" x14ac:dyDescent="0.2"/>
    <row r="485" ht="14.25" hidden="1" customHeight="1" x14ac:dyDescent="0.2"/>
    <row r="486" ht="14.25" hidden="1" customHeight="1" x14ac:dyDescent="0.2"/>
    <row r="487" ht="14.25" hidden="1" customHeight="1" x14ac:dyDescent="0.2"/>
    <row r="488" ht="14.25" hidden="1" customHeight="1" x14ac:dyDescent="0.2"/>
    <row r="489" ht="14.25" hidden="1" customHeight="1" x14ac:dyDescent="0.2"/>
    <row r="490" ht="14.25" hidden="1" customHeight="1" x14ac:dyDescent="0.2"/>
    <row r="491" ht="14.25" hidden="1" customHeight="1" x14ac:dyDescent="0.2"/>
    <row r="492" ht="14.25" hidden="1" customHeight="1" x14ac:dyDescent="0.2"/>
    <row r="493" ht="14.25" hidden="1" customHeight="1" x14ac:dyDescent="0.2"/>
    <row r="494" ht="14.25" hidden="1" customHeight="1" x14ac:dyDescent="0.2"/>
    <row r="495" ht="14.25" hidden="1" customHeight="1" x14ac:dyDescent="0.2"/>
    <row r="496" ht="14.25" hidden="1" customHeight="1" x14ac:dyDescent="0.2"/>
    <row r="497" ht="14.25" hidden="1" customHeight="1" x14ac:dyDescent="0.2"/>
    <row r="498" ht="14.25" hidden="1" customHeight="1" x14ac:dyDescent="0.2"/>
    <row r="499" ht="14.25" hidden="1" customHeight="1" x14ac:dyDescent="0.2"/>
    <row r="500" ht="14.25" hidden="1" customHeight="1" x14ac:dyDescent="0.2"/>
    <row r="501" ht="14.25" hidden="1" customHeight="1" x14ac:dyDescent="0.2"/>
    <row r="502" ht="14.25" hidden="1" customHeight="1" x14ac:dyDescent="0.2"/>
    <row r="503" ht="14.25" hidden="1" customHeight="1" x14ac:dyDescent="0.2"/>
    <row r="504" ht="14.25" hidden="1" customHeight="1" x14ac:dyDescent="0.2"/>
    <row r="505" ht="14.25" hidden="1" customHeight="1" x14ac:dyDescent="0.2"/>
    <row r="506" ht="14.25" hidden="1" customHeight="1" x14ac:dyDescent="0.2"/>
    <row r="507" ht="14.25" hidden="1" customHeight="1" x14ac:dyDescent="0.2"/>
    <row r="508" ht="14.25" hidden="1" customHeight="1" x14ac:dyDescent="0.2"/>
    <row r="509" ht="14.25" hidden="1" customHeight="1" x14ac:dyDescent="0.2"/>
    <row r="510" ht="14.25" hidden="1" customHeight="1" x14ac:dyDescent="0.2"/>
    <row r="511" ht="14.25" hidden="1" customHeight="1" x14ac:dyDescent="0.2"/>
    <row r="512" ht="14.25" hidden="1" customHeight="1" x14ac:dyDescent="0.2"/>
    <row r="513" ht="14.25" hidden="1" customHeight="1" x14ac:dyDescent="0.2"/>
    <row r="514" ht="14.25" hidden="1" customHeight="1" x14ac:dyDescent="0.2"/>
    <row r="515" ht="14.25" hidden="1" customHeight="1" x14ac:dyDescent="0.2"/>
    <row r="516" ht="14.25" hidden="1" customHeight="1" x14ac:dyDescent="0.2"/>
    <row r="517" ht="14.25" hidden="1" customHeight="1" x14ac:dyDescent="0.2"/>
    <row r="518" ht="14.25" hidden="1" customHeight="1" x14ac:dyDescent="0.2"/>
    <row r="519" ht="14.25" hidden="1" customHeight="1" x14ac:dyDescent="0.2"/>
    <row r="520" ht="14.25" hidden="1" customHeight="1" x14ac:dyDescent="0.2"/>
    <row r="521" ht="14.25" hidden="1" customHeight="1" x14ac:dyDescent="0.2"/>
    <row r="522" ht="14.25" hidden="1" customHeight="1" x14ac:dyDescent="0.2"/>
    <row r="523" ht="14.25" hidden="1" customHeight="1" x14ac:dyDescent="0.2"/>
    <row r="524" ht="14.25" hidden="1" customHeight="1" x14ac:dyDescent="0.2"/>
    <row r="525" ht="14.25" hidden="1" customHeight="1" x14ac:dyDescent="0.2"/>
    <row r="526" ht="14.25" hidden="1" customHeight="1" x14ac:dyDescent="0.2"/>
    <row r="527" ht="14.25" hidden="1" customHeight="1" x14ac:dyDescent="0.2"/>
    <row r="528" ht="14.25" hidden="1" customHeight="1" x14ac:dyDescent="0.2"/>
    <row r="529" ht="14.25" hidden="1" customHeight="1" x14ac:dyDescent="0.2"/>
    <row r="530" ht="14.25" hidden="1" customHeight="1" x14ac:dyDescent="0.2"/>
    <row r="531" ht="14.25" hidden="1" customHeight="1" x14ac:dyDescent="0.2"/>
    <row r="532" ht="14.25" hidden="1" customHeight="1" x14ac:dyDescent="0.2"/>
    <row r="533" ht="14.25" hidden="1" customHeight="1" x14ac:dyDescent="0.2"/>
    <row r="534" ht="14.25" hidden="1" customHeight="1" x14ac:dyDescent="0.2"/>
    <row r="535" ht="14.25" hidden="1" customHeight="1" x14ac:dyDescent="0.2"/>
    <row r="536" ht="14.25" hidden="1" customHeight="1" x14ac:dyDescent="0.2"/>
    <row r="537" ht="14.25" hidden="1" customHeight="1" x14ac:dyDescent="0.2"/>
    <row r="538" ht="14.25" hidden="1" customHeight="1" x14ac:dyDescent="0.2"/>
    <row r="539" ht="14.25" hidden="1" customHeight="1" x14ac:dyDescent="0.2"/>
    <row r="540" ht="14.25" hidden="1" customHeight="1" x14ac:dyDescent="0.2"/>
    <row r="541" ht="14.25" hidden="1" customHeight="1" x14ac:dyDescent="0.2"/>
    <row r="542" ht="14.25" hidden="1" customHeight="1" x14ac:dyDescent="0.2"/>
    <row r="543" ht="14.25" hidden="1" customHeight="1" x14ac:dyDescent="0.2"/>
    <row r="544" ht="14.25" hidden="1" customHeight="1" x14ac:dyDescent="0.2"/>
    <row r="545" ht="14.25" hidden="1" customHeight="1" x14ac:dyDescent="0.2"/>
    <row r="546" ht="14.25" hidden="1" customHeight="1" x14ac:dyDescent="0.2"/>
    <row r="547" ht="14.25" hidden="1" customHeight="1" x14ac:dyDescent="0.2"/>
    <row r="548" ht="14.25" hidden="1" customHeight="1" x14ac:dyDescent="0.2"/>
    <row r="549" ht="14.25" hidden="1" customHeight="1" x14ac:dyDescent="0.2"/>
    <row r="550" ht="14.25" hidden="1" customHeight="1" x14ac:dyDescent="0.2"/>
    <row r="551" ht="14.25" hidden="1" customHeight="1" x14ac:dyDescent="0.2"/>
    <row r="552" ht="14.25" hidden="1" customHeight="1" x14ac:dyDescent="0.2"/>
    <row r="553" ht="14.25" hidden="1" customHeight="1" x14ac:dyDescent="0.2"/>
    <row r="554" ht="14.25" hidden="1" customHeight="1" x14ac:dyDescent="0.2"/>
    <row r="555" ht="14.25" hidden="1" customHeight="1" x14ac:dyDescent="0.2"/>
    <row r="556" ht="14.25" hidden="1" customHeight="1" x14ac:dyDescent="0.2"/>
    <row r="557" ht="14.25" hidden="1" customHeight="1" x14ac:dyDescent="0.2"/>
    <row r="558" ht="14.25" hidden="1" customHeight="1" x14ac:dyDescent="0.2"/>
    <row r="559" ht="14.25" hidden="1" customHeight="1" x14ac:dyDescent="0.2"/>
    <row r="560" ht="14.25" hidden="1" customHeight="1" x14ac:dyDescent="0.2"/>
    <row r="561" ht="14.25" hidden="1" customHeight="1" x14ac:dyDescent="0.2"/>
    <row r="562" ht="14.25" hidden="1" customHeight="1" x14ac:dyDescent="0.2"/>
    <row r="563" ht="14.25" hidden="1" customHeight="1" x14ac:dyDescent="0.2"/>
    <row r="564" ht="14.25" hidden="1" customHeight="1" x14ac:dyDescent="0.2"/>
    <row r="565" ht="14.25" hidden="1" customHeight="1" x14ac:dyDescent="0.2"/>
    <row r="566" ht="14.25" hidden="1" customHeight="1" x14ac:dyDescent="0.2"/>
    <row r="567" ht="14.25" hidden="1" customHeight="1" x14ac:dyDescent="0.2"/>
    <row r="568" ht="14.25" hidden="1" customHeight="1" x14ac:dyDescent="0.2"/>
    <row r="569" ht="14.25" hidden="1" customHeight="1" x14ac:dyDescent="0.2"/>
    <row r="570" ht="14.25" hidden="1" customHeight="1" x14ac:dyDescent="0.2"/>
    <row r="571" ht="14.25" hidden="1" customHeight="1" x14ac:dyDescent="0.2"/>
    <row r="572" ht="14.25" hidden="1" customHeight="1" x14ac:dyDescent="0.2"/>
    <row r="573" ht="14.25" hidden="1" customHeight="1" x14ac:dyDescent="0.2"/>
    <row r="574" ht="14.25" hidden="1" customHeight="1" x14ac:dyDescent="0.2"/>
    <row r="575" ht="14.25" hidden="1" customHeight="1" x14ac:dyDescent="0.2"/>
    <row r="576" ht="14.25" hidden="1" customHeight="1" x14ac:dyDescent="0.2"/>
    <row r="577" ht="14.25" hidden="1" customHeight="1" x14ac:dyDescent="0.2"/>
    <row r="578" ht="14.25" hidden="1" customHeight="1" x14ac:dyDescent="0.2"/>
    <row r="579" ht="14.25" hidden="1" customHeight="1" x14ac:dyDescent="0.2"/>
    <row r="580" ht="14.25" hidden="1" customHeight="1" x14ac:dyDescent="0.2"/>
    <row r="581" ht="14.25" hidden="1" customHeight="1" x14ac:dyDescent="0.2"/>
    <row r="582" ht="14.25" hidden="1" customHeight="1" x14ac:dyDescent="0.2"/>
    <row r="583" ht="14.25" hidden="1" customHeight="1" x14ac:dyDescent="0.2"/>
    <row r="584" ht="14.25" hidden="1" customHeight="1" x14ac:dyDescent="0.2"/>
    <row r="585" ht="14.25" hidden="1" customHeight="1" x14ac:dyDescent="0.2"/>
    <row r="586" ht="14.25" hidden="1" customHeight="1" x14ac:dyDescent="0.2"/>
    <row r="587" ht="14.25" hidden="1" customHeight="1" x14ac:dyDescent="0.2"/>
    <row r="588" ht="14.25" hidden="1" customHeight="1" x14ac:dyDescent="0.2"/>
    <row r="589" ht="14.25" hidden="1" customHeight="1" x14ac:dyDescent="0.2"/>
    <row r="590" ht="14.25" hidden="1" customHeight="1" x14ac:dyDescent="0.2"/>
    <row r="591" ht="14.25" hidden="1" customHeight="1" x14ac:dyDescent="0.2"/>
    <row r="592" ht="14.25" hidden="1" customHeight="1" x14ac:dyDescent="0.2"/>
    <row r="593" ht="14.25" hidden="1" customHeight="1" x14ac:dyDescent="0.2"/>
    <row r="594" ht="14.25" hidden="1" customHeight="1" x14ac:dyDescent="0.2"/>
    <row r="595" ht="14.25" hidden="1" customHeight="1" x14ac:dyDescent="0.2"/>
    <row r="596" ht="14.25" hidden="1" customHeight="1" x14ac:dyDescent="0.2"/>
    <row r="597" ht="14.25" hidden="1" customHeight="1" x14ac:dyDescent="0.2"/>
    <row r="598" ht="14.25" hidden="1" customHeight="1" x14ac:dyDescent="0.2"/>
    <row r="599" ht="14.25" hidden="1" customHeight="1" x14ac:dyDescent="0.2"/>
    <row r="600" ht="14.25" hidden="1" customHeight="1" x14ac:dyDescent="0.2"/>
    <row r="601" ht="14.25" hidden="1" customHeight="1" x14ac:dyDescent="0.2"/>
    <row r="602" ht="14.25" hidden="1" customHeight="1" x14ac:dyDescent="0.2"/>
    <row r="603" ht="14.25" hidden="1" customHeight="1" x14ac:dyDescent="0.2"/>
    <row r="604" ht="14.25" hidden="1" customHeight="1" x14ac:dyDescent="0.2"/>
    <row r="605" ht="14.25" hidden="1" customHeight="1" x14ac:dyDescent="0.2"/>
    <row r="606" ht="14.25" hidden="1" customHeight="1" x14ac:dyDescent="0.2"/>
    <row r="607" ht="14.25" hidden="1" customHeight="1" x14ac:dyDescent="0.2"/>
    <row r="608" ht="14.25" hidden="1" customHeight="1" x14ac:dyDescent="0.2"/>
    <row r="609" ht="14.25" hidden="1" customHeight="1" x14ac:dyDescent="0.2"/>
    <row r="610" ht="14.25" hidden="1" customHeight="1" x14ac:dyDescent="0.2"/>
    <row r="611" ht="14.25" hidden="1" customHeight="1" x14ac:dyDescent="0.2"/>
    <row r="612" ht="14.25" hidden="1" customHeight="1" x14ac:dyDescent="0.2"/>
    <row r="613" ht="14.25" hidden="1" customHeight="1" x14ac:dyDescent="0.2"/>
    <row r="614" ht="14.25" hidden="1" customHeight="1" x14ac:dyDescent="0.2"/>
    <row r="615" ht="14.25" hidden="1" customHeight="1" x14ac:dyDescent="0.2"/>
    <row r="616" ht="14.25" hidden="1" customHeight="1" x14ac:dyDescent="0.2"/>
    <row r="617" ht="14.25" hidden="1" customHeight="1" x14ac:dyDescent="0.2"/>
    <row r="618" ht="14.25" hidden="1" customHeight="1" x14ac:dyDescent="0.2"/>
    <row r="619" ht="14.25" hidden="1" customHeight="1" x14ac:dyDescent="0.2"/>
    <row r="620" ht="14.25" hidden="1" customHeight="1" x14ac:dyDescent="0.2"/>
    <row r="621" ht="14.25" hidden="1" customHeight="1" x14ac:dyDescent="0.2"/>
    <row r="622" ht="14.25" hidden="1" customHeight="1" x14ac:dyDescent="0.2"/>
    <row r="623" ht="14.25" hidden="1" customHeight="1" x14ac:dyDescent="0.2"/>
    <row r="624" ht="14.25" hidden="1" customHeight="1" x14ac:dyDescent="0.2"/>
    <row r="625" ht="14.25" hidden="1" customHeight="1" x14ac:dyDescent="0.2"/>
    <row r="626" ht="14.25" hidden="1" customHeight="1" x14ac:dyDescent="0.2"/>
    <row r="627" ht="14.25" hidden="1" customHeight="1" x14ac:dyDescent="0.2"/>
    <row r="628" ht="14.25" hidden="1" customHeight="1" x14ac:dyDescent="0.2"/>
    <row r="629" ht="14.25" hidden="1" customHeight="1" x14ac:dyDescent="0.2"/>
    <row r="630" ht="14.25" hidden="1" customHeight="1" x14ac:dyDescent="0.2"/>
    <row r="631" ht="14.25" hidden="1" customHeight="1" x14ac:dyDescent="0.2"/>
    <row r="632" ht="14.25" hidden="1" customHeight="1" x14ac:dyDescent="0.2"/>
    <row r="633" ht="14.25" hidden="1" customHeight="1" x14ac:dyDescent="0.2"/>
    <row r="634" ht="14.25" hidden="1" customHeight="1" x14ac:dyDescent="0.2"/>
    <row r="635" ht="14.25" hidden="1" customHeight="1" x14ac:dyDescent="0.2"/>
    <row r="636" ht="14.25" hidden="1" customHeight="1" x14ac:dyDescent="0.2"/>
    <row r="637" ht="14.25" hidden="1" customHeight="1" x14ac:dyDescent="0.2"/>
    <row r="638" ht="14.25" hidden="1" customHeight="1" x14ac:dyDescent="0.2"/>
    <row r="639" ht="14.25" hidden="1" customHeight="1" x14ac:dyDescent="0.2"/>
    <row r="640" ht="14.25" hidden="1" customHeight="1" x14ac:dyDescent="0.2"/>
    <row r="641" ht="14.25" hidden="1" customHeight="1" x14ac:dyDescent="0.2"/>
    <row r="642" ht="14.25" hidden="1" customHeight="1" x14ac:dyDescent="0.2"/>
    <row r="643" ht="14.25" hidden="1" customHeight="1" x14ac:dyDescent="0.2"/>
    <row r="644" ht="14.25" hidden="1" customHeight="1" x14ac:dyDescent="0.2"/>
    <row r="645" ht="14.25" hidden="1" customHeight="1" x14ac:dyDescent="0.2"/>
    <row r="646" ht="14.25" hidden="1" customHeight="1" x14ac:dyDescent="0.2"/>
    <row r="647" ht="14.25" hidden="1" customHeight="1" x14ac:dyDescent="0.2"/>
    <row r="648" ht="14.25" hidden="1" customHeight="1" x14ac:dyDescent="0.2"/>
    <row r="649" ht="14.25" hidden="1" customHeight="1" x14ac:dyDescent="0.2"/>
    <row r="650" ht="14.25" hidden="1" customHeight="1" x14ac:dyDescent="0.2"/>
    <row r="651" ht="14.25" hidden="1" customHeight="1" x14ac:dyDescent="0.2"/>
    <row r="652" ht="14.25" hidden="1" customHeight="1" x14ac:dyDescent="0.2"/>
    <row r="653" ht="14.25" hidden="1" customHeight="1" x14ac:dyDescent="0.2"/>
    <row r="654" ht="14.25" hidden="1" customHeight="1" x14ac:dyDescent="0.2"/>
    <row r="655" ht="14.25" hidden="1" customHeight="1" x14ac:dyDescent="0.2"/>
    <row r="656" ht="14.25" hidden="1" customHeight="1" x14ac:dyDescent="0.2"/>
    <row r="657" ht="14.25" hidden="1" customHeight="1" x14ac:dyDescent="0.2"/>
    <row r="658" ht="14.25" hidden="1" customHeight="1" x14ac:dyDescent="0.2"/>
    <row r="659" ht="14.25" hidden="1" customHeight="1" x14ac:dyDescent="0.2"/>
    <row r="660" ht="14.25" hidden="1" customHeight="1" x14ac:dyDescent="0.2"/>
    <row r="661" ht="14.25" hidden="1" customHeight="1" x14ac:dyDescent="0.2"/>
    <row r="662" ht="14.25" hidden="1" customHeight="1" x14ac:dyDescent="0.2"/>
    <row r="663" ht="14.25" hidden="1" customHeight="1" x14ac:dyDescent="0.2"/>
    <row r="664" ht="14.25" hidden="1" customHeight="1" x14ac:dyDescent="0.2"/>
    <row r="665" ht="14.25" hidden="1" customHeight="1" x14ac:dyDescent="0.2"/>
    <row r="666" ht="14.25" hidden="1" customHeight="1" x14ac:dyDescent="0.2"/>
    <row r="667" ht="14.25" hidden="1" customHeight="1" x14ac:dyDescent="0.2"/>
    <row r="668" ht="14.25" hidden="1" customHeight="1" x14ac:dyDescent="0.2"/>
    <row r="669" ht="14.25" hidden="1" customHeight="1" x14ac:dyDescent="0.2"/>
    <row r="670" ht="14.25" hidden="1" customHeight="1" x14ac:dyDescent="0.2"/>
    <row r="671" ht="14.25" hidden="1" customHeight="1" x14ac:dyDescent="0.2"/>
    <row r="672" ht="14.25" hidden="1" customHeight="1" x14ac:dyDescent="0.2"/>
    <row r="673" ht="14.25" hidden="1" customHeight="1" x14ac:dyDescent="0.2"/>
    <row r="674" ht="14.25" hidden="1" customHeight="1" x14ac:dyDescent="0.2"/>
    <row r="675" ht="14.25" hidden="1" customHeight="1" x14ac:dyDescent="0.2"/>
    <row r="676" ht="14.25" hidden="1" customHeight="1" x14ac:dyDescent="0.2"/>
    <row r="677" ht="14.25" hidden="1" customHeight="1" x14ac:dyDescent="0.2"/>
    <row r="678" ht="14.25" hidden="1" customHeight="1" x14ac:dyDescent="0.2"/>
    <row r="679" ht="14.25" hidden="1" customHeight="1" x14ac:dyDescent="0.2"/>
    <row r="680" ht="14.25" hidden="1" customHeight="1" x14ac:dyDescent="0.2"/>
    <row r="681" ht="14.25" hidden="1" customHeight="1" x14ac:dyDescent="0.2"/>
    <row r="682" ht="14.25" hidden="1" customHeight="1" x14ac:dyDescent="0.2"/>
    <row r="683" ht="14.25" hidden="1" customHeight="1" x14ac:dyDescent="0.2"/>
    <row r="684" ht="14.25" hidden="1" customHeight="1" x14ac:dyDescent="0.2"/>
    <row r="685" ht="14.25" hidden="1" customHeight="1" x14ac:dyDescent="0.2"/>
    <row r="686" ht="14.25" hidden="1" customHeight="1" x14ac:dyDescent="0.2"/>
    <row r="687" ht="14.25" hidden="1" customHeight="1" x14ac:dyDescent="0.2"/>
    <row r="688" ht="14.25" hidden="1" customHeight="1" x14ac:dyDescent="0.2"/>
    <row r="689" ht="14.25" hidden="1" customHeight="1" x14ac:dyDescent="0.2"/>
    <row r="690" ht="14.25" hidden="1" customHeight="1" x14ac:dyDescent="0.2"/>
    <row r="691" ht="14.25" hidden="1" customHeight="1" x14ac:dyDescent="0.2"/>
    <row r="692" ht="14.25" hidden="1" customHeight="1" x14ac:dyDescent="0.2"/>
    <row r="693" ht="14.25" hidden="1" customHeight="1" x14ac:dyDescent="0.2"/>
    <row r="694" ht="14.25" hidden="1" customHeight="1" x14ac:dyDescent="0.2"/>
    <row r="695" ht="14.25" hidden="1" customHeight="1" x14ac:dyDescent="0.2"/>
    <row r="696" ht="14.25" hidden="1" customHeight="1" x14ac:dyDescent="0.2"/>
    <row r="697" ht="14.25" hidden="1" customHeight="1" x14ac:dyDescent="0.2"/>
    <row r="698" ht="14.25" hidden="1" customHeight="1" x14ac:dyDescent="0.2"/>
    <row r="699" ht="14.25" hidden="1" customHeight="1" x14ac:dyDescent="0.2"/>
    <row r="700" ht="14.25" hidden="1" customHeight="1" x14ac:dyDescent="0.2"/>
    <row r="701" ht="14.25" hidden="1" customHeight="1" x14ac:dyDescent="0.2"/>
    <row r="702" ht="14.25" hidden="1" customHeight="1" x14ac:dyDescent="0.2"/>
    <row r="703" ht="14.25" hidden="1" customHeight="1" x14ac:dyDescent="0.2"/>
    <row r="704" ht="14.25" hidden="1" customHeight="1" x14ac:dyDescent="0.2"/>
    <row r="705" ht="14.25" hidden="1" customHeight="1" x14ac:dyDescent="0.2"/>
    <row r="706" ht="14.25" hidden="1" customHeight="1" x14ac:dyDescent="0.2"/>
    <row r="707" ht="14.25" hidden="1" customHeight="1" x14ac:dyDescent="0.2"/>
    <row r="708" ht="14.25" hidden="1" customHeight="1" x14ac:dyDescent="0.2"/>
    <row r="709" ht="14.25" hidden="1" customHeight="1" x14ac:dyDescent="0.2"/>
    <row r="710" ht="14.25" hidden="1" customHeight="1" x14ac:dyDescent="0.2"/>
    <row r="711" ht="14.25" hidden="1" customHeight="1" x14ac:dyDescent="0.2"/>
    <row r="712" ht="14.25" hidden="1" customHeight="1" x14ac:dyDescent="0.2"/>
    <row r="713" ht="14.25" hidden="1" customHeight="1" x14ac:dyDescent="0.2"/>
    <row r="714" ht="14.25" hidden="1" customHeight="1" x14ac:dyDescent="0.2"/>
    <row r="715" ht="14.25" hidden="1" customHeight="1" x14ac:dyDescent="0.2"/>
    <row r="716" ht="14.25" hidden="1" customHeight="1" x14ac:dyDescent="0.2"/>
    <row r="717" ht="14.25" hidden="1" customHeight="1" x14ac:dyDescent="0.2"/>
    <row r="718" ht="14.25" hidden="1" customHeight="1" x14ac:dyDescent="0.2"/>
    <row r="719" ht="14.25" hidden="1" customHeight="1" x14ac:dyDescent="0.2"/>
    <row r="720" ht="14.25" hidden="1" customHeight="1" x14ac:dyDescent="0.2"/>
    <row r="721" ht="14.25" hidden="1" customHeight="1" x14ac:dyDescent="0.2"/>
    <row r="722" ht="14.25" hidden="1" customHeight="1" x14ac:dyDescent="0.2"/>
    <row r="723" ht="14.25" hidden="1" customHeight="1" x14ac:dyDescent="0.2"/>
    <row r="724" ht="14.25" hidden="1" customHeight="1" x14ac:dyDescent="0.2"/>
    <row r="725" ht="14.25" hidden="1" customHeight="1" x14ac:dyDescent="0.2"/>
    <row r="726" ht="14.25" hidden="1" customHeight="1" x14ac:dyDescent="0.2"/>
    <row r="727" ht="14.25" hidden="1" customHeight="1" x14ac:dyDescent="0.2"/>
    <row r="728" ht="14.25" hidden="1" customHeight="1" x14ac:dyDescent="0.2"/>
    <row r="729" ht="14.25" hidden="1" customHeight="1" x14ac:dyDescent="0.2"/>
    <row r="730" ht="14.25" hidden="1" customHeight="1" x14ac:dyDescent="0.2"/>
    <row r="731" ht="14.25" hidden="1" customHeight="1" x14ac:dyDescent="0.2"/>
    <row r="732" ht="14.25" hidden="1" customHeight="1" x14ac:dyDescent="0.2"/>
    <row r="733" ht="14.25" hidden="1" customHeight="1" x14ac:dyDescent="0.2"/>
    <row r="734" ht="14.25" hidden="1" customHeight="1" x14ac:dyDescent="0.2"/>
    <row r="735" ht="14.25" hidden="1" customHeight="1" x14ac:dyDescent="0.2"/>
    <row r="736" ht="14.25" hidden="1" customHeight="1" x14ac:dyDescent="0.2"/>
    <row r="737" ht="14.25" hidden="1" customHeight="1" x14ac:dyDescent="0.2"/>
    <row r="738" ht="14.25" hidden="1" customHeight="1" x14ac:dyDescent="0.2"/>
    <row r="739" ht="14.25" hidden="1" customHeight="1" x14ac:dyDescent="0.2"/>
    <row r="740" ht="14.25" hidden="1" customHeight="1" x14ac:dyDescent="0.2"/>
    <row r="741" ht="14.25" hidden="1" customHeight="1" x14ac:dyDescent="0.2"/>
    <row r="742" ht="14.25" hidden="1" customHeight="1" x14ac:dyDescent="0.2"/>
    <row r="743" ht="14.25" hidden="1" customHeight="1" x14ac:dyDescent="0.2"/>
    <row r="744" ht="14.25" hidden="1" customHeight="1" x14ac:dyDescent="0.2"/>
    <row r="745" ht="14.25" hidden="1" customHeight="1" x14ac:dyDescent="0.2"/>
    <row r="746" ht="14.25" hidden="1" customHeight="1" x14ac:dyDescent="0.2"/>
    <row r="747" ht="14.25" hidden="1" customHeight="1" x14ac:dyDescent="0.2"/>
    <row r="748" ht="14.25" hidden="1" customHeight="1" x14ac:dyDescent="0.2"/>
    <row r="749" ht="14.25" hidden="1" customHeight="1" x14ac:dyDescent="0.2"/>
    <row r="750" ht="14.25" hidden="1" customHeight="1" x14ac:dyDescent="0.2"/>
    <row r="751" ht="14.25" hidden="1" customHeight="1" x14ac:dyDescent="0.2"/>
    <row r="752" ht="14.25" hidden="1" customHeight="1" x14ac:dyDescent="0.2"/>
    <row r="753" ht="14.25" hidden="1" customHeight="1" x14ac:dyDescent="0.2"/>
    <row r="754" ht="14.25" hidden="1" customHeight="1" x14ac:dyDescent="0.2"/>
    <row r="755" ht="14.25" hidden="1" customHeight="1" x14ac:dyDescent="0.2"/>
    <row r="756" ht="14.25" hidden="1" customHeight="1" x14ac:dyDescent="0.2"/>
    <row r="757" ht="14.25" hidden="1" customHeight="1" x14ac:dyDescent="0.2"/>
    <row r="758" ht="14.25" hidden="1" customHeight="1" x14ac:dyDescent="0.2"/>
    <row r="759" ht="14.25" hidden="1" customHeight="1" x14ac:dyDescent="0.2"/>
    <row r="760" ht="14.25" hidden="1" customHeight="1" x14ac:dyDescent="0.2"/>
    <row r="761" ht="14.25" hidden="1" customHeight="1" x14ac:dyDescent="0.2"/>
    <row r="762" ht="14.25" hidden="1" customHeight="1" x14ac:dyDescent="0.2"/>
    <row r="763" ht="14.25" hidden="1" customHeight="1" x14ac:dyDescent="0.2"/>
    <row r="764" ht="14.25" hidden="1" customHeight="1" x14ac:dyDescent="0.2"/>
    <row r="765" ht="14.25" hidden="1" customHeight="1" x14ac:dyDescent="0.2"/>
    <row r="766" ht="14.25" hidden="1" customHeight="1" x14ac:dyDescent="0.2"/>
    <row r="767" ht="14.25" hidden="1" customHeight="1" x14ac:dyDescent="0.2"/>
    <row r="768" ht="14.25" hidden="1" customHeight="1" x14ac:dyDescent="0.2"/>
    <row r="769" ht="14.25" hidden="1" customHeight="1" x14ac:dyDescent="0.2"/>
    <row r="770" ht="14.25" hidden="1" customHeight="1" x14ac:dyDescent="0.2"/>
    <row r="771" ht="14.25" hidden="1" customHeight="1" x14ac:dyDescent="0.2"/>
    <row r="772" ht="14.25" hidden="1" customHeight="1" x14ac:dyDescent="0.2"/>
    <row r="773" ht="14.25" hidden="1" customHeight="1" x14ac:dyDescent="0.2"/>
    <row r="774" ht="14.25" hidden="1" customHeight="1" x14ac:dyDescent="0.2"/>
    <row r="775" ht="14.25" hidden="1" customHeight="1" x14ac:dyDescent="0.2"/>
    <row r="776" ht="14.25" hidden="1" customHeight="1" x14ac:dyDescent="0.2"/>
    <row r="777" ht="14.25" hidden="1" customHeight="1" x14ac:dyDescent="0.2"/>
    <row r="778" ht="14.25" hidden="1" customHeight="1" x14ac:dyDescent="0.2"/>
    <row r="779" ht="14.25" hidden="1" customHeight="1" x14ac:dyDescent="0.2"/>
    <row r="780" ht="14.25" hidden="1" customHeight="1" x14ac:dyDescent="0.2"/>
    <row r="781" ht="14.25" hidden="1" customHeight="1" x14ac:dyDescent="0.2"/>
    <row r="782" ht="14.25" hidden="1" customHeight="1" x14ac:dyDescent="0.2"/>
    <row r="783" ht="14.25" hidden="1" customHeight="1" x14ac:dyDescent="0.2"/>
    <row r="784" ht="14.25" hidden="1" customHeight="1" x14ac:dyDescent="0.2"/>
    <row r="785" ht="14.25" hidden="1" customHeight="1" x14ac:dyDescent="0.2"/>
    <row r="786" ht="14.25" hidden="1" customHeight="1" x14ac:dyDescent="0.2"/>
    <row r="787" ht="14.25" hidden="1" customHeight="1" x14ac:dyDescent="0.2"/>
    <row r="788" ht="14.25" hidden="1" customHeight="1" x14ac:dyDescent="0.2"/>
    <row r="789" ht="14.25" hidden="1" customHeight="1" x14ac:dyDescent="0.2"/>
    <row r="790" ht="14.25" hidden="1" customHeight="1" x14ac:dyDescent="0.2"/>
    <row r="791" ht="14.25" hidden="1" customHeight="1" x14ac:dyDescent="0.2"/>
    <row r="792" ht="14.25" hidden="1" customHeight="1" x14ac:dyDescent="0.2"/>
    <row r="793" ht="14.25" hidden="1" customHeight="1" x14ac:dyDescent="0.2"/>
    <row r="794" ht="14.25" hidden="1" customHeight="1" x14ac:dyDescent="0.2"/>
    <row r="795" ht="14.25" hidden="1" customHeight="1" x14ac:dyDescent="0.2"/>
    <row r="796" ht="14.25" hidden="1" customHeight="1" x14ac:dyDescent="0.2"/>
    <row r="797" ht="14.25" hidden="1" customHeight="1" x14ac:dyDescent="0.2"/>
    <row r="798" ht="14.25" hidden="1" customHeight="1" x14ac:dyDescent="0.2"/>
    <row r="799" ht="14.25" hidden="1" customHeight="1" x14ac:dyDescent="0.2"/>
    <row r="800" ht="14.25" hidden="1" customHeight="1" x14ac:dyDescent="0.2"/>
    <row r="801" ht="14.25" hidden="1" customHeight="1" x14ac:dyDescent="0.2"/>
    <row r="802" ht="14.25" hidden="1" customHeight="1" x14ac:dyDescent="0.2"/>
    <row r="803" ht="14.25" hidden="1" customHeight="1" x14ac:dyDescent="0.2"/>
    <row r="804" ht="14.25" hidden="1" customHeight="1" x14ac:dyDescent="0.2"/>
    <row r="805" ht="14.25" hidden="1" customHeight="1" x14ac:dyDescent="0.2"/>
    <row r="806" ht="14.25" hidden="1" customHeight="1" x14ac:dyDescent="0.2"/>
    <row r="807" ht="14.25" hidden="1" customHeight="1" x14ac:dyDescent="0.2"/>
    <row r="808" ht="14.25" hidden="1" customHeight="1" x14ac:dyDescent="0.2"/>
    <row r="809" ht="14.25" hidden="1" customHeight="1" x14ac:dyDescent="0.2"/>
    <row r="810" ht="14.25" hidden="1" customHeight="1" x14ac:dyDescent="0.2"/>
    <row r="811" ht="14.25" hidden="1" customHeight="1" x14ac:dyDescent="0.2"/>
    <row r="812" ht="14.25" hidden="1" customHeight="1" x14ac:dyDescent="0.2"/>
    <row r="813" ht="14.25" hidden="1" customHeight="1" x14ac:dyDescent="0.2"/>
    <row r="814" ht="14.25" hidden="1" customHeight="1" x14ac:dyDescent="0.2"/>
    <row r="815" ht="14.25" hidden="1" customHeight="1" x14ac:dyDescent="0.2"/>
    <row r="816" ht="14.25" hidden="1" customHeight="1" x14ac:dyDescent="0.2"/>
    <row r="817" ht="14.25" hidden="1" customHeight="1" x14ac:dyDescent="0.2"/>
    <row r="818" ht="14.25" hidden="1" customHeight="1" x14ac:dyDescent="0.2"/>
    <row r="819" ht="14.25" hidden="1" customHeight="1" x14ac:dyDescent="0.2"/>
    <row r="820" ht="14.25" hidden="1" customHeight="1" x14ac:dyDescent="0.2"/>
    <row r="821" ht="14.25" hidden="1" customHeight="1" x14ac:dyDescent="0.2"/>
    <row r="822" ht="14.25" hidden="1" customHeight="1" x14ac:dyDescent="0.2"/>
    <row r="823" ht="14.25" hidden="1" customHeight="1" x14ac:dyDescent="0.2"/>
    <row r="824" ht="14.25" hidden="1" customHeight="1" x14ac:dyDescent="0.2"/>
    <row r="825" ht="14.25" hidden="1" customHeight="1" x14ac:dyDescent="0.2"/>
    <row r="826" ht="14.25" hidden="1" customHeight="1" x14ac:dyDescent="0.2"/>
    <row r="827" ht="14.25" hidden="1" customHeight="1" x14ac:dyDescent="0.2"/>
    <row r="828" ht="14.25" hidden="1" customHeight="1" x14ac:dyDescent="0.2"/>
    <row r="829" ht="14.25" hidden="1" customHeight="1" x14ac:dyDescent="0.2"/>
    <row r="830" ht="14.25" hidden="1" customHeight="1" x14ac:dyDescent="0.2"/>
    <row r="831" ht="14.25" hidden="1" customHeight="1" x14ac:dyDescent="0.2"/>
    <row r="832" ht="14.25" hidden="1" customHeight="1" x14ac:dyDescent="0.2"/>
    <row r="833" ht="14.25" hidden="1" customHeight="1" x14ac:dyDescent="0.2"/>
    <row r="834" ht="14.25" hidden="1" customHeight="1" x14ac:dyDescent="0.2"/>
    <row r="835" ht="14.25" hidden="1" customHeight="1" x14ac:dyDescent="0.2"/>
    <row r="836" ht="14.25" hidden="1" customHeight="1" x14ac:dyDescent="0.2"/>
    <row r="837" ht="14.25" hidden="1" customHeight="1" x14ac:dyDescent="0.2"/>
    <row r="838" ht="14.25" hidden="1" customHeight="1" x14ac:dyDescent="0.2"/>
    <row r="839" ht="14.25" hidden="1" customHeight="1" x14ac:dyDescent="0.2"/>
    <row r="840" ht="14.25" hidden="1" customHeight="1" x14ac:dyDescent="0.2"/>
    <row r="841" ht="14.25" hidden="1" customHeight="1" x14ac:dyDescent="0.2"/>
    <row r="842" ht="14.25" hidden="1" customHeight="1" x14ac:dyDescent="0.2"/>
    <row r="843" ht="14.25" hidden="1" customHeight="1" x14ac:dyDescent="0.2"/>
    <row r="844" ht="14.25" hidden="1" customHeight="1" x14ac:dyDescent="0.2"/>
    <row r="845" ht="14.25" hidden="1" customHeight="1" x14ac:dyDescent="0.2"/>
    <row r="846" ht="14.25" hidden="1" customHeight="1" x14ac:dyDescent="0.2"/>
    <row r="847" ht="14.25" hidden="1" customHeight="1" x14ac:dyDescent="0.2"/>
    <row r="848" ht="14.25" hidden="1" customHeight="1" x14ac:dyDescent="0.2"/>
    <row r="849" ht="14.25" hidden="1" customHeight="1" x14ac:dyDescent="0.2"/>
    <row r="850" ht="14.25" hidden="1" customHeight="1" x14ac:dyDescent="0.2"/>
    <row r="851" ht="14.25" hidden="1" customHeight="1" x14ac:dyDescent="0.2"/>
    <row r="852" ht="14.25" hidden="1" customHeight="1" x14ac:dyDescent="0.2"/>
    <row r="853" ht="14.25" hidden="1" customHeight="1" x14ac:dyDescent="0.2"/>
    <row r="854" ht="14.25" hidden="1" customHeight="1" x14ac:dyDescent="0.2"/>
    <row r="855" ht="14.25" hidden="1" customHeight="1" x14ac:dyDescent="0.2"/>
    <row r="856" ht="14.25" hidden="1" customHeight="1" x14ac:dyDescent="0.2"/>
    <row r="857" ht="14.25" hidden="1" customHeight="1" x14ac:dyDescent="0.2"/>
    <row r="858" ht="14.25" hidden="1" customHeight="1" x14ac:dyDescent="0.2"/>
    <row r="859" ht="14.25" hidden="1" customHeight="1" x14ac:dyDescent="0.2"/>
    <row r="860" ht="14.25" hidden="1" customHeight="1" x14ac:dyDescent="0.2"/>
    <row r="861" ht="14.25" hidden="1" customHeight="1" x14ac:dyDescent="0.2"/>
    <row r="862" ht="14.25" hidden="1" customHeight="1" x14ac:dyDescent="0.2"/>
    <row r="863" ht="14.25" hidden="1" customHeight="1" x14ac:dyDescent="0.2"/>
    <row r="864" ht="14.25" hidden="1" customHeight="1" x14ac:dyDescent="0.2"/>
    <row r="865" ht="14.25" hidden="1" customHeight="1" x14ac:dyDescent="0.2"/>
    <row r="866" ht="14.25" hidden="1" customHeight="1" x14ac:dyDescent="0.2"/>
    <row r="867" ht="14.25" hidden="1" customHeight="1" x14ac:dyDescent="0.2"/>
    <row r="868" ht="14.25" hidden="1" customHeight="1" x14ac:dyDescent="0.2"/>
    <row r="869" ht="14.25" hidden="1" customHeight="1" x14ac:dyDescent="0.2"/>
    <row r="870" ht="14.25" hidden="1" customHeight="1" x14ac:dyDescent="0.2"/>
    <row r="871" ht="14.25" hidden="1" customHeight="1" x14ac:dyDescent="0.2"/>
    <row r="872" ht="14.25" hidden="1" customHeight="1" x14ac:dyDescent="0.2"/>
    <row r="873" ht="14.25" hidden="1" customHeight="1" x14ac:dyDescent="0.2"/>
    <row r="874" ht="14.25" hidden="1" customHeight="1" x14ac:dyDescent="0.2"/>
    <row r="875" ht="14.25" hidden="1" customHeight="1" x14ac:dyDescent="0.2"/>
    <row r="876" ht="14.25" hidden="1" customHeight="1" x14ac:dyDescent="0.2"/>
    <row r="877" ht="14.25" hidden="1" customHeight="1" x14ac:dyDescent="0.2"/>
    <row r="878" ht="14.25" hidden="1" customHeight="1" x14ac:dyDescent="0.2"/>
    <row r="879" ht="14.25" hidden="1" customHeight="1" x14ac:dyDescent="0.2"/>
    <row r="880" ht="14.25" hidden="1" customHeight="1" x14ac:dyDescent="0.2"/>
    <row r="881" ht="14.25" hidden="1" customHeight="1" x14ac:dyDescent="0.2"/>
    <row r="882" ht="14.25" hidden="1" customHeight="1" x14ac:dyDescent="0.2"/>
    <row r="883" ht="14.25" hidden="1" customHeight="1" x14ac:dyDescent="0.2"/>
    <row r="884" ht="14.25" hidden="1" customHeight="1" x14ac:dyDescent="0.2"/>
    <row r="885" ht="14.25" hidden="1" customHeight="1" x14ac:dyDescent="0.2"/>
    <row r="886" ht="14.25" hidden="1" customHeight="1" x14ac:dyDescent="0.2"/>
    <row r="887" ht="14.25" hidden="1" customHeight="1" x14ac:dyDescent="0.2"/>
    <row r="888" ht="14.25" hidden="1" customHeight="1" x14ac:dyDescent="0.2"/>
    <row r="889" ht="14.25" hidden="1" customHeight="1" x14ac:dyDescent="0.2"/>
    <row r="890" ht="14.25" hidden="1" customHeight="1" x14ac:dyDescent="0.2"/>
    <row r="891" ht="14.25" hidden="1" customHeight="1" x14ac:dyDescent="0.2"/>
    <row r="892" ht="14.25" hidden="1" customHeight="1" x14ac:dyDescent="0.2"/>
    <row r="893" ht="14.25" hidden="1" customHeight="1" x14ac:dyDescent="0.2"/>
    <row r="894" ht="14.25" hidden="1" customHeight="1" x14ac:dyDescent="0.2"/>
    <row r="895" ht="14.25" hidden="1" customHeight="1" x14ac:dyDescent="0.2"/>
    <row r="896" ht="14.25" hidden="1" customHeight="1" x14ac:dyDescent="0.2"/>
    <row r="897" ht="14.25" hidden="1" customHeight="1" x14ac:dyDescent="0.2"/>
    <row r="898" ht="14.25" hidden="1" customHeight="1" x14ac:dyDescent="0.2"/>
    <row r="899" ht="14.25" hidden="1" customHeight="1" x14ac:dyDescent="0.2"/>
    <row r="900" ht="14.25" hidden="1" customHeight="1" x14ac:dyDescent="0.2"/>
    <row r="901" ht="14.25" hidden="1" customHeight="1" x14ac:dyDescent="0.2"/>
    <row r="902" ht="14.25" hidden="1" customHeight="1" x14ac:dyDescent="0.2"/>
    <row r="903" ht="14.25" hidden="1" customHeight="1" x14ac:dyDescent="0.2"/>
    <row r="904" ht="14.25" hidden="1" customHeight="1" x14ac:dyDescent="0.2"/>
    <row r="905" ht="14.25" hidden="1" customHeight="1" x14ac:dyDescent="0.2"/>
    <row r="906" ht="14.25" hidden="1" customHeight="1" x14ac:dyDescent="0.2"/>
    <row r="907" ht="14.25" hidden="1" customHeight="1" x14ac:dyDescent="0.2"/>
    <row r="908" ht="14.25" hidden="1" customHeight="1" x14ac:dyDescent="0.2"/>
    <row r="909" ht="14.25" hidden="1" customHeight="1" x14ac:dyDescent="0.2"/>
    <row r="910" ht="14.25" hidden="1" customHeight="1" x14ac:dyDescent="0.2"/>
    <row r="911" ht="14.25" hidden="1" customHeight="1" x14ac:dyDescent="0.2"/>
    <row r="912" ht="14.25" hidden="1" customHeight="1" x14ac:dyDescent="0.2"/>
    <row r="913" ht="14.25" hidden="1" customHeight="1" x14ac:dyDescent="0.2"/>
    <row r="914" ht="14.25" hidden="1" customHeight="1" x14ac:dyDescent="0.2"/>
    <row r="915" ht="14.25" hidden="1" customHeight="1" x14ac:dyDescent="0.2"/>
    <row r="916" ht="14.25" hidden="1" customHeight="1" x14ac:dyDescent="0.2"/>
    <row r="917" ht="14.25" hidden="1" customHeight="1" x14ac:dyDescent="0.2"/>
    <row r="918" ht="14.25" hidden="1" customHeight="1" x14ac:dyDescent="0.2"/>
    <row r="919" ht="14.25" hidden="1" customHeight="1" x14ac:dyDescent="0.2"/>
    <row r="920" ht="14.25" hidden="1" customHeight="1" x14ac:dyDescent="0.2"/>
    <row r="921" ht="14.25" hidden="1" customHeight="1" x14ac:dyDescent="0.2"/>
    <row r="922" ht="14.25" hidden="1" customHeight="1" x14ac:dyDescent="0.2"/>
    <row r="923" ht="14.25" hidden="1" customHeight="1" x14ac:dyDescent="0.2"/>
    <row r="924" ht="14.25" hidden="1" customHeight="1" x14ac:dyDescent="0.2"/>
    <row r="925" ht="14.25" hidden="1" customHeight="1" x14ac:dyDescent="0.2"/>
    <row r="926" ht="14.25" hidden="1" customHeight="1" x14ac:dyDescent="0.2"/>
    <row r="927" ht="14.25" hidden="1" customHeight="1" x14ac:dyDescent="0.2"/>
    <row r="928" ht="14.25" hidden="1" customHeight="1" x14ac:dyDescent="0.2"/>
    <row r="929" ht="14.25" hidden="1" customHeight="1" x14ac:dyDescent="0.2"/>
    <row r="930" ht="14.25" hidden="1" customHeight="1" x14ac:dyDescent="0.2"/>
    <row r="931" ht="14.25" hidden="1" customHeight="1" x14ac:dyDescent="0.2"/>
    <row r="932" ht="14.25" hidden="1" customHeight="1" x14ac:dyDescent="0.2"/>
    <row r="933" ht="14.25" hidden="1" customHeight="1" x14ac:dyDescent="0.2"/>
    <row r="934" ht="14.25" hidden="1" customHeight="1" x14ac:dyDescent="0.2"/>
    <row r="935" ht="14.25" hidden="1" customHeight="1" x14ac:dyDescent="0.2"/>
    <row r="936" ht="14.25" hidden="1" customHeight="1" x14ac:dyDescent="0.2"/>
    <row r="937" ht="14.25" hidden="1" customHeight="1" x14ac:dyDescent="0.2"/>
    <row r="938" ht="14.25" hidden="1" customHeight="1" x14ac:dyDescent="0.2"/>
    <row r="939" ht="14.25" hidden="1" customHeight="1" x14ac:dyDescent="0.2"/>
    <row r="940" ht="14.25" hidden="1" customHeight="1" x14ac:dyDescent="0.2"/>
    <row r="941" ht="14.25" hidden="1" customHeight="1" x14ac:dyDescent="0.2"/>
    <row r="942" ht="14.25" hidden="1" customHeight="1" x14ac:dyDescent="0.2"/>
    <row r="943" ht="14.25" hidden="1" customHeight="1" x14ac:dyDescent="0.2"/>
    <row r="944" ht="14.25" hidden="1" customHeight="1" x14ac:dyDescent="0.2"/>
    <row r="945" ht="14.25" hidden="1" customHeight="1" x14ac:dyDescent="0.2"/>
    <row r="946" ht="14.25" hidden="1" customHeight="1" x14ac:dyDescent="0.2"/>
    <row r="947" ht="14.25" hidden="1" customHeight="1" x14ac:dyDescent="0.2"/>
    <row r="948" ht="14.25" hidden="1" customHeight="1" x14ac:dyDescent="0.2"/>
    <row r="949" ht="14.25" hidden="1" customHeight="1" x14ac:dyDescent="0.2"/>
    <row r="950" ht="14.25" hidden="1" customHeight="1" x14ac:dyDescent="0.2"/>
    <row r="951" ht="14.25" hidden="1" customHeight="1" x14ac:dyDescent="0.2"/>
    <row r="952" ht="14.25" hidden="1" customHeight="1" x14ac:dyDescent="0.2"/>
    <row r="953" ht="14.25" hidden="1" customHeight="1" x14ac:dyDescent="0.2"/>
    <row r="954" ht="14.25" hidden="1" customHeight="1" x14ac:dyDescent="0.2"/>
    <row r="955" ht="14.25" hidden="1" customHeight="1" x14ac:dyDescent="0.2"/>
    <row r="956" ht="14.25" hidden="1" customHeight="1" x14ac:dyDescent="0.2"/>
    <row r="957" ht="14.25" hidden="1" customHeight="1" x14ac:dyDescent="0.2"/>
    <row r="958" ht="14.25" hidden="1" customHeight="1" x14ac:dyDescent="0.2"/>
    <row r="959" ht="14.25" hidden="1" customHeight="1" x14ac:dyDescent="0.2"/>
    <row r="960" ht="14.25" hidden="1" customHeight="1" x14ac:dyDescent="0.2"/>
    <row r="961" ht="14.25" hidden="1" customHeight="1" x14ac:dyDescent="0.2"/>
    <row r="962" ht="14.25" hidden="1" customHeight="1" x14ac:dyDescent="0.2"/>
    <row r="963" ht="14.25" hidden="1" customHeight="1" x14ac:dyDescent="0.2"/>
    <row r="964" ht="14.25" hidden="1" customHeight="1" x14ac:dyDescent="0.2"/>
    <row r="965" ht="14.25" hidden="1" customHeight="1" x14ac:dyDescent="0.2"/>
    <row r="966" ht="14.25" hidden="1" customHeight="1" x14ac:dyDescent="0.2"/>
    <row r="967" ht="14.25" hidden="1" customHeight="1" x14ac:dyDescent="0.2"/>
    <row r="968" ht="14.25" hidden="1" customHeight="1" x14ac:dyDescent="0.2"/>
    <row r="969" ht="14.25" hidden="1" customHeight="1" x14ac:dyDescent="0.2"/>
    <row r="970" ht="14.25" hidden="1" customHeight="1" x14ac:dyDescent="0.2"/>
    <row r="971" ht="14.25" hidden="1" customHeight="1" x14ac:dyDescent="0.2"/>
    <row r="972" ht="14.25" hidden="1" customHeight="1" x14ac:dyDescent="0.2"/>
    <row r="973" ht="14.25" hidden="1" customHeight="1" x14ac:dyDescent="0.2"/>
    <row r="974" ht="14.25" hidden="1" customHeight="1" x14ac:dyDescent="0.2"/>
    <row r="975" ht="14.25" hidden="1" customHeight="1" x14ac:dyDescent="0.2"/>
    <row r="976" ht="14.25" hidden="1" customHeight="1" x14ac:dyDescent="0.2"/>
    <row r="977" ht="14.25" hidden="1" customHeight="1" x14ac:dyDescent="0.2"/>
    <row r="978" ht="14.25" hidden="1" customHeight="1" x14ac:dyDescent="0.2"/>
    <row r="979" ht="14.25" hidden="1" customHeight="1" x14ac:dyDescent="0.2"/>
    <row r="980" ht="14.25" hidden="1" customHeight="1" x14ac:dyDescent="0.2"/>
    <row r="981" ht="14.25" hidden="1" customHeight="1" x14ac:dyDescent="0.2"/>
    <row r="982" ht="14.25" hidden="1" customHeight="1" x14ac:dyDescent="0.2"/>
    <row r="983" ht="14.25" hidden="1" customHeight="1" x14ac:dyDescent="0.2"/>
    <row r="984" ht="14.25" hidden="1" customHeight="1" x14ac:dyDescent="0.2"/>
    <row r="985" ht="14.25" hidden="1" customHeight="1" x14ac:dyDescent="0.2"/>
    <row r="986" ht="14.25" hidden="1" customHeight="1" x14ac:dyDescent="0.2"/>
    <row r="987" ht="14.25" hidden="1" customHeight="1" x14ac:dyDescent="0.2"/>
    <row r="988" ht="14.25" hidden="1" customHeight="1" x14ac:dyDescent="0.2"/>
    <row r="989" ht="14.25" hidden="1" customHeight="1" x14ac:dyDescent="0.2"/>
    <row r="990" ht="14.25" hidden="1" customHeight="1" x14ac:dyDescent="0.2"/>
    <row r="991" ht="14.25" hidden="1" customHeight="1" x14ac:dyDescent="0.2"/>
    <row r="992" ht="14.25" hidden="1" customHeight="1" x14ac:dyDescent="0.2"/>
    <row r="993" ht="14.25" hidden="1" customHeight="1" x14ac:dyDescent="0.2"/>
    <row r="994" ht="14.25" hidden="1" customHeight="1" x14ac:dyDescent="0.2"/>
    <row r="995" ht="14.25" hidden="1" customHeight="1" x14ac:dyDescent="0.2"/>
    <row r="996" ht="14.25" hidden="1" customHeight="1" x14ac:dyDescent="0.2"/>
    <row r="997" ht="14.25" hidden="1" customHeight="1" x14ac:dyDescent="0.2"/>
    <row r="998" ht="14.25" hidden="1" customHeight="1" x14ac:dyDescent="0.2"/>
    <row r="999" ht="14.25" hidden="1" customHeight="1" x14ac:dyDescent="0.2"/>
    <row r="1000" ht="14.25" hidden="1" customHeight="1" x14ac:dyDescent="0.2"/>
    <row r="1001" ht="14.25" hidden="1" customHeight="1" x14ac:dyDescent="0.2"/>
    <row r="1002" ht="14.25" hidden="1" customHeight="1" x14ac:dyDescent="0.2"/>
    <row r="1003" ht="14.25" hidden="1" customHeight="1" x14ac:dyDescent="0.2"/>
    <row r="1004" ht="14.25" hidden="1" customHeight="1" x14ac:dyDescent="0.2"/>
    <row r="1005" ht="14.25" hidden="1" customHeight="1" x14ac:dyDescent="0.2"/>
    <row r="1006" ht="14.25" hidden="1" customHeight="1" x14ac:dyDescent="0.2"/>
    <row r="1007" ht="14.25" hidden="1" customHeight="1" x14ac:dyDescent="0.2"/>
    <row r="1008" ht="14.25" hidden="1" customHeight="1" x14ac:dyDescent="0.2"/>
    <row r="1009" ht="14.25" hidden="1" customHeight="1" x14ac:dyDescent="0.2"/>
    <row r="1010" ht="14.25" hidden="1" customHeight="1" x14ac:dyDescent="0.2"/>
    <row r="1011" ht="14.25" hidden="1" customHeight="1" x14ac:dyDescent="0.2"/>
    <row r="1012" ht="14.25" hidden="1" customHeight="1" x14ac:dyDescent="0.2"/>
    <row r="1013" ht="14.25" hidden="1" customHeight="1" x14ac:dyDescent="0.2"/>
    <row r="1014" ht="14.25" hidden="1" customHeight="1" x14ac:dyDescent="0.2"/>
    <row r="1015" ht="14.25" hidden="1" customHeight="1" x14ac:dyDescent="0.2"/>
    <row r="1016" ht="14.25" hidden="1" customHeight="1" x14ac:dyDescent="0.2"/>
    <row r="1017" ht="14.25" hidden="1" customHeight="1" x14ac:dyDescent="0.2"/>
    <row r="1018" ht="14.25" hidden="1" customHeight="1" x14ac:dyDescent="0.2"/>
    <row r="1019" ht="14.25" hidden="1" customHeight="1" x14ac:dyDescent="0.2"/>
    <row r="1020" ht="14.25" hidden="1" customHeight="1" x14ac:dyDescent="0.2"/>
    <row r="1021" ht="14.25" hidden="1" customHeight="1" x14ac:dyDescent="0.2"/>
    <row r="1022" ht="14.25" hidden="1" customHeight="1" x14ac:dyDescent="0.2"/>
    <row r="1023" ht="14.25" hidden="1" customHeight="1" x14ac:dyDescent="0.2"/>
    <row r="1024" ht="14.25" hidden="1" customHeight="1" x14ac:dyDescent="0.2"/>
    <row r="1025" ht="14.25" hidden="1" customHeight="1" x14ac:dyDescent="0.2"/>
    <row r="1026" ht="14.25" hidden="1" customHeight="1" x14ac:dyDescent="0.2"/>
    <row r="1027" ht="14.25" hidden="1" customHeight="1" x14ac:dyDescent="0.2"/>
    <row r="1028" ht="14.25" hidden="1" customHeight="1" x14ac:dyDescent="0.2"/>
    <row r="1029" ht="14.25" hidden="1" customHeight="1" x14ac:dyDescent="0.2"/>
    <row r="1030" ht="14.25" hidden="1" customHeight="1" x14ac:dyDescent="0.2"/>
    <row r="1031" ht="14.25" hidden="1" customHeight="1" x14ac:dyDescent="0.2"/>
    <row r="1032" ht="14.25" hidden="1" customHeight="1" x14ac:dyDescent="0.2"/>
    <row r="1033" ht="14.25" hidden="1" customHeight="1" x14ac:dyDescent="0.2"/>
    <row r="1034" ht="14.25" hidden="1" customHeight="1" x14ac:dyDescent="0.2"/>
    <row r="1035" ht="14.25" hidden="1" customHeight="1" x14ac:dyDescent="0.2"/>
    <row r="1036" ht="14.25" hidden="1" customHeight="1" x14ac:dyDescent="0.2"/>
    <row r="1037" ht="14.25" hidden="1" customHeight="1" x14ac:dyDescent="0.2"/>
    <row r="1038" ht="14.25" hidden="1" customHeight="1" x14ac:dyDescent="0.2"/>
    <row r="1039" ht="14.25" hidden="1" customHeight="1" x14ac:dyDescent="0.2"/>
    <row r="1040" ht="14.25" hidden="1" customHeight="1" x14ac:dyDescent="0.2"/>
    <row r="1041" ht="14.25" hidden="1" customHeight="1" x14ac:dyDescent="0.2"/>
    <row r="1042" ht="14.25" hidden="1" customHeight="1" x14ac:dyDescent="0.2"/>
    <row r="1043" ht="14.25" hidden="1" customHeight="1" x14ac:dyDescent="0.2"/>
    <row r="1044" ht="14.25" hidden="1" customHeight="1" x14ac:dyDescent="0.2"/>
    <row r="1045" ht="14.25" hidden="1" customHeight="1" x14ac:dyDescent="0.2"/>
    <row r="1046" ht="14.25" hidden="1" customHeight="1" x14ac:dyDescent="0.2"/>
    <row r="1047" ht="14.25" hidden="1" customHeight="1" x14ac:dyDescent="0.2"/>
    <row r="1048" ht="14.25" hidden="1" customHeight="1" x14ac:dyDescent="0.2"/>
    <row r="1049" ht="14.25" hidden="1" customHeight="1" x14ac:dyDescent="0.2"/>
    <row r="1050" ht="14.25" hidden="1" customHeight="1" x14ac:dyDescent="0.2"/>
    <row r="1051" ht="14.25" hidden="1" customHeight="1" x14ac:dyDescent="0.2"/>
    <row r="1052" ht="14.25" hidden="1" customHeight="1" x14ac:dyDescent="0.2"/>
    <row r="1053" ht="14.25" hidden="1" customHeight="1" x14ac:dyDescent="0.2"/>
    <row r="1054" ht="14.25" hidden="1" customHeight="1" x14ac:dyDescent="0.2"/>
    <row r="1055" ht="14.25" hidden="1" customHeight="1" x14ac:dyDescent="0.2"/>
    <row r="1056" ht="14.25" hidden="1" customHeight="1" x14ac:dyDescent="0.2"/>
    <row r="1057" ht="14.25" hidden="1" customHeight="1" x14ac:dyDescent="0.2"/>
    <row r="1058" ht="14.25" hidden="1" customHeight="1" x14ac:dyDescent="0.2"/>
    <row r="1059" ht="14.25" hidden="1" customHeight="1" x14ac:dyDescent="0.2"/>
    <row r="1060" ht="14.25" hidden="1" customHeight="1" x14ac:dyDescent="0.2"/>
    <row r="1061" ht="14.25" hidden="1" customHeight="1" x14ac:dyDescent="0.2"/>
    <row r="1062" ht="14.25" hidden="1" customHeight="1" x14ac:dyDescent="0.2"/>
    <row r="1063" ht="14.25" hidden="1" customHeight="1" x14ac:dyDescent="0.2"/>
    <row r="1064" ht="14.25" hidden="1" customHeight="1" x14ac:dyDescent="0.2"/>
    <row r="1065" ht="14.25" hidden="1" customHeight="1" x14ac:dyDescent="0.2"/>
    <row r="1066" ht="14.25" hidden="1" customHeight="1" x14ac:dyDescent="0.2"/>
    <row r="1067" ht="14.25" hidden="1" customHeight="1" x14ac:dyDescent="0.2"/>
    <row r="1068" ht="14.25" hidden="1" customHeight="1" x14ac:dyDescent="0.2"/>
    <row r="1069" ht="14.25" hidden="1" customHeight="1" x14ac:dyDescent="0.2"/>
    <row r="1070" ht="14.25" hidden="1" customHeight="1" x14ac:dyDescent="0.2"/>
    <row r="1071" ht="14.25" hidden="1" customHeight="1" x14ac:dyDescent="0.2"/>
    <row r="1072" ht="14.25" hidden="1" customHeight="1" x14ac:dyDescent="0.2"/>
    <row r="1073" ht="14.25" hidden="1" customHeight="1" x14ac:dyDescent="0.2"/>
    <row r="1074" ht="14.25" hidden="1" customHeight="1" x14ac:dyDescent="0.2"/>
    <row r="1075" ht="14.25" hidden="1" customHeight="1" x14ac:dyDescent="0.2"/>
    <row r="1076" ht="14.25" hidden="1" customHeight="1" x14ac:dyDescent="0.2"/>
    <row r="1077" ht="14.25" hidden="1" customHeight="1" x14ac:dyDescent="0.2"/>
    <row r="1078" ht="14.25" hidden="1" customHeight="1" x14ac:dyDescent="0.2"/>
    <row r="1079" ht="14.25" hidden="1" customHeight="1" x14ac:dyDescent="0.2"/>
    <row r="1080" ht="14.25" hidden="1" customHeight="1" x14ac:dyDescent="0.2"/>
    <row r="1081" ht="14.25" hidden="1" customHeight="1" x14ac:dyDescent="0.2"/>
    <row r="1082" ht="14.25" hidden="1" customHeight="1" x14ac:dyDescent="0.2"/>
    <row r="1083" ht="14.25" hidden="1" customHeight="1" x14ac:dyDescent="0.2"/>
    <row r="1084" ht="14.25" hidden="1" customHeight="1" x14ac:dyDescent="0.2"/>
    <row r="1085" ht="14.25" hidden="1" customHeight="1" x14ac:dyDescent="0.2"/>
    <row r="1086" ht="14.25" hidden="1" customHeight="1" x14ac:dyDescent="0.2"/>
    <row r="1087" ht="14.25" hidden="1" customHeight="1" x14ac:dyDescent="0.2"/>
    <row r="1088" ht="14.25" hidden="1" customHeight="1" x14ac:dyDescent="0.2"/>
    <row r="1089" ht="14.25" hidden="1" customHeight="1" x14ac:dyDescent="0.2"/>
    <row r="1090" ht="14.25" hidden="1" customHeight="1" x14ac:dyDescent="0.2"/>
    <row r="1091" ht="14.25" hidden="1" customHeight="1" x14ac:dyDescent="0.2"/>
    <row r="1092" ht="14.25" hidden="1" customHeight="1" x14ac:dyDescent="0.2"/>
    <row r="1093" ht="14.25" hidden="1" customHeight="1" x14ac:dyDescent="0.2"/>
    <row r="1094" ht="14.25" hidden="1" customHeight="1" x14ac:dyDescent="0.2"/>
    <row r="1095" ht="14.25" hidden="1" customHeight="1" x14ac:dyDescent="0.2"/>
    <row r="1096" ht="14.25" hidden="1" customHeight="1" x14ac:dyDescent="0.2"/>
    <row r="1097" ht="14.25" hidden="1" customHeight="1" x14ac:dyDescent="0.2"/>
    <row r="1098" ht="14.25" hidden="1" customHeight="1" x14ac:dyDescent="0.2"/>
    <row r="1099" ht="14.25" hidden="1" customHeight="1" x14ac:dyDescent="0.2"/>
    <row r="1100" ht="14.25" hidden="1" customHeight="1" x14ac:dyDescent="0.2"/>
    <row r="1101" ht="14.25" hidden="1" customHeight="1" x14ac:dyDescent="0.2"/>
    <row r="1102" ht="14.25" hidden="1" customHeight="1" x14ac:dyDescent="0.2"/>
    <row r="1103" ht="14.25" hidden="1" customHeight="1" x14ac:dyDescent="0.2"/>
    <row r="1104" ht="14.25" hidden="1" customHeight="1" x14ac:dyDescent="0.2"/>
    <row r="1105" ht="14.25" hidden="1" customHeight="1" x14ac:dyDescent="0.2"/>
    <row r="1106" ht="14.25" hidden="1" customHeight="1" x14ac:dyDescent="0.2"/>
    <row r="1107" ht="14.25" hidden="1" customHeight="1" x14ac:dyDescent="0.2"/>
    <row r="1108" ht="14.25" hidden="1" customHeight="1" x14ac:dyDescent="0.2"/>
    <row r="1109" ht="14.25" hidden="1" customHeight="1" x14ac:dyDescent="0.2"/>
    <row r="1110" ht="14.25" hidden="1" customHeight="1" x14ac:dyDescent="0.2"/>
    <row r="1111" ht="14.25" hidden="1" customHeight="1" x14ac:dyDescent="0.2"/>
    <row r="1112" ht="14.25" hidden="1" customHeight="1" x14ac:dyDescent="0.2"/>
    <row r="1113" ht="14.25" hidden="1" customHeight="1" x14ac:dyDescent="0.2"/>
    <row r="1114" ht="14.25" hidden="1" customHeight="1" x14ac:dyDescent="0.2"/>
    <row r="1115" ht="14.25" hidden="1" customHeight="1" x14ac:dyDescent="0.2"/>
    <row r="1116" ht="14.25" hidden="1" customHeight="1" x14ac:dyDescent="0.2"/>
    <row r="1117" ht="14.25" hidden="1" customHeight="1" x14ac:dyDescent="0.2"/>
    <row r="1118" ht="14.25" hidden="1" customHeight="1" x14ac:dyDescent="0.2"/>
    <row r="1119" ht="14.25" hidden="1" customHeight="1" x14ac:dyDescent="0.2"/>
    <row r="1120" ht="14.25" hidden="1" customHeight="1" x14ac:dyDescent="0.2"/>
    <row r="1121" ht="14.25" hidden="1" customHeight="1" x14ac:dyDescent="0.2"/>
    <row r="1122" ht="14.25" hidden="1" customHeight="1" x14ac:dyDescent="0.2"/>
    <row r="1123" ht="14.25" hidden="1" customHeight="1" x14ac:dyDescent="0.2"/>
    <row r="1124" ht="14.25" hidden="1" customHeight="1" x14ac:dyDescent="0.2"/>
    <row r="1125" ht="14.25" hidden="1" customHeight="1" x14ac:dyDescent="0.2"/>
    <row r="1126" ht="14.25" hidden="1" customHeight="1" x14ac:dyDescent="0.2"/>
    <row r="1127" ht="14.25" hidden="1" customHeight="1" x14ac:dyDescent="0.2"/>
    <row r="1128" ht="14.25" hidden="1" customHeight="1" x14ac:dyDescent="0.2"/>
    <row r="1129" ht="14.25" hidden="1" customHeight="1" x14ac:dyDescent="0.2"/>
    <row r="1130" ht="14.25" hidden="1" customHeight="1" x14ac:dyDescent="0.2"/>
    <row r="1131" ht="14.25" hidden="1" customHeight="1" x14ac:dyDescent="0.2"/>
    <row r="1132" ht="14.25" hidden="1" customHeight="1" x14ac:dyDescent="0.2"/>
    <row r="1133" ht="14.25" hidden="1" customHeight="1" x14ac:dyDescent="0.2"/>
    <row r="1134" ht="14.25" hidden="1" customHeight="1" x14ac:dyDescent="0.2"/>
    <row r="1135" ht="14.25" hidden="1" customHeight="1" x14ac:dyDescent="0.2"/>
    <row r="1136" ht="14.25" hidden="1" customHeight="1" x14ac:dyDescent="0.2"/>
    <row r="1137" ht="14.25" hidden="1" customHeight="1" x14ac:dyDescent="0.2"/>
    <row r="1138" ht="14.25" hidden="1" customHeight="1" x14ac:dyDescent="0.2"/>
    <row r="1139" ht="14.25" hidden="1" customHeight="1" x14ac:dyDescent="0.2"/>
    <row r="1140" ht="14.25" hidden="1" customHeight="1" x14ac:dyDescent="0.2"/>
    <row r="1141" ht="14.25" hidden="1" customHeight="1" x14ac:dyDescent="0.2"/>
    <row r="1142" ht="14.25" hidden="1" customHeight="1" x14ac:dyDescent="0.2"/>
    <row r="1143" ht="14.25" hidden="1" customHeight="1" x14ac:dyDescent="0.2"/>
    <row r="1144" ht="14.25" hidden="1" customHeight="1" x14ac:dyDescent="0.2"/>
    <row r="1145" ht="14.25" hidden="1" customHeight="1" x14ac:dyDescent="0.2"/>
    <row r="1146" ht="14.25" hidden="1" customHeight="1" x14ac:dyDescent="0.2"/>
    <row r="1147" ht="14.25" hidden="1" customHeight="1" x14ac:dyDescent="0.2"/>
    <row r="1148" ht="14.25" hidden="1" customHeight="1" x14ac:dyDescent="0.2"/>
    <row r="1149" ht="14.25" hidden="1" customHeight="1" x14ac:dyDescent="0.2"/>
    <row r="1150" ht="14.25" hidden="1" customHeight="1" x14ac:dyDescent="0.2"/>
    <row r="1151" ht="14.25" hidden="1" customHeight="1" x14ac:dyDescent="0.2"/>
    <row r="1152" ht="14.25" hidden="1" customHeight="1" x14ac:dyDescent="0.2"/>
    <row r="1153" ht="14.25" hidden="1" customHeight="1" x14ac:dyDescent="0.2"/>
    <row r="1154" ht="14.25" hidden="1" customHeight="1" x14ac:dyDescent="0.2"/>
    <row r="1155" ht="14.25" hidden="1" customHeight="1" x14ac:dyDescent="0.2"/>
    <row r="1156" ht="14.25" hidden="1" customHeight="1" x14ac:dyDescent="0.2"/>
    <row r="1157" ht="14.25" hidden="1" customHeight="1" x14ac:dyDescent="0.2"/>
    <row r="1158" ht="14.25" hidden="1" customHeight="1" x14ac:dyDescent="0.2"/>
    <row r="1159" ht="14.25" hidden="1" customHeight="1" x14ac:dyDescent="0.2"/>
    <row r="1160" ht="14.25" hidden="1" customHeight="1" x14ac:dyDescent="0.2"/>
    <row r="1161" ht="14.25" hidden="1" customHeight="1" x14ac:dyDescent="0.2"/>
    <row r="1162" ht="14.25" hidden="1" customHeight="1" x14ac:dyDescent="0.2"/>
    <row r="1163" ht="14.25" hidden="1" customHeight="1" x14ac:dyDescent="0.2"/>
    <row r="1164" ht="14.25" hidden="1" customHeight="1" x14ac:dyDescent="0.2"/>
    <row r="1165" ht="14.25" hidden="1" customHeight="1" x14ac:dyDescent="0.2"/>
    <row r="1166" ht="14.25" hidden="1" customHeight="1" x14ac:dyDescent="0.2"/>
    <row r="1167" ht="14.25" hidden="1" customHeight="1" x14ac:dyDescent="0.2"/>
    <row r="1168" ht="14.25" hidden="1" customHeight="1" x14ac:dyDescent="0.2"/>
    <row r="1169" ht="14.25" hidden="1" customHeight="1" x14ac:dyDescent="0.2"/>
    <row r="1170" ht="14.25" hidden="1" customHeight="1" x14ac:dyDescent="0.2"/>
    <row r="1171" ht="14.25" hidden="1" customHeight="1" x14ac:dyDescent="0.2"/>
    <row r="1172" ht="14.25" hidden="1" customHeight="1" x14ac:dyDescent="0.2"/>
    <row r="1173" ht="14.25" hidden="1" customHeight="1" x14ac:dyDescent="0.2"/>
    <row r="1174" ht="14.25" hidden="1" customHeight="1" x14ac:dyDescent="0.2"/>
    <row r="1175" ht="14.25" hidden="1" customHeight="1" x14ac:dyDescent="0.2"/>
    <row r="1176" ht="14.25" hidden="1" customHeight="1" x14ac:dyDescent="0.2"/>
    <row r="1177" ht="14.25" hidden="1" customHeight="1" x14ac:dyDescent="0.2"/>
    <row r="1178" ht="14.25" hidden="1" customHeight="1" x14ac:dyDescent="0.2"/>
    <row r="1179" ht="14.25" hidden="1" customHeight="1" x14ac:dyDescent="0.2"/>
    <row r="1180" ht="14.25" hidden="1" customHeight="1" x14ac:dyDescent="0.2"/>
    <row r="1181" ht="14.25" hidden="1" customHeight="1" x14ac:dyDescent="0.2"/>
    <row r="1182" ht="14.25" hidden="1" customHeight="1" x14ac:dyDescent="0.2"/>
    <row r="1183" ht="14.25" hidden="1" customHeight="1" x14ac:dyDescent="0.2"/>
    <row r="1184" ht="14.25" hidden="1" customHeight="1" x14ac:dyDescent="0.2"/>
    <row r="1185" ht="14.25" hidden="1" customHeight="1" x14ac:dyDescent="0.2"/>
    <row r="1186" ht="14.25" hidden="1" customHeight="1" x14ac:dyDescent="0.2"/>
    <row r="1187" ht="14.25" hidden="1" customHeight="1" x14ac:dyDescent="0.2"/>
    <row r="1188" ht="14.25" hidden="1" customHeight="1" x14ac:dyDescent="0.2"/>
    <row r="1189" ht="14.25" hidden="1" customHeight="1" x14ac:dyDescent="0.2"/>
    <row r="1190" ht="14.25" hidden="1" customHeight="1" x14ac:dyDescent="0.2"/>
    <row r="1191" ht="14.25" hidden="1" customHeight="1" x14ac:dyDescent="0.2"/>
    <row r="1192" ht="14.25" hidden="1" customHeight="1" x14ac:dyDescent="0.2"/>
    <row r="1193" ht="14.25" hidden="1" customHeight="1" x14ac:dyDescent="0.2"/>
    <row r="1194" ht="14.25" hidden="1" customHeight="1" x14ac:dyDescent="0.2"/>
    <row r="1195" ht="14.25" hidden="1" customHeight="1" x14ac:dyDescent="0.2"/>
    <row r="1196" ht="14.25" hidden="1" customHeight="1" x14ac:dyDescent="0.2"/>
    <row r="1197" ht="14.25" hidden="1" customHeight="1" x14ac:dyDescent="0.2"/>
    <row r="1198" ht="14.25" hidden="1" customHeight="1" x14ac:dyDescent="0.2"/>
    <row r="1199" ht="14.25" hidden="1" customHeight="1" x14ac:dyDescent="0.2"/>
    <row r="1200" ht="14.25" hidden="1" customHeight="1" x14ac:dyDescent="0.2"/>
    <row r="1201" ht="14.25" hidden="1" customHeight="1" x14ac:dyDescent="0.2"/>
    <row r="1202" ht="14.25" hidden="1" customHeight="1" x14ac:dyDescent="0.2"/>
    <row r="1203" ht="14.25" hidden="1" customHeight="1" x14ac:dyDescent="0.2"/>
    <row r="1204" ht="14.25" hidden="1" customHeight="1" x14ac:dyDescent="0.2"/>
    <row r="1205" ht="14.25" hidden="1" customHeight="1" x14ac:dyDescent="0.2"/>
    <row r="1206" ht="14.25" hidden="1" customHeight="1" x14ac:dyDescent="0.2"/>
    <row r="1207" ht="14.25" hidden="1" customHeight="1" x14ac:dyDescent="0.2"/>
    <row r="1208" ht="14.25" hidden="1" customHeight="1" x14ac:dyDescent="0.2"/>
    <row r="1209" ht="14.25" hidden="1" customHeight="1" x14ac:dyDescent="0.2"/>
    <row r="1210" ht="14.25" hidden="1" customHeight="1" x14ac:dyDescent="0.2"/>
    <row r="1211" ht="14.25" hidden="1" customHeight="1" x14ac:dyDescent="0.2"/>
    <row r="1212" ht="14.25" hidden="1" customHeight="1" x14ac:dyDescent="0.2"/>
    <row r="1213" ht="14.25" hidden="1" customHeight="1" x14ac:dyDescent="0.2"/>
    <row r="1214" ht="14.25" hidden="1" customHeight="1" x14ac:dyDescent="0.2"/>
    <row r="1215" ht="14.25" hidden="1" customHeight="1" x14ac:dyDescent="0.2"/>
    <row r="1216" ht="14.25" hidden="1" customHeight="1" x14ac:dyDescent="0.2"/>
    <row r="1217" ht="14.25" hidden="1" customHeight="1" x14ac:dyDescent="0.2"/>
    <row r="1218" ht="14.25" hidden="1" customHeight="1" x14ac:dyDescent="0.2"/>
    <row r="1219" ht="14.25" hidden="1" customHeight="1" x14ac:dyDescent="0.2"/>
    <row r="1220" ht="14.25" hidden="1" customHeight="1" x14ac:dyDescent="0.2"/>
    <row r="1221" ht="14.25" hidden="1" customHeight="1" x14ac:dyDescent="0.2"/>
    <row r="1222" ht="14.25" hidden="1" customHeight="1" x14ac:dyDescent="0.2"/>
    <row r="1223" ht="14.25" hidden="1" customHeight="1" x14ac:dyDescent="0.2"/>
    <row r="1224" ht="14.25" hidden="1" customHeight="1" x14ac:dyDescent="0.2"/>
    <row r="1225" ht="14.25" hidden="1" customHeight="1" x14ac:dyDescent="0.2"/>
    <row r="1226" ht="14.25" hidden="1" customHeight="1" x14ac:dyDescent="0.2"/>
    <row r="1227" ht="14.25" hidden="1" customHeight="1" x14ac:dyDescent="0.2"/>
    <row r="1228" ht="14.25" hidden="1" customHeight="1" x14ac:dyDescent="0.2"/>
    <row r="1229" ht="14.25" hidden="1" customHeight="1" x14ac:dyDescent="0.2"/>
    <row r="1230" ht="14.25" hidden="1" customHeight="1" x14ac:dyDescent="0.2"/>
    <row r="1231" ht="14.25" hidden="1" customHeight="1" x14ac:dyDescent="0.2"/>
    <row r="1232" ht="14.25" hidden="1" customHeight="1" x14ac:dyDescent="0.2"/>
    <row r="1233" ht="14.25" hidden="1" customHeight="1" x14ac:dyDescent="0.2"/>
    <row r="1234" ht="14.25" hidden="1" customHeight="1" x14ac:dyDescent="0.2"/>
    <row r="1235" ht="14.25" hidden="1" customHeight="1" x14ac:dyDescent="0.2"/>
    <row r="1236" ht="14.25" hidden="1" customHeight="1" x14ac:dyDescent="0.2"/>
    <row r="1237" ht="14.25" hidden="1" customHeight="1" x14ac:dyDescent="0.2"/>
    <row r="1238" ht="14.25" hidden="1" customHeight="1" x14ac:dyDescent="0.2"/>
    <row r="1239" ht="14.25" hidden="1" customHeight="1" x14ac:dyDescent="0.2"/>
    <row r="1240" ht="14.25" hidden="1" customHeight="1" x14ac:dyDescent="0.2"/>
    <row r="1241" ht="14.25" hidden="1" customHeight="1" x14ac:dyDescent="0.2"/>
    <row r="1242" ht="14.25" hidden="1" customHeight="1" x14ac:dyDescent="0.2"/>
    <row r="1243" ht="14.25" hidden="1" customHeight="1" x14ac:dyDescent="0.2"/>
    <row r="1244" ht="14.25" hidden="1" customHeight="1" x14ac:dyDescent="0.2"/>
    <row r="1245" ht="14.25" hidden="1" customHeight="1" x14ac:dyDescent="0.2"/>
    <row r="1246" ht="14.25" hidden="1" customHeight="1" x14ac:dyDescent="0.2"/>
    <row r="1247" ht="14.25" hidden="1" customHeight="1" x14ac:dyDescent="0.2"/>
    <row r="1248" ht="14.25" hidden="1" customHeight="1" x14ac:dyDescent="0.2"/>
    <row r="1249" ht="14.25" hidden="1" customHeight="1" x14ac:dyDescent="0.2"/>
    <row r="1250" ht="14.25" hidden="1" customHeight="1" x14ac:dyDescent="0.2"/>
    <row r="1251" ht="14.25" hidden="1" customHeight="1" x14ac:dyDescent="0.2"/>
    <row r="1252" ht="14.25" hidden="1" customHeight="1" x14ac:dyDescent="0.2"/>
    <row r="1253" ht="14.25" hidden="1" customHeight="1" x14ac:dyDescent="0.2"/>
    <row r="1254" ht="14.25" hidden="1" customHeight="1" x14ac:dyDescent="0.2"/>
    <row r="1255" ht="14.25" hidden="1" customHeight="1" x14ac:dyDescent="0.2"/>
    <row r="1256" ht="14.25" hidden="1" customHeight="1" x14ac:dyDescent="0.2"/>
    <row r="1257" ht="14.25" hidden="1" customHeight="1" x14ac:dyDescent="0.2"/>
    <row r="1258" ht="14.25" hidden="1" customHeight="1" x14ac:dyDescent="0.2"/>
    <row r="1259" ht="14.25" hidden="1" customHeight="1" x14ac:dyDescent="0.2"/>
    <row r="1260" ht="14.25" hidden="1" customHeight="1" x14ac:dyDescent="0.2"/>
    <row r="1261" ht="14.25" hidden="1" customHeight="1" x14ac:dyDescent="0.2"/>
    <row r="1262" ht="14.25" hidden="1" customHeight="1" x14ac:dyDescent="0.2"/>
    <row r="1263" ht="14.25" hidden="1" customHeight="1" x14ac:dyDescent="0.2"/>
    <row r="1264" ht="14.25" hidden="1" customHeight="1" x14ac:dyDescent="0.2"/>
    <row r="1265" ht="14.25" hidden="1" customHeight="1" x14ac:dyDescent="0.2"/>
    <row r="1266" ht="14.25" hidden="1" customHeight="1" x14ac:dyDescent="0.2"/>
    <row r="1267" ht="14.25" hidden="1" customHeight="1" x14ac:dyDescent="0.2"/>
    <row r="1268" ht="14.25" hidden="1" customHeight="1" x14ac:dyDescent="0.2"/>
    <row r="1269" ht="14.25" hidden="1" customHeight="1" x14ac:dyDescent="0.2"/>
    <row r="1270" ht="14.25" hidden="1" customHeight="1" x14ac:dyDescent="0.2"/>
    <row r="1271" ht="14.25" hidden="1" customHeight="1" x14ac:dyDescent="0.2"/>
    <row r="1272" ht="14.25" hidden="1" customHeight="1" x14ac:dyDescent="0.2"/>
    <row r="1273" ht="14.25" hidden="1" customHeight="1" x14ac:dyDescent="0.2"/>
    <row r="1274" ht="14.25" hidden="1" customHeight="1" x14ac:dyDescent="0.2"/>
    <row r="1275" ht="14.25" hidden="1" customHeight="1" x14ac:dyDescent="0.2"/>
    <row r="1276" ht="14.25" hidden="1" customHeight="1" x14ac:dyDescent="0.2"/>
    <row r="1277" ht="14.25" hidden="1" customHeight="1" x14ac:dyDescent="0.2"/>
    <row r="1278" ht="14.25" hidden="1" customHeight="1" x14ac:dyDescent="0.2"/>
    <row r="1279" ht="14.25" hidden="1" customHeight="1" x14ac:dyDescent="0.2"/>
    <row r="1280" ht="14.25" hidden="1" customHeight="1" x14ac:dyDescent="0.2"/>
    <row r="1281" ht="14.25" hidden="1" customHeight="1" x14ac:dyDescent="0.2"/>
    <row r="1282" ht="14.25" hidden="1" customHeight="1" x14ac:dyDescent="0.2"/>
    <row r="1283" ht="14.25" hidden="1" customHeight="1" x14ac:dyDescent="0.2"/>
    <row r="1284" ht="14.25" hidden="1" customHeight="1" x14ac:dyDescent="0.2"/>
    <row r="1285" ht="14.25" hidden="1" customHeight="1" x14ac:dyDescent="0.2"/>
    <row r="1286" ht="14.25" hidden="1" customHeight="1" x14ac:dyDescent="0.2"/>
    <row r="1287" ht="14.25" hidden="1" customHeight="1" x14ac:dyDescent="0.2"/>
    <row r="1288" ht="14.25" hidden="1" customHeight="1" x14ac:dyDescent="0.2"/>
    <row r="1289" ht="14.25" hidden="1" customHeight="1" x14ac:dyDescent="0.2"/>
    <row r="1290" ht="14.25" hidden="1" customHeight="1" x14ac:dyDescent="0.2"/>
    <row r="1291" ht="14.25" hidden="1" customHeight="1" x14ac:dyDescent="0.2"/>
    <row r="1292" ht="14.25" hidden="1" customHeight="1" x14ac:dyDescent="0.2"/>
    <row r="1293" ht="14.25" hidden="1" customHeight="1" x14ac:dyDescent="0.2"/>
    <row r="1294" ht="14.25" hidden="1" customHeight="1" x14ac:dyDescent="0.2"/>
    <row r="1295" ht="14.25" hidden="1" customHeight="1" x14ac:dyDescent="0.2"/>
    <row r="1296" ht="14.25" hidden="1" customHeight="1" x14ac:dyDescent="0.2"/>
    <row r="1297" ht="14.25" hidden="1" customHeight="1" x14ac:dyDescent="0.2"/>
    <row r="1298" ht="14.25" hidden="1" customHeight="1" x14ac:dyDescent="0.2"/>
    <row r="1299" ht="14.25" hidden="1" customHeight="1" x14ac:dyDescent="0.2"/>
    <row r="1300" ht="14.25" hidden="1" customHeight="1" x14ac:dyDescent="0.2"/>
    <row r="1301" ht="14.25" hidden="1" customHeight="1" x14ac:dyDescent="0.2"/>
    <row r="1302" ht="14.25" hidden="1" customHeight="1" x14ac:dyDescent="0.2"/>
    <row r="1303" ht="14.25" hidden="1" customHeight="1" x14ac:dyDescent="0.2"/>
    <row r="1304" ht="14.25" hidden="1" customHeight="1" x14ac:dyDescent="0.2"/>
    <row r="1305" ht="14.25" hidden="1" customHeight="1" x14ac:dyDescent="0.2"/>
    <row r="1306" ht="14.25" hidden="1" customHeight="1" x14ac:dyDescent="0.2"/>
    <row r="1307" ht="14.25" hidden="1" customHeight="1" x14ac:dyDescent="0.2"/>
    <row r="1308" ht="14.25" hidden="1" customHeight="1" x14ac:dyDescent="0.2"/>
    <row r="1309" ht="14.25" hidden="1" customHeight="1" x14ac:dyDescent="0.2"/>
    <row r="1310" ht="14.25" hidden="1" customHeight="1" x14ac:dyDescent="0.2"/>
    <row r="1311" ht="14.25" hidden="1" customHeight="1" x14ac:dyDescent="0.2"/>
    <row r="1312" ht="14.25" hidden="1" customHeight="1" x14ac:dyDescent="0.2"/>
    <row r="1313" ht="14.25" hidden="1" customHeight="1" x14ac:dyDescent="0.2"/>
    <row r="1314" ht="14.25" hidden="1" customHeight="1" x14ac:dyDescent="0.2"/>
    <row r="1315" ht="14.25" hidden="1" customHeight="1" x14ac:dyDescent="0.2"/>
    <row r="1316" ht="14.25" hidden="1" customHeight="1" x14ac:dyDescent="0.2"/>
    <row r="1317" ht="14.25" hidden="1" customHeight="1" x14ac:dyDescent="0.2"/>
    <row r="1318" ht="14.25" hidden="1" customHeight="1" x14ac:dyDescent="0.2"/>
    <row r="1319" ht="14.25" hidden="1" customHeight="1" x14ac:dyDescent="0.2"/>
    <row r="1320" ht="14.25" hidden="1" customHeight="1" x14ac:dyDescent="0.2"/>
    <row r="1321" ht="14.25" hidden="1" customHeight="1" x14ac:dyDescent="0.2"/>
    <row r="1322" ht="14.25" hidden="1" customHeight="1" x14ac:dyDescent="0.2"/>
    <row r="1323" ht="14.25" hidden="1" customHeight="1" x14ac:dyDescent="0.2"/>
    <row r="1324" ht="14.25" hidden="1" customHeight="1" x14ac:dyDescent="0.2"/>
    <row r="1325" ht="14.25" hidden="1" customHeight="1" x14ac:dyDescent="0.2"/>
    <row r="1326" ht="14.25" hidden="1" customHeight="1" x14ac:dyDescent="0.2"/>
    <row r="1327" ht="14.25" hidden="1" customHeight="1" x14ac:dyDescent="0.2"/>
    <row r="1328" ht="14.25" hidden="1" customHeight="1" x14ac:dyDescent="0.2"/>
    <row r="1329" ht="14.25" hidden="1" customHeight="1" x14ac:dyDescent="0.2"/>
    <row r="1330" ht="14.25" hidden="1" customHeight="1" x14ac:dyDescent="0.2"/>
    <row r="1331" ht="14.25" hidden="1" customHeight="1" x14ac:dyDescent="0.2"/>
    <row r="1332" ht="14.25" hidden="1" customHeight="1" x14ac:dyDescent="0.2"/>
    <row r="1333" ht="14.25" hidden="1" customHeight="1" x14ac:dyDescent="0.2"/>
    <row r="1334" ht="14.25" hidden="1" customHeight="1" x14ac:dyDescent="0.2"/>
    <row r="1335" ht="14.25" hidden="1" customHeight="1" x14ac:dyDescent="0.2"/>
    <row r="1336" ht="14.25" hidden="1" customHeight="1" x14ac:dyDescent="0.2"/>
    <row r="1337" ht="14.25" hidden="1" customHeight="1" x14ac:dyDescent="0.2"/>
    <row r="1338" ht="14.25" hidden="1" customHeight="1" x14ac:dyDescent="0.2"/>
    <row r="1339" ht="14.25" hidden="1" customHeight="1" x14ac:dyDescent="0.2"/>
    <row r="1340" ht="14.25" hidden="1" customHeight="1" x14ac:dyDescent="0.2"/>
    <row r="1341" ht="14.25" hidden="1" customHeight="1" x14ac:dyDescent="0.2"/>
    <row r="1342" ht="14.25" hidden="1" customHeight="1" x14ac:dyDescent="0.2"/>
    <row r="1343" ht="14.25" hidden="1" customHeight="1" x14ac:dyDescent="0.2"/>
    <row r="1344" ht="14.25" hidden="1" customHeight="1" x14ac:dyDescent="0.2"/>
    <row r="1345" ht="14.25" hidden="1" customHeight="1" x14ac:dyDescent="0.2"/>
    <row r="1346" ht="14.25" hidden="1" customHeight="1" x14ac:dyDescent="0.2"/>
    <row r="1347" ht="14.25" hidden="1" customHeight="1" x14ac:dyDescent="0.2"/>
    <row r="1348" ht="14.25" hidden="1" customHeight="1" x14ac:dyDescent="0.2"/>
    <row r="1349" ht="14.25" hidden="1" customHeight="1" x14ac:dyDescent="0.2"/>
    <row r="1350" ht="14.25" hidden="1" customHeight="1" x14ac:dyDescent="0.2"/>
    <row r="1351" ht="14.25" hidden="1" customHeight="1" x14ac:dyDescent="0.2"/>
    <row r="1352" ht="14.25" hidden="1" customHeight="1" x14ac:dyDescent="0.2"/>
    <row r="1353" ht="14.25" hidden="1" customHeight="1" x14ac:dyDescent="0.2"/>
    <row r="1354" ht="14.25" hidden="1" customHeight="1" x14ac:dyDescent="0.2"/>
    <row r="1355" ht="14.25" hidden="1" customHeight="1" x14ac:dyDescent="0.2"/>
    <row r="1356" ht="14.25" hidden="1" customHeight="1" x14ac:dyDescent="0.2"/>
    <row r="1357" ht="14.25" hidden="1" customHeight="1" x14ac:dyDescent="0.2"/>
    <row r="1358" ht="14.25" hidden="1" customHeight="1" x14ac:dyDescent="0.2"/>
    <row r="1359" ht="14.25" hidden="1" customHeight="1" x14ac:dyDescent="0.2"/>
    <row r="1360" ht="14.25" hidden="1" customHeight="1" x14ac:dyDescent="0.2"/>
    <row r="1361" ht="14.25" hidden="1" customHeight="1" x14ac:dyDescent="0.2"/>
    <row r="1362" ht="14.25" hidden="1" customHeight="1" x14ac:dyDescent="0.2"/>
    <row r="1363" ht="14.25" hidden="1" customHeight="1" x14ac:dyDescent="0.2"/>
    <row r="1364" ht="14.25" hidden="1" customHeight="1" x14ac:dyDescent="0.2"/>
    <row r="1365" ht="14.25" hidden="1" customHeight="1" x14ac:dyDescent="0.2"/>
    <row r="1366" ht="14.25" hidden="1" customHeight="1" x14ac:dyDescent="0.2"/>
    <row r="1367" ht="14.25" hidden="1" customHeight="1" x14ac:dyDescent="0.2"/>
    <row r="1368" ht="14.25" hidden="1" customHeight="1" x14ac:dyDescent="0.2"/>
    <row r="1369" ht="14.25" hidden="1" customHeight="1" x14ac:dyDescent="0.2"/>
    <row r="1370" ht="14.25" hidden="1" customHeight="1" x14ac:dyDescent="0.2"/>
    <row r="1371" ht="14.25" hidden="1" customHeight="1" x14ac:dyDescent="0.2"/>
    <row r="1372" ht="14.25" hidden="1" customHeight="1" x14ac:dyDescent="0.2"/>
    <row r="1373" ht="14.25" hidden="1" customHeight="1" x14ac:dyDescent="0.2"/>
    <row r="1374" ht="14.25" hidden="1" customHeight="1" x14ac:dyDescent="0.2"/>
    <row r="1375" ht="14.25" hidden="1" customHeight="1" x14ac:dyDescent="0.2"/>
    <row r="1376" ht="14.25" hidden="1" customHeight="1" x14ac:dyDescent="0.2"/>
    <row r="1377" ht="14.25" hidden="1" customHeight="1" x14ac:dyDescent="0.2"/>
    <row r="1378" ht="14.25" hidden="1" customHeight="1" x14ac:dyDescent="0.2"/>
    <row r="1379" ht="14.25" hidden="1" customHeight="1" x14ac:dyDescent="0.2"/>
    <row r="1380" ht="14.25" hidden="1" customHeight="1" x14ac:dyDescent="0.2"/>
    <row r="1381" ht="14.25" hidden="1" customHeight="1" x14ac:dyDescent="0.2"/>
    <row r="1382" ht="14.25" hidden="1" customHeight="1" x14ac:dyDescent="0.2"/>
    <row r="1383" ht="14.25" hidden="1" customHeight="1" x14ac:dyDescent="0.2"/>
    <row r="1384" ht="14.25" hidden="1" customHeight="1" x14ac:dyDescent="0.2"/>
    <row r="1385" ht="14.25" hidden="1" customHeight="1" x14ac:dyDescent="0.2"/>
    <row r="1386" ht="14.25" hidden="1" customHeight="1" x14ac:dyDescent="0.2"/>
    <row r="1387" ht="14.25" hidden="1" customHeight="1" x14ac:dyDescent="0.2"/>
    <row r="1388" ht="14.25" hidden="1" customHeight="1" x14ac:dyDescent="0.2"/>
    <row r="1389" ht="14.25" hidden="1" customHeight="1" x14ac:dyDescent="0.2"/>
    <row r="1390" ht="14.25" hidden="1" customHeight="1" x14ac:dyDescent="0.2"/>
    <row r="1391" ht="14.25" hidden="1" customHeight="1" x14ac:dyDescent="0.2"/>
    <row r="1392" ht="14.25" hidden="1" customHeight="1" x14ac:dyDescent="0.2"/>
    <row r="1393" ht="14.25" hidden="1" customHeight="1" x14ac:dyDescent="0.2"/>
    <row r="1394" ht="14.25" hidden="1" customHeight="1" x14ac:dyDescent="0.2"/>
    <row r="1395" ht="14.25" hidden="1" customHeight="1" x14ac:dyDescent="0.2"/>
    <row r="1396" ht="14.25" hidden="1" customHeight="1" x14ac:dyDescent="0.2"/>
    <row r="1397" ht="14.25" hidden="1" customHeight="1" x14ac:dyDescent="0.2"/>
    <row r="1398" ht="14.25" hidden="1" customHeight="1" x14ac:dyDescent="0.2"/>
    <row r="1399" ht="14.25" hidden="1" customHeight="1" x14ac:dyDescent="0.2"/>
    <row r="1400" ht="14.25" hidden="1" customHeight="1" x14ac:dyDescent="0.2"/>
    <row r="1401" ht="14.25" hidden="1" customHeight="1" x14ac:dyDescent="0.2"/>
    <row r="1402" ht="14.25" hidden="1" customHeight="1" x14ac:dyDescent="0.2"/>
    <row r="1403" ht="14.25" hidden="1" customHeight="1" x14ac:dyDescent="0.2"/>
    <row r="1404" ht="14.25" hidden="1" customHeight="1" x14ac:dyDescent="0.2"/>
    <row r="1405" ht="14.25" hidden="1" customHeight="1" x14ac:dyDescent="0.2"/>
    <row r="1406" ht="14.25" hidden="1" customHeight="1" x14ac:dyDescent="0.2"/>
    <row r="1407" ht="14.25" hidden="1" customHeight="1" x14ac:dyDescent="0.2"/>
    <row r="1408" ht="14.25" hidden="1" customHeight="1" x14ac:dyDescent="0.2"/>
    <row r="1409" ht="14.25" hidden="1" customHeight="1" x14ac:dyDescent="0.2"/>
    <row r="1410" ht="14.25" hidden="1" customHeight="1" x14ac:dyDescent="0.2"/>
    <row r="1411" ht="14.25" hidden="1" customHeight="1" x14ac:dyDescent="0.2"/>
    <row r="1412" ht="14.25" hidden="1" customHeight="1" x14ac:dyDescent="0.2"/>
    <row r="1413" ht="14.25" hidden="1" customHeight="1" x14ac:dyDescent="0.2"/>
    <row r="1414" ht="14.25" hidden="1" customHeight="1" x14ac:dyDescent="0.2"/>
    <row r="1415" ht="14.25" hidden="1" customHeight="1" x14ac:dyDescent="0.2"/>
    <row r="1416" ht="14.25" hidden="1" customHeight="1" x14ac:dyDescent="0.2"/>
    <row r="1417" ht="14.25" hidden="1" customHeight="1" x14ac:dyDescent="0.2"/>
    <row r="1418" ht="14.25" hidden="1" customHeight="1" x14ac:dyDescent="0.2"/>
    <row r="1419" ht="14.25" hidden="1" customHeight="1" x14ac:dyDescent="0.2"/>
    <row r="1420" ht="14.25" hidden="1" customHeight="1" x14ac:dyDescent="0.2"/>
    <row r="1421" ht="14.25" hidden="1" customHeight="1" x14ac:dyDescent="0.2"/>
    <row r="1422" ht="14.25" hidden="1" customHeight="1" x14ac:dyDescent="0.2"/>
    <row r="1423" ht="14.25" hidden="1" customHeight="1" x14ac:dyDescent="0.2"/>
    <row r="1424" ht="14.25" hidden="1" customHeight="1" x14ac:dyDescent="0.2"/>
    <row r="1425" ht="14.25" hidden="1" customHeight="1" x14ac:dyDescent="0.2"/>
    <row r="1426" ht="14.25" hidden="1" customHeight="1" x14ac:dyDescent="0.2"/>
    <row r="1427" ht="14.25" hidden="1" customHeight="1" x14ac:dyDescent="0.2"/>
    <row r="1428" ht="14.25" hidden="1" customHeight="1" x14ac:dyDescent="0.2"/>
    <row r="1429" ht="14.25" hidden="1" customHeight="1" x14ac:dyDescent="0.2"/>
    <row r="1430" ht="14.25" hidden="1" customHeight="1" x14ac:dyDescent="0.2"/>
    <row r="1431" ht="14.25" hidden="1" customHeight="1" x14ac:dyDescent="0.2"/>
    <row r="1432" ht="14.25" hidden="1" customHeight="1" x14ac:dyDescent="0.2"/>
    <row r="1433" ht="14.25" hidden="1" customHeight="1" x14ac:dyDescent="0.2"/>
    <row r="1434" ht="14.25" hidden="1" customHeight="1" x14ac:dyDescent="0.2"/>
    <row r="1435" ht="14.25" hidden="1" customHeight="1" x14ac:dyDescent="0.2"/>
    <row r="1436" ht="14.25" hidden="1" customHeight="1" x14ac:dyDescent="0.2"/>
    <row r="1437" ht="14.25" hidden="1" customHeight="1" x14ac:dyDescent="0.2"/>
    <row r="1438" ht="14.25" hidden="1" customHeight="1" x14ac:dyDescent="0.2"/>
    <row r="1439" ht="14.25" hidden="1" customHeight="1" x14ac:dyDescent="0.2"/>
    <row r="1440" ht="14.25" hidden="1" customHeight="1" x14ac:dyDescent="0.2"/>
    <row r="1441" ht="14.25" hidden="1" customHeight="1" x14ac:dyDescent="0.2"/>
    <row r="1442" ht="14.25" hidden="1" customHeight="1" x14ac:dyDescent="0.2"/>
    <row r="1443" ht="14.25" hidden="1" customHeight="1" x14ac:dyDescent="0.2"/>
    <row r="1444" ht="14.25" hidden="1" customHeight="1" x14ac:dyDescent="0.2"/>
    <row r="1445" ht="14.25" hidden="1" customHeight="1" x14ac:dyDescent="0.2"/>
    <row r="1446" ht="14.25" hidden="1" customHeight="1" x14ac:dyDescent="0.2"/>
    <row r="1447" ht="14.25" hidden="1" customHeight="1" x14ac:dyDescent="0.2"/>
    <row r="1448" ht="14.25" hidden="1" customHeight="1" x14ac:dyDescent="0.2"/>
    <row r="1449" ht="14.25" hidden="1" customHeight="1" x14ac:dyDescent="0.2"/>
    <row r="1450" ht="14.25" hidden="1" customHeight="1" x14ac:dyDescent="0.2"/>
    <row r="1451" ht="14.25" hidden="1" customHeight="1" x14ac:dyDescent="0.2"/>
    <row r="1452" ht="14.25" hidden="1" customHeight="1" x14ac:dyDescent="0.2"/>
    <row r="1453" ht="14.25" hidden="1" customHeight="1" x14ac:dyDescent="0.2"/>
    <row r="1454" ht="14.25" hidden="1" customHeight="1" x14ac:dyDescent="0.2"/>
    <row r="1455" ht="14.25" hidden="1" customHeight="1" x14ac:dyDescent="0.2"/>
    <row r="1456" ht="14.25" hidden="1" customHeight="1" x14ac:dyDescent="0.2"/>
    <row r="1457" ht="14.25" hidden="1" customHeight="1" x14ac:dyDescent="0.2"/>
    <row r="1458" ht="14.25" hidden="1" customHeight="1" x14ac:dyDescent="0.2"/>
    <row r="1459" ht="14.25" hidden="1" customHeight="1" x14ac:dyDescent="0.2"/>
    <row r="1460" ht="14.25" hidden="1" customHeight="1" x14ac:dyDescent="0.2"/>
    <row r="1461" ht="14.25" hidden="1" customHeight="1" x14ac:dyDescent="0.2"/>
    <row r="1462" ht="14.25" hidden="1" customHeight="1" x14ac:dyDescent="0.2"/>
    <row r="1463" ht="14.25" hidden="1" customHeight="1" x14ac:dyDescent="0.2"/>
    <row r="1464" ht="14.25" hidden="1" customHeight="1" x14ac:dyDescent="0.2"/>
    <row r="1465" ht="14.25" hidden="1" customHeight="1" x14ac:dyDescent="0.2"/>
    <row r="1466" ht="14.25" hidden="1" customHeight="1" x14ac:dyDescent="0.2"/>
    <row r="1467" ht="14.25" hidden="1" customHeight="1" x14ac:dyDescent="0.2"/>
    <row r="1468" ht="14.25" hidden="1" customHeight="1" x14ac:dyDescent="0.2"/>
    <row r="1469" ht="14.25" hidden="1" customHeight="1" x14ac:dyDescent="0.2"/>
    <row r="1470" ht="14.25" hidden="1" customHeight="1" x14ac:dyDescent="0.2"/>
    <row r="1471" ht="14.25" hidden="1" customHeight="1" x14ac:dyDescent="0.2"/>
    <row r="1472" ht="14.25" hidden="1" customHeight="1" x14ac:dyDescent="0.2"/>
    <row r="1473" ht="14.25" hidden="1" customHeight="1" x14ac:dyDescent="0.2"/>
    <row r="1474" ht="14.25" hidden="1" customHeight="1" x14ac:dyDescent="0.2"/>
    <row r="1475" ht="14.25" hidden="1" customHeight="1" x14ac:dyDescent="0.2"/>
    <row r="1476" ht="14.25" hidden="1" customHeight="1" x14ac:dyDescent="0.2"/>
    <row r="1477" ht="14.25" hidden="1" customHeight="1" x14ac:dyDescent="0.2"/>
    <row r="1478" ht="14.25" hidden="1" customHeight="1" x14ac:dyDescent="0.2"/>
    <row r="1479" ht="14.25" hidden="1" customHeight="1" x14ac:dyDescent="0.2"/>
    <row r="1480" ht="14.25" hidden="1" customHeight="1" x14ac:dyDescent="0.2"/>
    <row r="1481" ht="14.25" hidden="1" customHeight="1" x14ac:dyDescent="0.2"/>
    <row r="1482" ht="14.25" hidden="1" customHeight="1" x14ac:dyDescent="0.2"/>
    <row r="1483" ht="14.25" hidden="1" customHeight="1" x14ac:dyDescent="0.2"/>
    <row r="1484" ht="14.25" hidden="1" customHeight="1" x14ac:dyDescent="0.2"/>
    <row r="1485" ht="14.25" hidden="1" customHeight="1" x14ac:dyDescent="0.2"/>
    <row r="1486" ht="14.25" hidden="1" customHeight="1" x14ac:dyDescent="0.2"/>
    <row r="1487" ht="14.25" hidden="1" customHeight="1" x14ac:dyDescent="0.2"/>
    <row r="1488" ht="14.25" hidden="1" customHeight="1" x14ac:dyDescent="0.2"/>
    <row r="1489" ht="14.25" hidden="1" customHeight="1" x14ac:dyDescent="0.2"/>
    <row r="1490" ht="14.25" hidden="1" customHeight="1" x14ac:dyDescent="0.2"/>
    <row r="1491" ht="14.25" hidden="1" customHeight="1" x14ac:dyDescent="0.2"/>
    <row r="1492" ht="14.25" hidden="1" customHeight="1" x14ac:dyDescent="0.2"/>
    <row r="1493" ht="14.25" hidden="1" customHeight="1" x14ac:dyDescent="0.2"/>
    <row r="1494" ht="14.25" hidden="1" customHeight="1" x14ac:dyDescent="0.2"/>
    <row r="1495" ht="14.25" hidden="1" customHeight="1" x14ac:dyDescent="0.2"/>
    <row r="1496" ht="14.25" hidden="1" customHeight="1" x14ac:dyDescent="0.2"/>
    <row r="1497" ht="14.25" hidden="1" customHeight="1" x14ac:dyDescent="0.2"/>
    <row r="1498" ht="14.25" hidden="1" customHeight="1" x14ac:dyDescent="0.2"/>
    <row r="1499" ht="14.25" hidden="1" customHeight="1" x14ac:dyDescent="0.2"/>
    <row r="1500" ht="14.25" hidden="1" customHeight="1" x14ac:dyDescent="0.2"/>
    <row r="1501" ht="14.25" hidden="1" customHeight="1" x14ac:dyDescent="0.2"/>
    <row r="1502" ht="14.25" hidden="1" customHeight="1" x14ac:dyDescent="0.2"/>
    <row r="1503" ht="14.25" hidden="1" customHeight="1" x14ac:dyDescent="0.2"/>
    <row r="1504" ht="14.25" hidden="1" customHeight="1" x14ac:dyDescent="0.2"/>
    <row r="1505" ht="14.25" hidden="1" customHeight="1" x14ac:dyDescent="0.2"/>
    <row r="1506" ht="14.25" hidden="1" customHeight="1" x14ac:dyDescent="0.2"/>
    <row r="1507" ht="14.25" hidden="1" customHeight="1" x14ac:dyDescent="0.2"/>
    <row r="1508" ht="14.25" hidden="1" customHeight="1" x14ac:dyDescent="0.2"/>
    <row r="1509" ht="14.25" hidden="1" customHeight="1" x14ac:dyDescent="0.2"/>
    <row r="1510" ht="14.25" hidden="1" customHeight="1" x14ac:dyDescent="0.2"/>
    <row r="1511" ht="14.25" hidden="1" customHeight="1" x14ac:dyDescent="0.2"/>
    <row r="1512" ht="14.25" hidden="1" customHeight="1" x14ac:dyDescent="0.2"/>
    <row r="1513" ht="14.25" hidden="1" customHeight="1" x14ac:dyDescent="0.2"/>
    <row r="1514" ht="14.25" hidden="1" customHeight="1" x14ac:dyDescent="0.2"/>
    <row r="1515" ht="14.25" hidden="1" customHeight="1" x14ac:dyDescent="0.2"/>
    <row r="1516" ht="14.25" hidden="1" customHeight="1" x14ac:dyDescent="0.2"/>
    <row r="1517" ht="14.25" hidden="1" customHeight="1" x14ac:dyDescent="0.2"/>
    <row r="1518" ht="14.25" hidden="1" customHeight="1" x14ac:dyDescent="0.2"/>
    <row r="1519" ht="14.25" hidden="1" customHeight="1" x14ac:dyDescent="0.2"/>
    <row r="1520" ht="14.25" hidden="1" customHeight="1" x14ac:dyDescent="0.2"/>
    <row r="1521" ht="14.25" hidden="1" customHeight="1" x14ac:dyDescent="0.2"/>
    <row r="1522" ht="14.25" hidden="1" customHeight="1" x14ac:dyDescent="0.2"/>
    <row r="1523" ht="14.25" hidden="1" customHeight="1" x14ac:dyDescent="0.2"/>
    <row r="1524" ht="14.25" hidden="1" customHeight="1" x14ac:dyDescent="0.2"/>
    <row r="1525" ht="14.25" hidden="1" customHeight="1" x14ac:dyDescent="0.2"/>
    <row r="1526" ht="14.25" hidden="1" customHeight="1" x14ac:dyDescent="0.2"/>
    <row r="1527" ht="14.25" hidden="1" customHeight="1" x14ac:dyDescent="0.2"/>
    <row r="1528" ht="14.25" hidden="1" customHeight="1" x14ac:dyDescent="0.2"/>
    <row r="1529" ht="14.25" hidden="1" customHeight="1" x14ac:dyDescent="0.2"/>
    <row r="1530" ht="14.25" hidden="1" customHeight="1" x14ac:dyDescent="0.2"/>
    <row r="1531" ht="14.25" hidden="1" customHeight="1" x14ac:dyDescent="0.2"/>
    <row r="1532" ht="14.25" hidden="1" customHeight="1" x14ac:dyDescent="0.2"/>
    <row r="1533" ht="14.25" hidden="1" customHeight="1" x14ac:dyDescent="0.2"/>
    <row r="1534" ht="14.25" hidden="1" customHeight="1" x14ac:dyDescent="0.2"/>
    <row r="1535" ht="14.25" hidden="1" customHeight="1" x14ac:dyDescent="0.2"/>
    <row r="1536" ht="14.25" hidden="1" customHeight="1" x14ac:dyDescent="0.2"/>
    <row r="1537" ht="14.25" hidden="1" customHeight="1" x14ac:dyDescent="0.2"/>
    <row r="1538" ht="14.25" hidden="1" customHeight="1" x14ac:dyDescent="0.2"/>
    <row r="1539" ht="14.25" hidden="1" customHeight="1" x14ac:dyDescent="0.2"/>
    <row r="1540" ht="14.25" hidden="1" customHeight="1" x14ac:dyDescent="0.2"/>
    <row r="1541" ht="14.25" hidden="1" customHeight="1" x14ac:dyDescent="0.2"/>
    <row r="1542" ht="14.25" hidden="1" customHeight="1" x14ac:dyDescent="0.2"/>
    <row r="1543" ht="14.25" hidden="1" customHeight="1" x14ac:dyDescent="0.2"/>
    <row r="1544" ht="14.25" hidden="1" customHeight="1" x14ac:dyDescent="0.2"/>
    <row r="1545" ht="14.25" hidden="1" customHeight="1" x14ac:dyDescent="0.2"/>
    <row r="1546" ht="14.25" hidden="1" customHeight="1" x14ac:dyDescent="0.2"/>
    <row r="1547" ht="14.25" hidden="1" customHeight="1" x14ac:dyDescent="0.2"/>
    <row r="1548" ht="14.25" hidden="1" customHeight="1" x14ac:dyDescent="0.2"/>
    <row r="1549" ht="14.25" hidden="1" customHeight="1" x14ac:dyDescent="0.2"/>
    <row r="1550" ht="14.25" hidden="1" customHeight="1" x14ac:dyDescent="0.2"/>
    <row r="1551" ht="14.25" hidden="1" customHeight="1" x14ac:dyDescent="0.2"/>
    <row r="1552" ht="14.25" hidden="1" customHeight="1" x14ac:dyDescent="0.2"/>
    <row r="1553" ht="14.25" hidden="1" customHeight="1" x14ac:dyDescent="0.2"/>
    <row r="1554" ht="14.25" hidden="1" customHeight="1" x14ac:dyDescent="0.2"/>
    <row r="1555" ht="14.25" hidden="1" customHeight="1" x14ac:dyDescent="0.2"/>
    <row r="1556" ht="14.25" hidden="1" customHeight="1" x14ac:dyDescent="0.2"/>
    <row r="1557" ht="14.25" hidden="1" customHeight="1" x14ac:dyDescent="0.2"/>
    <row r="1558" ht="14.25" hidden="1" customHeight="1" x14ac:dyDescent="0.2"/>
    <row r="1559" ht="14.25" hidden="1" customHeight="1" x14ac:dyDescent="0.2"/>
    <row r="1560" ht="14.25" hidden="1" customHeight="1" x14ac:dyDescent="0.2"/>
    <row r="1561" ht="14.25" hidden="1" customHeight="1" x14ac:dyDescent="0.2"/>
    <row r="1562" ht="14.25" hidden="1" customHeight="1" x14ac:dyDescent="0.2"/>
    <row r="1563" ht="14.25" hidden="1" customHeight="1" x14ac:dyDescent="0.2"/>
    <row r="1564" ht="14.25" hidden="1" customHeight="1" x14ac:dyDescent="0.2"/>
    <row r="1565" ht="14.25" hidden="1" customHeight="1" x14ac:dyDescent="0.2"/>
    <row r="1566" ht="14.25" hidden="1" customHeight="1" x14ac:dyDescent="0.2"/>
    <row r="1567" ht="14.25" hidden="1" customHeight="1" x14ac:dyDescent="0.2"/>
    <row r="1568" ht="14.25" hidden="1" customHeight="1" x14ac:dyDescent="0.2"/>
    <row r="1569" ht="14.25" hidden="1" customHeight="1" x14ac:dyDescent="0.2"/>
    <row r="1570" ht="14.25" hidden="1" customHeight="1" x14ac:dyDescent="0.2"/>
    <row r="1571" ht="14.25" hidden="1" customHeight="1" x14ac:dyDescent="0.2"/>
    <row r="1572" ht="14.25" hidden="1" customHeight="1" x14ac:dyDescent="0.2"/>
    <row r="1573" ht="14.25" hidden="1" customHeight="1" x14ac:dyDescent="0.2"/>
    <row r="1574" ht="14.25" hidden="1" customHeight="1" x14ac:dyDescent="0.2"/>
    <row r="1575" ht="14.25" hidden="1" customHeight="1" x14ac:dyDescent="0.2"/>
    <row r="1576" ht="14.25" hidden="1" customHeight="1" x14ac:dyDescent="0.2"/>
    <row r="1577" ht="14.25" hidden="1" customHeight="1" x14ac:dyDescent="0.2"/>
    <row r="1578" ht="14.25" hidden="1" customHeight="1" x14ac:dyDescent="0.2"/>
    <row r="1579" ht="14.25" hidden="1" customHeight="1" x14ac:dyDescent="0.2"/>
    <row r="1580" ht="14.25" hidden="1" customHeight="1" x14ac:dyDescent="0.2"/>
    <row r="1581" ht="14.25" hidden="1" customHeight="1" x14ac:dyDescent="0.2"/>
    <row r="1582" ht="14.25" hidden="1" customHeight="1" x14ac:dyDescent="0.2"/>
    <row r="1583" ht="14.25" hidden="1" customHeight="1" x14ac:dyDescent="0.2"/>
    <row r="1584" ht="14.25" hidden="1" customHeight="1" x14ac:dyDescent="0.2"/>
    <row r="1585" ht="14.25" hidden="1" customHeight="1" x14ac:dyDescent="0.2"/>
    <row r="1586" ht="14.25" hidden="1" customHeight="1" x14ac:dyDescent="0.2"/>
    <row r="1587" ht="14.25" hidden="1" customHeight="1" x14ac:dyDescent="0.2"/>
    <row r="1588" ht="14.25" hidden="1" customHeight="1" x14ac:dyDescent="0.2"/>
    <row r="1589" ht="14.25" hidden="1" customHeight="1" x14ac:dyDescent="0.2"/>
    <row r="1590" ht="14.25" hidden="1" customHeight="1" x14ac:dyDescent="0.2"/>
    <row r="1591" ht="14.25" hidden="1" customHeight="1" x14ac:dyDescent="0.2"/>
    <row r="1592" ht="14.25" hidden="1" customHeight="1" x14ac:dyDescent="0.2"/>
    <row r="1593" ht="14.25" hidden="1" customHeight="1" x14ac:dyDescent="0.2"/>
    <row r="1594" ht="14.25" hidden="1" customHeight="1" x14ac:dyDescent="0.2"/>
    <row r="1595" ht="14.25" hidden="1" customHeight="1" x14ac:dyDescent="0.2"/>
    <row r="1596" ht="14.25" hidden="1" customHeight="1" x14ac:dyDescent="0.2"/>
    <row r="1597" ht="14.25" hidden="1" customHeight="1" x14ac:dyDescent="0.2"/>
    <row r="1598" ht="14.25" hidden="1" customHeight="1" x14ac:dyDescent="0.2"/>
    <row r="1599" ht="14.25" hidden="1" customHeight="1" x14ac:dyDescent="0.2"/>
    <row r="1600" ht="14.25" hidden="1" customHeight="1" x14ac:dyDescent="0.2"/>
    <row r="1601" ht="14.25" hidden="1" customHeight="1" x14ac:dyDescent="0.2"/>
    <row r="1602" ht="14.25" hidden="1" customHeight="1" x14ac:dyDescent="0.2"/>
    <row r="1603" ht="14.25" hidden="1" customHeight="1" x14ac:dyDescent="0.2"/>
    <row r="1604" ht="14.25" hidden="1" customHeight="1" x14ac:dyDescent="0.2"/>
    <row r="1605" ht="14.25" hidden="1" customHeight="1" x14ac:dyDescent="0.2"/>
    <row r="1606" ht="14.25" hidden="1" customHeight="1" x14ac:dyDescent="0.2"/>
    <row r="1607" ht="14.25" hidden="1" customHeight="1" x14ac:dyDescent="0.2"/>
    <row r="1608" ht="14.25" hidden="1" customHeight="1" x14ac:dyDescent="0.2"/>
    <row r="1609" ht="14.25" hidden="1" customHeight="1" x14ac:dyDescent="0.2"/>
    <row r="1610" ht="14.25" hidden="1" customHeight="1" x14ac:dyDescent="0.2"/>
    <row r="1611" ht="14.25" hidden="1" customHeight="1" x14ac:dyDescent="0.2"/>
    <row r="1612" ht="14.25" hidden="1" customHeight="1" x14ac:dyDescent="0.2"/>
    <row r="1613" ht="14.25" hidden="1" customHeight="1" x14ac:dyDescent="0.2"/>
    <row r="1614" ht="14.25" hidden="1" customHeight="1" x14ac:dyDescent="0.2"/>
    <row r="1615" ht="14.25" hidden="1" customHeight="1" x14ac:dyDescent="0.2"/>
    <row r="1616" ht="14.25" hidden="1" customHeight="1" x14ac:dyDescent="0.2"/>
    <row r="1617" ht="14.25" hidden="1" customHeight="1" x14ac:dyDescent="0.2"/>
    <row r="1618" ht="14.25" hidden="1" customHeight="1" x14ac:dyDescent="0.2"/>
    <row r="1619" ht="14.25" hidden="1" customHeight="1" x14ac:dyDescent="0.2"/>
    <row r="1620" ht="14.25" hidden="1" customHeight="1" x14ac:dyDescent="0.2"/>
    <row r="1621" ht="14.25" hidden="1" customHeight="1" x14ac:dyDescent="0.2"/>
    <row r="1622" ht="14.25" hidden="1" customHeight="1" x14ac:dyDescent="0.2"/>
    <row r="1623" ht="14.25" hidden="1" customHeight="1" x14ac:dyDescent="0.2"/>
    <row r="1624" ht="14.25" hidden="1" customHeight="1" x14ac:dyDescent="0.2"/>
    <row r="1625" ht="14.25" hidden="1" customHeight="1" x14ac:dyDescent="0.2"/>
    <row r="1626" ht="14.25" hidden="1" customHeight="1" x14ac:dyDescent="0.2"/>
    <row r="1627" ht="14.25" hidden="1" customHeight="1" x14ac:dyDescent="0.2"/>
    <row r="1628" ht="14.25" hidden="1" customHeight="1" x14ac:dyDescent="0.2"/>
    <row r="1629" ht="14.25" hidden="1" customHeight="1" x14ac:dyDescent="0.2"/>
    <row r="1630" ht="14.25" hidden="1" customHeight="1" x14ac:dyDescent="0.2"/>
    <row r="1631" ht="14.25" hidden="1" customHeight="1" x14ac:dyDescent="0.2"/>
    <row r="1632" ht="14.25" hidden="1" customHeight="1" x14ac:dyDescent="0.2"/>
    <row r="1633" ht="14.25" hidden="1" customHeight="1" x14ac:dyDescent="0.2"/>
    <row r="1634" ht="14.25" hidden="1" customHeight="1" x14ac:dyDescent="0.2"/>
    <row r="1635" ht="14.25" hidden="1" customHeight="1" x14ac:dyDescent="0.2"/>
    <row r="1636" ht="14.25" hidden="1" customHeight="1" x14ac:dyDescent="0.2"/>
    <row r="1637" ht="14.25" hidden="1" customHeight="1" x14ac:dyDescent="0.2"/>
    <row r="1638" ht="14.25" hidden="1" customHeight="1" x14ac:dyDescent="0.2"/>
    <row r="1639" ht="14.25" hidden="1" customHeight="1" x14ac:dyDescent="0.2"/>
    <row r="1640" ht="14.25" hidden="1" customHeight="1" x14ac:dyDescent="0.2"/>
    <row r="1641" ht="14.25" hidden="1" customHeight="1" x14ac:dyDescent="0.2"/>
    <row r="1642" ht="14.25" hidden="1" customHeight="1" x14ac:dyDescent="0.2"/>
    <row r="1643" ht="14.25" hidden="1" customHeight="1" x14ac:dyDescent="0.2"/>
    <row r="1644" ht="14.25" hidden="1" customHeight="1" x14ac:dyDescent="0.2"/>
    <row r="1645" ht="14.25" hidden="1" customHeight="1" x14ac:dyDescent="0.2"/>
    <row r="1646" ht="14.25" hidden="1" customHeight="1" x14ac:dyDescent="0.2"/>
    <row r="1647" ht="14.25" hidden="1" customHeight="1" x14ac:dyDescent="0.2"/>
    <row r="1648" ht="14.25" hidden="1" customHeight="1" x14ac:dyDescent="0.2"/>
    <row r="1649" ht="14.25" hidden="1" customHeight="1" x14ac:dyDescent="0.2"/>
    <row r="1650" ht="14.25" hidden="1" customHeight="1" x14ac:dyDescent="0.2"/>
    <row r="1651" ht="14.25" hidden="1" customHeight="1" x14ac:dyDescent="0.2"/>
    <row r="1652" ht="14.25" hidden="1" customHeight="1" x14ac:dyDescent="0.2"/>
    <row r="1653" ht="14.25" hidden="1" customHeight="1" x14ac:dyDescent="0.2"/>
    <row r="1654" ht="14.25" hidden="1" customHeight="1" x14ac:dyDescent="0.2"/>
    <row r="1655" ht="14.25" hidden="1" customHeight="1" x14ac:dyDescent="0.2"/>
    <row r="1656" ht="14.25" hidden="1" customHeight="1" x14ac:dyDescent="0.2"/>
    <row r="1657" ht="14.25" hidden="1" customHeight="1" x14ac:dyDescent="0.2"/>
    <row r="1658" ht="14.25" hidden="1" customHeight="1" x14ac:dyDescent="0.2"/>
    <row r="1659" ht="14.25" hidden="1" customHeight="1" x14ac:dyDescent="0.2"/>
    <row r="1660" ht="14.25" hidden="1" customHeight="1" x14ac:dyDescent="0.2"/>
    <row r="1661" ht="14.25" hidden="1" customHeight="1" x14ac:dyDescent="0.2"/>
    <row r="1662" ht="14.25" hidden="1" customHeight="1" x14ac:dyDescent="0.2"/>
    <row r="1663" ht="14.25" hidden="1" customHeight="1" x14ac:dyDescent="0.2"/>
    <row r="1664" ht="14.25" hidden="1" customHeight="1" x14ac:dyDescent="0.2"/>
    <row r="1665" ht="14.25" hidden="1" customHeight="1" x14ac:dyDescent="0.2"/>
    <row r="1666" ht="14.25" hidden="1" customHeight="1" x14ac:dyDescent="0.2"/>
    <row r="1667" ht="14.25" hidden="1" customHeight="1" x14ac:dyDescent="0.2"/>
    <row r="1668" ht="14.25" hidden="1" customHeight="1" x14ac:dyDescent="0.2"/>
    <row r="1669" ht="14.25" hidden="1" customHeight="1" x14ac:dyDescent="0.2"/>
    <row r="1670" ht="14.25" hidden="1" customHeight="1" x14ac:dyDescent="0.2"/>
    <row r="1671" ht="14.25" hidden="1" customHeight="1" x14ac:dyDescent="0.2"/>
    <row r="1672" ht="14.25" hidden="1" customHeight="1" x14ac:dyDescent="0.2"/>
    <row r="1673" ht="14.25" hidden="1" customHeight="1" x14ac:dyDescent="0.2"/>
    <row r="1674" ht="14.25" hidden="1" customHeight="1" x14ac:dyDescent="0.2"/>
    <row r="1675" ht="14.25" hidden="1" customHeight="1" x14ac:dyDescent="0.2"/>
    <row r="1676" ht="14.25" hidden="1" customHeight="1" x14ac:dyDescent="0.2"/>
    <row r="1677" ht="14.25" hidden="1" customHeight="1" x14ac:dyDescent="0.2"/>
    <row r="1678" ht="14.25" hidden="1" customHeight="1" x14ac:dyDescent="0.2"/>
    <row r="1679" ht="14.25" hidden="1" customHeight="1" x14ac:dyDescent="0.2"/>
    <row r="1680" ht="14.25" hidden="1" customHeight="1" x14ac:dyDescent="0.2"/>
    <row r="1681" ht="14.25" hidden="1" customHeight="1" x14ac:dyDescent="0.2"/>
    <row r="1682" ht="14.25" hidden="1" customHeight="1" x14ac:dyDescent="0.2"/>
    <row r="1683" ht="14.25" hidden="1" customHeight="1" x14ac:dyDescent="0.2"/>
    <row r="1684" ht="14.25" hidden="1" customHeight="1" x14ac:dyDescent="0.2"/>
    <row r="1685" ht="14.25" hidden="1" customHeight="1" x14ac:dyDescent="0.2"/>
    <row r="1686" ht="14.25" hidden="1" customHeight="1" x14ac:dyDescent="0.2"/>
    <row r="1687" ht="14.25" hidden="1" customHeight="1" x14ac:dyDescent="0.2"/>
    <row r="1688" ht="14.25" hidden="1" customHeight="1" x14ac:dyDescent="0.2"/>
    <row r="1689" ht="14.25" hidden="1" customHeight="1" x14ac:dyDescent="0.2"/>
    <row r="1690" ht="14.25" hidden="1" customHeight="1" x14ac:dyDescent="0.2"/>
    <row r="1691" ht="14.25" hidden="1" customHeight="1" x14ac:dyDescent="0.2"/>
    <row r="1692" ht="14.25" hidden="1" customHeight="1" x14ac:dyDescent="0.2"/>
    <row r="1693" ht="14.25" hidden="1" customHeight="1" x14ac:dyDescent="0.2"/>
    <row r="1694" ht="14.25" hidden="1" customHeight="1" x14ac:dyDescent="0.2"/>
    <row r="1695" ht="14.25" hidden="1" customHeight="1" x14ac:dyDescent="0.2"/>
    <row r="1696" ht="14.25" hidden="1" customHeight="1" x14ac:dyDescent="0.2"/>
    <row r="1697" ht="14.25" hidden="1" customHeight="1" x14ac:dyDescent="0.2"/>
    <row r="1698" ht="14.25" hidden="1" customHeight="1" x14ac:dyDescent="0.2"/>
    <row r="1699" ht="14.25" hidden="1" customHeight="1" x14ac:dyDescent="0.2"/>
    <row r="1700" ht="14.25" hidden="1" customHeight="1" x14ac:dyDescent="0.2"/>
    <row r="1701" ht="14.25" hidden="1" customHeight="1" x14ac:dyDescent="0.2"/>
    <row r="1702" ht="14.25" hidden="1" customHeight="1" x14ac:dyDescent="0.2"/>
    <row r="1703" ht="14.25" hidden="1" customHeight="1" x14ac:dyDescent="0.2"/>
    <row r="1704" ht="14.25" hidden="1" customHeight="1" x14ac:dyDescent="0.2"/>
    <row r="1705" ht="14.25" hidden="1" customHeight="1" x14ac:dyDescent="0.2"/>
    <row r="1706" ht="14.25" hidden="1" customHeight="1" x14ac:dyDescent="0.2"/>
    <row r="1707" ht="14.25" hidden="1" customHeight="1" x14ac:dyDescent="0.2"/>
    <row r="1708" ht="14.25" hidden="1" customHeight="1" x14ac:dyDescent="0.2"/>
    <row r="1709" ht="14.25" hidden="1" customHeight="1" x14ac:dyDescent="0.2"/>
    <row r="1710" ht="14.25" hidden="1" customHeight="1" x14ac:dyDescent="0.2"/>
    <row r="1711" ht="14.25" hidden="1" customHeight="1" x14ac:dyDescent="0.2"/>
    <row r="1712" ht="14.25" hidden="1" customHeight="1" x14ac:dyDescent="0.2"/>
    <row r="1713" ht="14.25" hidden="1" customHeight="1" x14ac:dyDescent="0.2"/>
    <row r="1714" ht="14.25" hidden="1" customHeight="1" x14ac:dyDescent="0.2"/>
    <row r="1715" ht="14.25" hidden="1" customHeight="1" x14ac:dyDescent="0.2"/>
    <row r="1716" ht="14.25" hidden="1" customHeight="1" x14ac:dyDescent="0.2"/>
    <row r="1717" ht="14.25" hidden="1" customHeight="1" x14ac:dyDescent="0.2"/>
    <row r="1718" ht="14.25" hidden="1" customHeight="1" x14ac:dyDescent="0.2"/>
    <row r="1719" ht="14.25" hidden="1" customHeight="1" x14ac:dyDescent="0.2"/>
    <row r="1720" ht="14.25" hidden="1" customHeight="1" x14ac:dyDescent="0.2"/>
    <row r="1721" ht="14.25" hidden="1" customHeight="1" x14ac:dyDescent="0.2"/>
    <row r="1722" ht="14.25" hidden="1" customHeight="1" x14ac:dyDescent="0.2"/>
    <row r="1723" ht="14.25" hidden="1" customHeight="1" x14ac:dyDescent="0.2"/>
    <row r="1724" ht="14.25" hidden="1" customHeight="1" x14ac:dyDescent="0.2"/>
    <row r="1725" ht="14.25" hidden="1" customHeight="1" x14ac:dyDescent="0.2"/>
    <row r="1726" ht="14.25" hidden="1" customHeight="1" x14ac:dyDescent="0.2"/>
    <row r="1727" ht="14.25" hidden="1" customHeight="1" x14ac:dyDescent="0.2"/>
    <row r="1728" ht="14.25" hidden="1" customHeight="1" x14ac:dyDescent="0.2"/>
    <row r="1729" ht="14.25" hidden="1" customHeight="1" x14ac:dyDescent="0.2"/>
    <row r="1730" ht="14.25" hidden="1" customHeight="1" x14ac:dyDescent="0.2"/>
    <row r="1731" ht="14.25" hidden="1" customHeight="1" x14ac:dyDescent="0.2"/>
    <row r="1732" ht="14.25" hidden="1" customHeight="1" x14ac:dyDescent="0.2"/>
    <row r="1733" ht="14.25" hidden="1" customHeight="1" x14ac:dyDescent="0.2"/>
    <row r="1734" ht="14.25" hidden="1" customHeight="1" x14ac:dyDescent="0.2"/>
    <row r="1735" ht="14.25" hidden="1" customHeight="1" x14ac:dyDescent="0.2"/>
    <row r="1736" ht="14.25" hidden="1" customHeight="1" x14ac:dyDescent="0.2"/>
    <row r="1737" ht="14.25" hidden="1" customHeight="1" x14ac:dyDescent="0.2"/>
    <row r="1738" ht="14.25" hidden="1" customHeight="1" x14ac:dyDescent="0.2"/>
    <row r="1739" ht="14.25" hidden="1" customHeight="1" x14ac:dyDescent="0.2"/>
    <row r="1740" ht="14.25" hidden="1" customHeight="1" x14ac:dyDescent="0.2"/>
    <row r="1741" ht="14.25" hidden="1" customHeight="1" x14ac:dyDescent="0.2"/>
    <row r="1742" ht="14.25" hidden="1" customHeight="1" x14ac:dyDescent="0.2"/>
    <row r="1743" ht="14.25" hidden="1" customHeight="1" x14ac:dyDescent="0.2"/>
    <row r="1744" ht="14.25" hidden="1" customHeight="1" x14ac:dyDescent="0.2"/>
    <row r="1745" ht="14.25" hidden="1" customHeight="1" x14ac:dyDescent="0.2"/>
    <row r="1746" ht="14.25" hidden="1" customHeight="1" x14ac:dyDescent="0.2"/>
    <row r="1747" ht="14.25" hidden="1" customHeight="1" x14ac:dyDescent="0.2"/>
    <row r="1748" ht="14.25" hidden="1" customHeight="1" x14ac:dyDescent="0.2"/>
    <row r="1749" ht="14.25" hidden="1" customHeight="1" x14ac:dyDescent="0.2"/>
    <row r="1750" ht="14.25" hidden="1" customHeight="1" x14ac:dyDescent="0.2"/>
    <row r="1751" ht="14.25" hidden="1" customHeight="1" x14ac:dyDescent="0.2"/>
    <row r="1752" ht="14.25" hidden="1" customHeight="1" x14ac:dyDescent="0.2"/>
    <row r="1753" ht="14.25" hidden="1" customHeight="1" x14ac:dyDescent="0.2"/>
    <row r="1754" ht="14.25" hidden="1" customHeight="1" x14ac:dyDescent="0.2"/>
    <row r="1755" ht="14.25" hidden="1" customHeight="1" x14ac:dyDescent="0.2"/>
    <row r="1756" ht="14.25" hidden="1" customHeight="1" x14ac:dyDescent="0.2"/>
    <row r="1757" ht="14.25" hidden="1" customHeight="1" x14ac:dyDescent="0.2"/>
    <row r="1758" ht="14.25" hidden="1" customHeight="1" x14ac:dyDescent="0.2"/>
    <row r="1759" ht="14.25" hidden="1" customHeight="1" x14ac:dyDescent="0.2"/>
    <row r="1760" ht="14.25" hidden="1" customHeight="1" x14ac:dyDescent="0.2"/>
    <row r="1761" ht="14.25" hidden="1" customHeight="1" x14ac:dyDescent="0.2"/>
    <row r="1762" ht="14.25" hidden="1" customHeight="1" x14ac:dyDescent="0.2"/>
    <row r="1763" ht="14.25" hidden="1" customHeight="1" x14ac:dyDescent="0.2"/>
    <row r="1764" ht="14.25" hidden="1" customHeight="1" x14ac:dyDescent="0.2"/>
    <row r="1765" ht="14.25" hidden="1" customHeight="1" x14ac:dyDescent="0.2"/>
    <row r="1766" ht="14.25" hidden="1" customHeight="1" x14ac:dyDescent="0.2"/>
    <row r="1767" ht="14.25" hidden="1" customHeight="1" x14ac:dyDescent="0.2"/>
    <row r="1768" ht="14.25" hidden="1" customHeight="1" x14ac:dyDescent="0.2"/>
    <row r="1769" ht="14.25" hidden="1" customHeight="1" x14ac:dyDescent="0.2"/>
    <row r="1770" ht="14.25" hidden="1" customHeight="1" x14ac:dyDescent="0.2"/>
    <row r="1771" ht="14.25" hidden="1" customHeight="1" x14ac:dyDescent="0.2"/>
    <row r="1772" ht="14.25" hidden="1" customHeight="1" x14ac:dyDescent="0.2"/>
    <row r="1773" ht="14.25" hidden="1" customHeight="1" x14ac:dyDescent="0.2"/>
    <row r="1774" ht="14.25" hidden="1" customHeight="1" x14ac:dyDescent="0.2"/>
    <row r="1775" ht="14.25" hidden="1" customHeight="1" x14ac:dyDescent="0.2"/>
    <row r="1776" ht="14.25" hidden="1" customHeight="1" x14ac:dyDescent="0.2"/>
    <row r="1777" ht="14.25" hidden="1" customHeight="1" x14ac:dyDescent="0.2"/>
    <row r="1778" ht="14.25" hidden="1" customHeight="1" x14ac:dyDescent="0.2"/>
    <row r="1779" ht="14.25" hidden="1" customHeight="1" x14ac:dyDescent="0.2"/>
    <row r="1780" ht="14.25" hidden="1" customHeight="1" x14ac:dyDescent="0.2"/>
    <row r="1781" ht="14.25" hidden="1" customHeight="1" x14ac:dyDescent="0.2"/>
    <row r="1782" ht="14.25" hidden="1" customHeight="1" x14ac:dyDescent="0.2"/>
    <row r="1783" ht="14.25" hidden="1" customHeight="1" x14ac:dyDescent="0.2"/>
    <row r="1784" ht="14.25" hidden="1" customHeight="1" x14ac:dyDescent="0.2"/>
    <row r="1785" ht="14.25" hidden="1" customHeight="1" x14ac:dyDescent="0.2"/>
    <row r="1786" ht="14.25" hidden="1" customHeight="1" x14ac:dyDescent="0.2"/>
    <row r="1787" ht="14.25" hidden="1" customHeight="1" x14ac:dyDescent="0.2"/>
    <row r="1788" ht="14.25" hidden="1" customHeight="1" x14ac:dyDescent="0.2"/>
    <row r="1789" ht="14.25" hidden="1" customHeight="1" x14ac:dyDescent="0.2"/>
    <row r="1790" ht="14.25" hidden="1" customHeight="1" x14ac:dyDescent="0.2"/>
    <row r="1791" ht="14.25" hidden="1" customHeight="1" x14ac:dyDescent="0.2"/>
    <row r="1792" ht="14.25" hidden="1" customHeight="1" x14ac:dyDescent="0.2"/>
    <row r="1793" ht="14.25" hidden="1" customHeight="1" x14ac:dyDescent="0.2"/>
    <row r="1794" ht="14.25" hidden="1" customHeight="1" x14ac:dyDescent="0.2"/>
    <row r="1795" ht="14.25" hidden="1" customHeight="1" x14ac:dyDescent="0.2"/>
    <row r="1796" ht="14.25" hidden="1" customHeight="1" x14ac:dyDescent="0.2"/>
    <row r="1797" ht="14.25" hidden="1" customHeight="1" x14ac:dyDescent="0.2"/>
    <row r="1798" ht="14.25" hidden="1" customHeight="1" x14ac:dyDescent="0.2"/>
    <row r="1799" ht="14.25" hidden="1" customHeight="1" x14ac:dyDescent="0.2"/>
    <row r="1800" ht="14.25" hidden="1" customHeight="1" x14ac:dyDescent="0.2"/>
    <row r="1801" ht="14.25" hidden="1" customHeight="1" x14ac:dyDescent="0.2"/>
    <row r="1802" ht="14.25" hidden="1" customHeight="1" x14ac:dyDescent="0.2"/>
    <row r="1803" ht="14.25" hidden="1" customHeight="1" x14ac:dyDescent="0.2"/>
    <row r="1804" ht="14.25" hidden="1" customHeight="1" x14ac:dyDescent="0.2"/>
    <row r="1805" ht="14.25" hidden="1" customHeight="1" x14ac:dyDescent="0.2"/>
    <row r="1806" ht="14.25" hidden="1" customHeight="1" x14ac:dyDescent="0.2"/>
    <row r="1807" ht="14.25" hidden="1" customHeight="1" x14ac:dyDescent="0.2"/>
    <row r="1808" ht="14.25" hidden="1" customHeight="1" x14ac:dyDescent="0.2"/>
    <row r="1809" ht="14.25" hidden="1" customHeight="1" x14ac:dyDescent="0.2"/>
    <row r="1810" ht="14.25" hidden="1" customHeight="1" x14ac:dyDescent="0.2"/>
    <row r="1811" ht="14.25" hidden="1" customHeight="1" x14ac:dyDescent="0.2"/>
    <row r="1812" ht="14.25" hidden="1" customHeight="1" x14ac:dyDescent="0.2"/>
    <row r="1813" ht="14.25" hidden="1" customHeight="1" x14ac:dyDescent="0.2"/>
    <row r="1814" ht="14.25" hidden="1" customHeight="1" x14ac:dyDescent="0.2"/>
    <row r="1815" ht="14.25" hidden="1" customHeight="1" x14ac:dyDescent="0.2"/>
    <row r="1816" ht="14.25" hidden="1" customHeight="1" x14ac:dyDescent="0.2"/>
    <row r="1817" ht="14.25" hidden="1" customHeight="1" x14ac:dyDescent="0.2"/>
    <row r="1818" ht="14.25" hidden="1" customHeight="1" x14ac:dyDescent="0.2"/>
    <row r="1819" ht="14.25" hidden="1" customHeight="1" x14ac:dyDescent="0.2"/>
    <row r="1820" ht="14.25" hidden="1" customHeight="1" x14ac:dyDescent="0.2"/>
    <row r="1821" ht="14.25" hidden="1" customHeight="1" x14ac:dyDescent="0.2"/>
    <row r="1822" ht="14.25" hidden="1" customHeight="1" x14ac:dyDescent="0.2"/>
    <row r="1823" ht="14.25" hidden="1" customHeight="1" x14ac:dyDescent="0.2"/>
    <row r="1824" ht="14.25" hidden="1" customHeight="1" x14ac:dyDescent="0.2"/>
    <row r="1825" ht="14.25" hidden="1" customHeight="1" x14ac:dyDescent="0.2"/>
    <row r="1826" ht="14.25" hidden="1" customHeight="1" x14ac:dyDescent="0.2"/>
    <row r="1827" ht="14.25" hidden="1" customHeight="1" x14ac:dyDescent="0.2"/>
    <row r="1828" ht="14.25" hidden="1" customHeight="1" x14ac:dyDescent="0.2"/>
    <row r="1829" ht="14.25" hidden="1" customHeight="1" x14ac:dyDescent="0.2"/>
    <row r="1830" ht="14.25" hidden="1" customHeight="1" x14ac:dyDescent="0.2"/>
    <row r="1831" ht="14.25" hidden="1" customHeight="1" x14ac:dyDescent="0.2"/>
    <row r="1832" ht="14.25" hidden="1" customHeight="1" x14ac:dyDescent="0.2"/>
    <row r="1833" ht="14.25" hidden="1" customHeight="1" x14ac:dyDescent="0.2"/>
    <row r="1834" ht="14.25" hidden="1" customHeight="1" x14ac:dyDescent="0.2"/>
    <row r="1835" ht="14.25" hidden="1" customHeight="1" x14ac:dyDescent="0.2"/>
    <row r="1836" ht="14.25" hidden="1" customHeight="1" x14ac:dyDescent="0.2"/>
    <row r="1837" ht="14.25" hidden="1" customHeight="1" x14ac:dyDescent="0.2"/>
    <row r="1838" ht="14.25" hidden="1" customHeight="1" x14ac:dyDescent="0.2"/>
    <row r="1839" ht="14.25" hidden="1" customHeight="1" x14ac:dyDescent="0.2"/>
    <row r="1840" ht="14.25" hidden="1" customHeight="1" x14ac:dyDescent="0.2"/>
    <row r="1841" ht="14.25" hidden="1" customHeight="1" x14ac:dyDescent="0.2"/>
    <row r="1842" ht="14.25" hidden="1" customHeight="1" x14ac:dyDescent="0.2"/>
    <row r="1843" ht="14.25" hidden="1" customHeight="1" x14ac:dyDescent="0.2"/>
    <row r="1844" ht="14.25" hidden="1" customHeight="1" x14ac:dyDescent="0.2"/>
    <row r="1845" ht="14.25" hidden="1" customHeight="1" x14ac:dyDescent="0.2"/>
    <row r="1846" ht="14.25" hidden="1" customHeight="1" x14ac:dyDescent="0.2"/>
    <row r="1847" ht="14.25" hidden="1" customHeight="1" x14ac:dyDescent="0.2"/>
    <row r="1848" ht="14.25" hidden="1" customHeight="1" x14ac:dyDescent="0.2"/>
    <row r="1849" ht="14.25" hidden="1" customHeight="1" x14ac:dyDescent="0.2"/>
    <row r="1850" ht="14.25" hidden="1" customHeight="1" x14ac:dyDescent="0.2"/>
    <row r="1851" ht="14.25" hidden="1" customHeight="1" x14ac:dyDescent="0.2"/>
    <row r="1852" ht="14.25" hidden="1" customHeight="1" x14ac:dyDescent="0.2"/>
    <row r="1853" ht="14.25" hidden="1" customHeight="1" x14ac:dyDescent="0.2"/>
    <row r="1854" ht="14.25" hidden="1" customHeight="1" x14ac:dyDescent="0.2"/>
    <row r="1855" ht="14.25" hidden="1" customHeight="1" x14ac:dyDescent="0.2"/>
    <row r="1856" ht="14.25" hidden="1" customHeight="1" x14ac:dyDescent="0.2"/>
    <row r="1857" ht="14.25" hidden="1" customHeight="1" x14ac:dyDescent="0.2"/>
    <row r="1858" ht="14.25" hidden="1" customHeight="1" x14ac:dyDescent="0.2"/>
    <row r="1859" ht="14.25" hidden="1" customHeight="1" x14ac:dyDescent="0.2"/>
    <row r="1860" ht="14.25" hidden="1" customHeight="1" x14ac:dyDescent="0.2"/>
    <row r="1861" ht="14.25" hidden="1" customHeight="1" x14ac:dyDescent="0.2"/>
    <row r="1862" ht="14.25" hidden="1" customHeight="1" x14ac:dyDescent="0.2"/>
    <row r="1863" ht="14.25" hidden="1" customHeight="1" x14ac:dyDescent="0.2"/>
    <row r="1864" ht="14.25" hidden="1" customHeight="1" x14ac:dyDescent="0.2"/>
    <row r="1865" ht="14.25" hidden="1" customHeight="1" x14ac:dyDescent="0.2"/>
    <row r="1866" ht="14.25" hidden="1" customHeight="1" x14ac:dyDescent="0.2"/>
    <row r="1867" ht="14.25" hidden="1" customHeight="1" x14ac:dyDescent="0.2"/>
    <row r="1868" ht="14.25" hidden="1" customHeight="1" x14ac:dyDescent="0.2"/>
    <row r="1869" ht="14.25" hidden="1" customHeight="1" x14ac:dyDescent="0.2"/>
    <row r="1870" ht="14.25" hidden="1" customHeight="1" x14ac:dyDescent="0.2"/>
    <row r="1871" ht="14.25" hidden="1" customHeight="1" x14ac:dyDescent="0.2"/>
    <row r="1872" ht="14.25" hidden="1" customHeight="1" x14ac:dyDescent="0.2"/>
    <row r="1873" ht="14.25" hidden="1" customHeight="1" x14ac:dyDescent="0.2"/>
    <row r="1874" ht="14.25" hidden="1" customHeight="1" x14ac:dyDescent="0.2"/>
    <row r="1875" ht="14.25" hidden="1" customHeight="1" x14ac:dyDescent="0.2"/>
    <row r="1876" ht="14.25" hidden="1" customHeight="1" x14ac:dyDescent="0.2"/>
    <row r="1877" ht="14.25" hidden="1" customHeight="1" x14ac:dyDescent="0.2"/>
    <row r="1878" ht="14.25" hidden="1" customHeight="1" x14ac:dyDescent="0.2"/>
    <row r="1879" ht="14.25" hidden="1" customHeight="1" x14ac:dyDescent="0.2"/>
    <row r="1880" ht="14.25" hidden="1" customHeight="1" x14ac:dyDescent="0.2"/>
    <row r="1881" ht="14.25" hidden="1" customHeight="1" x14ac:dyDescent="0.2"/>
    <row r="1882" ht="14.25" hidden="1" customHeight="1" x14ac:dyDescent="0.2"/>
    <row r="1883" ht="14.25" hidden="1" customHeight="1" x14ac:dyDescent="0.2"/>
    <row r="1884" ht="14.25" hidden="1" customHeight="1" x14ac:dyDescent="0.2"/>
    <row r="1885" ht="14.25" hidden="1" customHeight="1" x14ac:dyDescent="0.2"/>
    <row r="1886" ht="14.25" hidden="1" customHeight="1" x14ac:dyDescent="0.2"/>
    <row r="1887" ht="14.25" hidden="1" customHeight="1" x14ac:dyDescent="0.2"/>
    <row r="1888" ht="14.25" hidden="1" customHeight="1" x14ac:dyDescent="0.2"/>
    <row r="1889" ht="14.25" hidden="1" customHeight="1" x14ac:dyDescent="0.2"/>
    <row r="1890" ht="14.25" hidden="1" customHeight="1" x14ac:dyDescent="0.2"/>
    <row r="1891" ht="14.25" hidden="1" customHeight="1" x14ac:dyDescent="0.2"/>
    <row r="1892" ht="14.25" hidden="1" customHeight="1" x14ac:dyDescent="0.2"/>
    <row r="1893" ht="14.25" hidden="1" customHeight="1" x14ac:dyDescent="0.2"/>
    <row r="1894" ht="14.25" hidden="1" customHeight="1" x14ac:dyDescent="0.2"/>
    <row r="1895" ht="14.25" hidden="1" customHeight="1" x14ac:dyDescent="0.2"/>
    <row r="1896" ht="14.25" hidden="1" customHeight="1" x14ac:dyDescent="0.2"/>
    <row r="1897" ht="14.25" hidden="1" customHeight="1" x14ac:dyDescent="0.2"/>
    <row r="1898" ht="14.25" hidden="1" customHeight="1" x14ac:dyDescent="0.2"/>
    <row r="1899" ht="14.25" hidden="1" customHeight="1" x14ac:dyDescent="0.2"/>
    <row r="1900" ht="14.25" hidden="1" customHeight="1" x14ac:dyDescent="0.2"/>
    <row r="1901" ht="14.25" hidden="1" customHeight="1" x14ac:dyDescent="0.2"/>
    <row r="1902" ht="14.25" hidden="1" customHeight="1" x14ac:dyDescent="0.2"/>
    <row r="1903" ht="14.25" hidden="1" customHeight="1" x14ac:dyDescent="0.2"/>
    <row r="1904" ht="14.25" hidden="1" customHeight="1" x14ac:dyDescent="0.2"/>
    <row r="1905" ht="14.25" hidden="1" customHeight="1" x14ac:dyDescent="0.2"/>
    <row r="1906" ht="14.25" hidden="1" customHeight="1" x14ac:dyDescent="0.2"/>
    <row r="1907" ht="14.25" hidden="1" customHeight="1" x14ac:dyDescent="0.2"/>
    <row r="1908" ht="14.25" hidden="1" customHeight="1" x14ac:dyDescent="0.2"/>
    <row r="1909" ht="14.25" hidden="1" customHeight="1" x14ac:dyDescent="0.2"/>
    <row r="1910" ht="14.25" hidden="1" customHeight="1" x14ac:dyDescent="0.2"/>
    <row r="1911" ht="14.25" hidden="1" customHeight="1" x14ac:dyDescent="0.2"/>
    <row r="1912" ht="14.25" hidden="1" customHeight="1" x14ac:dyDescent="0.2"/>
    <row r="1913" ht="14.25" hidden="1" customHeight="1" x14ac:dyDescent="0.2"/>
    <row r="1914" ht="14.25" hidden="1" customHeight="1" x14ac:dyDescent="0.2"/>
    <row r="1915" ht="14.25" hidden="1" customHeight="1" x14ac:dyDescent="0.2"/>
    <row r="1916" ht="14.25" hidden="1" customHeight="1" x14ac:dyDescent="0.2"/>
    <row r="1917" ht="14.25" hidden="1" customHeight="1" x14ac:dyDescent="0.2"/>
    <row r="1918" ht="14.25" hidden="1" customHeight="1" x14ac:dyDescent="0.2"/>
    <row r="1919" ht="14.25" hidden="1" customHeight="1" x14ac:dyDescent="0.2"/>
    <row r="1920" ht="14.25" hidden="1" customHeight="1" x14ac:dyDescent="0.2"/>
    <row r="1921" ht="14.25" hidden="1" customHeight="1" x14ac:dyDescent="0.2"/>
    <row r="1922" ht="14.25" hidden="1" customHeight="1" x14ac:dyDescent="0.2"/>
    <row r="1923" ht="14.25" hidden="1" customHeight="1" x14ac:dyDescent="0.2"/>
    <row r="1924" ht="14.25" hidden="1" customHeight="1" x14ac:dyDescent="0.2"/>
    <row r="1925" ht="14.25" hidden="1" customHeight="1" x14ac:dyDescent="0.2"/>
    <row r="1926" ht="14.25" hidden="1" customHeight="1" x14ac:dyDescent="0.2"/>
    <row r="1927" ht="14.25" hidden="1" customHeight="1" x14ac:dyDescent="0.2"/>
    <row r="1928" ht="14.25" hidden="1" customHeight="1" x14ac:dyDescent="0.2"/>
    <row r="1929" ht="14.25" hidden="1" customHeight="1" x14ac:dyDescent="0.2"/>
    <row r="1930" ht="14.25" hidden="1" customHeight="1" x14ac:dyDescent="0.2"/>
    <row r="1931" ht="14.25" hidden="1" customHeight="1" x14ac:dyDescent="0.2"/>
    <row r="1932" ht="14.25" hidden="1" customHeight="1" x14ac:dyDescent="0.2"/>
    <row r="1933" ht="14.25" hidden="1" customHeight="1" x14ac:dyDescent="0.2"/>
    <row r="1934" ht="14.25" hidden="1" customHeight="1" x14ac:dyDescent="0.2"/>
    <row r="1935" ht="14.25" hidden="1" customHeight="1" x14ac:dyDescent="0.2"/>
    <row r="1936" ht="14.25" hidden="1" customHeight="1" x14ac:dyDescent="0.2"/>
    <row r="1937" ht="14.25" hidden="1" customHeight="1" x14ac:dyDescent="0.2"/>
    <row r="1938" ht="14.25" hidden="1" customHeight="1" x14ac:dyDescent="0.2"/>
    <row r="1939" ht="14.25" hidden="1" customHeight="1" x14ac:dyDescent="0.2"/>
    <row r="1940" ht="14.25" hidden="1" customHeight="1" x14ac:dyDescent="0.2"/>
    <row r="1941" ht="14.25" hidden="1" customHeight="1" x14ac:dyDescent="0.2"/>
    <row r="1942" ht="14.25" hidden="1" customHeight="1" x14ac:dyDescent="0.2"/>
    <row r="1943" ht="14.25" hidden="1" customHeight="1" x14ac:dyDescent="0.2"/>
    <row r="1944" ht="14.25" hidden="1" customHeight="1" x14ac:dyDescent="0.2"/>
    <row r="1945" ht="14.25" hidden="1" customHeight="1" x14ac:dyDescent="0.2"/>
    <row r="1946" ht="14.25" hidden="1" customHeight="1" x14ac:dyDescent="0.2"/>
    <row r="1947" ht="14.25" hidden="1" customHeight="1" x14ac:dyDescent="0.2"/>
    <row r="1948" ht="14.25" hidden="1" customHeight="1" x14ac:dyDescent="0.2"/>
    <row r="1949" ht="14.25" hidden="1" customHeight="1" x14ac:dyDescent="0.2"/>
    <row r="1950" ht="14.25" hidden="1" customHeight="1" x14ac:dyDescent="0.2"/>
    <row r="1951" ht="14.25" hidden="1" customHeight="1" x14ac:dyDescent="0.2"/>
    <row r="1952" ht="14.25" hidden="1" customHeight="1" x14ac:dyDescent="0.2"/>
    <row r="1953" ht="14.25" hidden="1" customHeight="1" x14ac:dyDescent="0.2"/>
    <row r="1954" ht="14.25" hidden="1" customHeight="1" x14ac:dyDescent="0.2"/>
    <row r="1955" ht="14.25" hidden="1" customHeight="1" x14ac:dyDescent="0.2"/>
    <row r="1956" ht="14.25" hidden="1" customHeight="1" x14ac:dyDescent="0.2"/>
    <row r="1957" ht="14.25" hidden="1" customHeight="1" x14ac:dyDescent="0.2"/>
    <row r="1958" ht="14.25" hidden="1" customHeight="1" x14ac:dyDescent="0.2"/>
    <row r="1959" ht="14.25" hidden="1" customHeight="1" x14ac:dyDescent="0.2"/>
    <row r="1960" ht="14.25" hidden="1" customHeight="1" x14ac:dyDescent="0.2"/>
    <row r="1961" ht="14.25" hidden="1" customHeight="1" x14ac:dyDescent="0.2"/>
    <row r="1962" ht="14.25" hidden="1" customHeight="1" x14ac:dyDescent="0.2"/>
    <row r="1963" ht="14.25" hidden="1" customHeight="1" x14ac:dyDescent="0.2"/>
    <row r="1964" ht="14.25" hidden="1" customHeight="1" x14ac:dyDescent="0.2"/>
    <row r="1965" ht="14.25" hidden="1" customHeight="1" x14ac:dyDescent="0.2"/>
    <row r="1966" ht="14.25" hidden="1" customHeight="1" x14ac:dyDescent="0.2"/>
    <row r="1967" ht="14.25" hidden="1" customHeight="1" x14ac:dyDescent="0.2"/>
    <row r="1968" ht="14.25" hidden="1" customHeight="1" x14ac:dyDescent="0.2"/>
    <row r="1969" ht="14.25" hidden="1" customHeight="1" x14ac:dyDescent="0.2"/>
    <row r="1970" ht="14.25" hidden="1" customHeight="1" x14ac:dyDescent="0.2"/>
    <row r="1971" ht="14.25" hidden="1" customHeight="1" x14ac:dyDescent="0.2"/>
    <row r="1972" ht="14.25" hidden="1" customHeight="1" x14ac:dyDescent="0.2"/>
    <row r="1973" ht="14.25" hidden="1" customHeight="1" x14ac:dyDescent="0.2"/>
    <row r="1974" ht="14.25" hidden="1" customHeight="1" x14ac:dyDescent="0.2"/>
    <row r="1975" ht="14.25" hidden="1" customHeight="1" x14ac:dyDescent="0.2"/>
    <row r="1976" ht="14.25" hidden="1" customHeight="1" x14ac:dyDescent="0.2"/>
    <row r="1977" ht="14.25" hidden="1" customHeight="1" x14ac:dyDescent="0.2"/>
    <row r="1978" ht="14.25" hidden="1" customHeight="1" x14ac:dyDescent="0.2"/>
    <row r="1979" ht="14.25" hidden="1" customHeight="1" x14ac:dyDescent="0.2"/>
    <row r="1980" ht="14.25" hidden="1" customHeight="1" x14ac:dyDescent="0.2"/>
    <row r="1981" ht="14.25" hidden="1" customHeight="1" x14ac:dyDescent="0.2"/>
    <row r="1982" ht="14.25" hidden="1" customHeight="1" x14ac:dyDescent="0.2"/>
    <row r="1983" ht="14.25" hidden="1" customHeight="1" x14ac:dyDescent="0.2"/>
    <row r="1984" ht="14.25" hidden="1" customHeight="1" x14ac:dyDescent="0.2"/>
    <row r="1985" ht="14.25" hidden="1" customHeight="1" x14ac:dyDescent="0.2"/>
    <row r="1986" ht="14.25" hidden="1" customHeight="1" x14ac:dyDescent="0.2"/>
    <row r="1987" ht="14.25" hidden="1" customHeight="1" x14ac:dyDescent="0.2"/>
    <row r="1988" ht="14.25" hidden="1" customHeight="1" x14ac:dyDescent="0.2"/>
    <row r="1989" ht="14.25" hidden="1" customHeight="1" x14ac:dyDescent="0.2"/>
    <row r="1990" ht="14.25" hidden="1" customHeight="1" x14ac:dyDescent="0.2"/>
    <row r="1991" ht="14.25" hidden="1" customHeight="1" x14ac:dyDescent="0.2"/>
    <row r="1992" ht="14.25" hidden="1" customHeight="1" x14ac:dyDescent="0.2"/>
    <row r="1993" ht="14.25" hidden="1" customHeight="1" x14ac:dyDescent="0.2"/>
    <row r="1994" ht="14.25" hidden="1" customHeight="1" x14ac:dyDescent="0.2"/>
    <row r="1995" ht="14.25" hidden="1" customHeight="1" x14ac:dyDescent="0.2"/>
    <row r="1996" ht="14.25" hidden="1" customHeight="1" x14ac:dyDescent="0.2"/>
    <row r="1997" ht="14.25" hidden="1" customHeight="1" x14ac:dyDescent="0.2"/>
    <row r="1998" ht="14.25" hidden="1" customHeight="1" x14ac:dyDescent="0.2"/>
    <row r="1999" ht="14.25" hidden="1" customHeight="1" x14ac:dyDescent="0.2"/>
    <row r="2000" ht="14.25" hidden="1" customHeight="1" x14ac:dyDescent="0.2"/>
    <row r="2001" ht="14.25" hidden="1" customHeight="1" x14ac:dyDescent="0.2"/>
    <row r="2002" ht="14.25" hidden="1" customHeight="1" x14ac:dyDescent="0.2"/>
    <row r="2003" ht="14.25" hidden="1" customHeight="1" x14ac:dyDescent="0.2"/>
    <row r="2004" ht="14.25" hidden="1" customHeight="1" x14ac:dyDescent="0.2"/>
    <row r="2005" ht="14.25" hidden="1" customHeight="1" x14ac:dyDescent="0.2"/>
    <row r="2006" ht="14.25" hidden="1" customHeight="1" x14ac:dyDescent="0.2"/>
    <row r="2007" ht="14.25" hidden="1" customHeight="1" x14ac:dyDescent="0.2"/>
    <row r="2008" ht="14.25" hidden="1" customHeight="1" x14ac:dyDescent="0.2"/>
    <row r="2009" ht="14.25" hidden="1" customHeight="1" x14ac:dyDescent="0.2"/>
    <row r="2010" ht="14.25" hidden="1" customHeight="1" x14ac:dyDescent="0.2"/>
    <row r="2011" ht="14.25" hidden="1" customHeight="1" x14ac:dyDescent="0.2"/>
    <row r="2012" ht="14.25" hidden="1" customHeight="1" x14ac:dyDescent="0.2"/>
    <row r="2013" ht="14.25" hidden="1" customHeight="1" x14ac:dyDescent="0.2"/>
    <row r="2014" ht="14.25" hidden="1" customHeight="1" x14ac:dyDescent="0.2"/>
    <row r="2015" ht="14.25" hidden="1" customHeight="1" x14ac:dyDescent="0.2"/>
    <row r="2016" ht="14.25" hidden="1" customHeight="1" x14ac:dyDescent="0.2"/>
    <row r="2017" ht="14.25" hidden="1" customHeight="1" x14ac:dyDescent="0.2"/>
    <row r="2018" ht="14.25" hidden="1" customHeight="1" x14ac:dyDescent="0.2"/>
    <row r="2019" ht="14.25" hidden="1" customHeight="1" x14ac:dyDescent="0.2"/>
    <row r="2020" ht="14.25" hidden="1" customHeight="1" x14ac:dyDescent="0.2"/>
    <row r="2021" ht="14.25" hidden="1" customHeight="1" x14ac:dyDescent="0.2"/>
    <row r="2022" ht="14.25" hidden="1" customHeight="1" x14ac:dyDescent="0.2"/>
    <row r="2023" ht="14.25" hidden="1" customHeight="1" x14ac:dyDescent="0.2"/>
    <row r="2024" ht="14.25" hidden="1" customHeight="1" x14ac:dyDescent="0.2"/>
    <row r="2025" ht="14.25" hidden="1" customHeight="1" x14ac:dyDescent="0.2"/>
    <row r="2026" ht="14.25" hidden="1" customHeight="1" x14ac:dyDescent="0.2"/>
    <row r="2027" ht="14.25" hidden="1" customHeight="1" x14ac:dyDescent="0.2"/>
    <row r="2028" ht="14.25" hidden="1" customHeight="1" x14ac:dyDescent="0.2"/>
    <row r="2029" ht="14.25" hidden="1" customHeight="1" x14ac:dyDescent="0.2"/>
    <row r="2030" ht="14.25" hidden="1" customHeight="1" x14ac:dyDescent="0.2"/>
    <row r="2031" ht="14.25" hidden="1" customHeight="1" x14ac:dyDescent="0.2"/>
    <row r="2032" ht="14.25" hidden="1" customHeight="1" x14ac:dyDescent="0.2"/>
    <row r="2033" ht="14.25" hidden="1" customHeight="1" x14ac:dyDescent="0.2"/>
    <row r="2034" ht="14.25" hidden="1" customHeight="1" x14ac:dyDescent="0.2"/>
    <row r="2035" ht="14.25" hidden="1" customHeight="1" x14ac:dyDescent="0.2"/>
    <row r="2036" ht="14.25" hidden="1" customHeight="1" x14ac:dyDescent="0.2"/>
    <row r="2037" ht="14.25" hidden="1" customHeight="1" x14ac:dyDescent="0.2"/>
    <row r="2038" ht="14.25" hidden="1" customHeight="1" x14ac:dyDescent="0.2"/>
    <row r="2039" ht="14.25" hidden="1" customHeight="1" x14ac:dyDescent="0.2"/>
    <row r="2040" ht="14.25" hidden="1" customHeight="1" x14ac:dyDescent="0.2"/>
    <row r="2041" ht="14.25" hidden="1" customHeight="1" x14ac:dyDescent="0.2"/>
    <row r="2042" ht="14.25" hidden="1" customHeight="1" x14ac:dyDescent="0.2"/>
    <row r="2043" ht="14.25" hidden="1" customHeight="1" x14ac:dyDescent="0.2"/>
    <row r="2044" ht="14.25" hidden="1" customHeight="1" x14ac:dyDescent="0.2"/>
    <row r="2045" ht="14.25" hidden="1" customHeight="1" x14ac:dyDescent="0.2"/>
    <row r="2046" ht="14.25" hidden="1" customHeight="1" x14ac:dyDescent="0.2"/>
    <row r="2047" ht="14.25" hidden="1" customHeight="1" x14ac:dyDescent="0.2"/>
    <row r="2048" ht="14.25" hidden="1" customHeight="1" x14ac:dyDescent="0.2"/>
    <row r="2049" ht="14.25" hidden="1" customHeight="1" x14ac:dyDescent="0.2"/>
    <row r="2050" ht="14.25" hidden="1" customHeight="1" x14ac:dyDescent="0.2"/>
    <row r="2051" ht="14.25" hidden="1" customHeight="1" x14ac:dyDescent="0.2"/>
    <row r="2052" ht="14.25" hidden="1" customHeight="1" x14ac:dyDescent="0.2"/>
    <row r="2053" ht="14.25" hidden="1" customHeight="1" x14ac:dyDescent="0.2"/>
    <row r="2054" ht="14.25" hidden="1" customHeight="1" x14ac:dyDescent="0.2"/>
    <row r="2055" ht="14.25" hidden="1" customHeight="1" x14ac:dyDescent="0.2"/>
    <row r="2056" ht="14.25" hidden="1" customHeight="1" x14ac:dyDescent="0.2"/>
    <row r="2057" ht="14.25" hidden="1" customHeight="1" x14ac:dyDescent="0.2"/>
    <row r="2058" ht="14.25" hidden="1" customHeight="1" x14ac:dyDescent="0.2"/>
    <row r="2059" ht="14.25" hidden="1" customHeight="1" x14ac:dyDescent="0.2"/>
    <row r="2060" ht="14.25" hidden="1" customHeight="1" x14ac:dyDescent="0.2"/>
    <row r="2061" ht="14.25" hidden="1" customHeight="1" x14ac:dyDescent="0.2"/>
    <row r="2062" ht="14.25" hidden="1" customHeight="1" x14ac:dyDescent="0.2"/>
    <row r="2063" ht="14.25" hidden="1" customHeight="1" x14ac:dyDescent="0.2"/>
    <row r="2064" ht="14.25" hidden="1" customHeight="1" x14ac:dyDescent="0.2"/>
    <row r="2065" ht="14.25" hidden="1" customHeight="1" x14ac:dyDescent="0.2"/>
    <row r="2066" ht="14.25" hidden="1" customHeight="1" x14ac:dyDescent="0.2"/>
    <row r="2067" ht="14.25" hidden="1" customHeight="1" x14ac:dyDescent="0.2"/>
    <row r="2068" ht="14.25" hidden="1" customHeight="1" x14ac:dyDescent="0.2"/>
    <row r="2069" ht="14.25" hidden="1" customHeight="1" x14ac:dyDescent="0.2"/>
    <row r="2070" ht="14.25" hidden="1" customHeight="1" x14ac:dyDescent="0.2"/>
    <row r="2071" ht="14.25" hidden="1" customHeight="1" x14ac:dyDescent="0.2"/>
    <row r="2072" ht="14.25" hidden="1" customHeight="1" x14ac:dyDescent="0.2"/>
    <row r="2073" ht="14.25" hidden="1" customHeight="1" x14ac:dyDescent="0.2"/>
    <row r="2074" ht="14.25" hidden="1" customHeight="1" x14ac:dyDescent="0.2"/>
    <row r="2075" ht="14.25" hidden="1" customHeight="1" x14ac:dyDescent="0.2"/>
    <row r="2076" ht="14.25" hidden="1" customHeight="1" x14ac:dyDescent="0.2"/>
    <row r="2077" ht="14.25" hidden="1" customHeight="1" x14ac:dyDescent="0.2"/>
    <row r="2078" ht="14.25" hidden="1" customHeight="1" x14ac:dyDescent="0.2"/>
    <row r="2079" ht="14.25" hidden="1" customHeight="1" x14ac:dyDescent="0.2"/>
    <row r="2080" ht="14.25" hidden="1" customHeight="1" x14ac:dyDescent="0.2"/>
    <row r="2081" ht="14.25" hidden="1" customHeight="1" x14ac:dyDescent="0.2"/>
    <row r="2082" ht="14.25" hidden="1" customHeight="1" x14ac:dyDescent="0.2"/>
    <row r="2083" ht="14.25" hidden="1" customHeight="1" x14ac:dyDescent="0.2"/>
    <row r="2084" ht="14.25" hidden="1" customHeight="1" x14ac:dyDescent="0.2"/>
    <row r="2085" ht="14.25" hidden="1" customHeight="1" x14ac:dyDescent="0.2"/>
    <row r="2086" ht="14.25" hidden="1" customHeight="1" x14ac:dyDescent="0.2"/>
    <row r="2087" ht="14.25" hidden="1" customHeight="1" x14ac:dyDescent="0.2"/>
    <row r="2088" ht="14.25" hidden="1" customHeight="1" x14ac:dyDescent="0.2"/>
    <row r="2089" ht="14.25" hidden="1" customHeight="1" x14ac:dyDescent="0.2"/>
    <row r="2090" ht="14.25" hidden="1" customHeight="1" x14ac:dyDescent="0.2"/>
    <row r="2091" ht="14.25" hidden="1" customHeight="1" x14ac:dyDescent="0.2"/>
    <row r="2092" ht="14.25" hidden="1" customHeight="1" x14ac:dyDescent="0.2"/>
    <row r="2093" ht="14.25" hidden="1" customHeight="1" x14ac:dyDescent="0.2"/>
    <row r="2094" ht="14.25" hidden="1" customHeight="1" x14ac:dyDescent="0.2"/>
    <row r="2095" ht="14.25" hidden="1" customHeight="1" x14ac:dyDescent="0.2"/>
    <row r="2096" ht="14.25" hidden="1" customHeight="1" x14ac:dyDescent="0.2"/>
    <row r="2097" ht="14.25" hidden="1" customHeight="1" x14ac:dyDescent="0.2"/>
    <row r="2098" ht="14.25" hidden="1" customHeight="1" x14ac:dyDescent="0.2"/>
    <row r="2099" ht="14.25" hidden="1" customHeight="1" x14ac:dyDescent="0.2"/>
    <row r="2100" ht="14.25" hidden="1" customHeight="1" x14ac:dyDescent="0.2"/>
    <row r="2101" ht="14.25" hidden="1" customHeight="1" x14ac:dyDescent="0.2"/>
    <row r="2102" ht="14.25" hidden="1" customHeight="1" x14ac:dyDescent="0.2"/>
    <row r="2103" ht="14.25" hidden="1" customHeight="1" x14ac:dyDescent="0.2"/>
    <row r="2104" ht="14.25" hidden="1" customHeight="1" x14ac:dyDescent="0.2"/>
    <row r="2105" ht="14.25" hidden="1" customHeight="1" x14ac:dyDescent="0.2"/>
    <row r="2106" ht="14.25" hidden="1" customHeight="1" x14ac:dyDescent="0.2"/>
    <row r="2107" ht="14.25" hidden="1" customHeight="1" x14ac:dyDescent="0.2"/>
    <row r="2108" ht="14.25" hidden="1" customHeight="1" x14ac:dyDescent="0.2"/>
    <row r="2109" ht="14.25" hidden="1" customHeight="1" x14ac:dyDescent="0.2"/>
    <row r="2110" ht="14.25" hidden="1" customHeight="1" x14ac:dyDescent="0.2"/>
    <row r="2111" ht="14.25" hidden="1" customHeight="1" x14ac:dyDescent="0.2"/>
    <row r="2112" ht="14.25" hidden="1" customHeight="1" x14ac:dyDescent="0.2"/>
    <row r="2113" ht="14.25" hidden="1" customHeight="1" x14ac:dyDescent="0.2"/>
    <row r="2114" ht="14.25" hidden="1" customHeight="1" x14ac:dyDescent="0.2"/>
    <row r="2115" ht="14.25" hidden="1" customHeight="1" x14ac:dyDescent="0.2"/>
    <row r="2116" ht="14.25" hidden="1" customHeight="1" x14ac:dyDescent="0.2"/>
    <row r="2117" ht="14.25" hidden="1" customHeight="1" x14ac:dyDescent="0.2"/>
    <row r="2118" ht="14.25" hidden="1" customHeight="1" x14ac:dyDescent="0.2"/>
    <row r="2119" ht="14.25" hidden="1" customHeight="1" x14ac:dyDescent="0.2"/>
    <row r="2120" ht="14.25" hidden="1" customHeight="1" x14ac:dyDescent="0.2"/>
    <row r="2121" ht="14.25" hidden="1" customHeight="1" x14ac:dyDescent="0.2"/>
    <row r="2122" ht="14.25" hidden="1" customHeight="1" x14ac:dyDescent="0.2"/>
    <row r="2123" ht="14.25" hidden="1" customHeight="1" x14ac:dyDescent="0.2"/>
    <row r="2124" ht="14.25" hidden="1" customHeight="1" x14ac:dyDescent="0.2"/>
    <row r="2125" ht="14.25" hidden="1" customHeight="1" x14ac:dyDescent="0.2"/>
    <row r="2126" ht="14.25" hidden="1" customHeight="1" x14ac:dyDescent="0.2"/>
    <row r="2127" ht="14.25" hidden="1" customHeight="1" x14ac:dyDescent="0.2"/>
    <row r="2128" ht="14.25" hidden="1" customHeight="1" x14ac:dyDescent="0.2"/>
    <row r="2129" ht="14.25" hidden="1" customHeight="1" x14ac:dyDescent="0.2"/>
    <row r="2130" ht="14.25" hidden="1" customHeight="1" x14ac:dyDescent="0.2"/>
    <row r="2131" ht="14.25" hidden="1" customHeight="1" x14ac:dyDescent="0.2"/>
    <row r="2132" ht="14.25" hidden="1" customHeight="1" x14ac:dyDescent="0.2"/>
    <row r="2133" ht="14.25" hidden="1" customHeight="1" x14ac:dyDescent="0.2"/>
    <row r="2134" ht="14.25" hidden="1" customHeight="1" x14ac:dyDescent="0.2"/>
    <row r="2135" ht="14.25" hidden="1" customHeight="1" x14ac:dyDescent="0.2"/>
    <row r="2136" ht="14.25" hidden="1" customHeight="1" x14ac:dyDescent="0.2"/>
    <row r="2137" ht="14.25" hidden="1" customHeight="1" x14ac:dyDescent="0.2"/>
    <row r="2138" ht="14.25" hidden="1" customHeight="1" x14ac:dyDescent="0.2"/>
    <row r="2139" ht="14.25" hidden="1" customHeight="1" x14ac:dyDescent="0.2"/>
    <row r="2140" ht="14.25" hidden="1" customHeight="1" x14ac:dyDescent="0.2"/>
    <row r="2141" ht="14.25" hidden="1" customHeight="1" x14ac:dyDescent="0.2"/>
    <row r="2142" ht="14.25" hidden="1" customHeight="1" x14ac:dyDescent="0.2"/>
    <row r="2143" ht="14.25" hidden="1" customHeight="1" x14ac:dyDescent="0.2"/>
    <row r="2144" ht="14.25" hidden="1" customHeight="1" x14ac:dyDescent="0.2"/>
    <row r="2145" ht="14.25" hidden="1" customHeight="1" x14ac:dyDescent="0.2"/>
    <row r="2146" ht="14.25" hidden="1" customHeight="1" x14ac:dyDescent="0.2"/>
    <row r="2147" ht="14.25" hidden="1" customHeight="1" x14ac:dyDescent="0.2"/>
    <row r="2148" ht="14.25" hidden="1" customHeight="1" x14ac:dyDescent="0.2"/>
    <row r="2149" ht="14.25" hidden="1" customHeight="1" x14ac:dyDescent="0.2"/>
    <row r="2150" ht="14.25" hidden="1" customHeight="1" x14ac:dyDescent="0.2"/>
    <row r="2151" ht="14.25" hidden="1" customHeight="1" x14ac:dyDescent="0.2"/>
    <row r="2152" ht="14.25" hidden="1" customHeight="1" x14ac:dyDescent="0.2"/>
    <row r="2153" ht="14.25" hidden="1" customHeight="1" x14ac:dyDescent="0.2"/>
    <row r="2154" ht="14.25" hidden="1" customHeight="1" x14ac:dyDescent="0.2"/>
    <row r="2155" ht="14.25" hidden="1" customHeight="1" x14ac:dyDescent="0.2"/>
    <row r="2156" ht="14.25" hidden="1" customHeight="1" x14ac:dyDescent="0.2"/>
    <row r="2157" ht="14.25" hidden="1" customHeight="1" x14ac:dyDescent="0.2"/>
    <row r="2158" ht="14.25" hidden="1" customHeight="1" x14ac:dyDescent="0.2"/>
    <row r="2159" ht="14.25" hidden="1" customHeight="1" x14ac:dyDescent="0.2"/>
    <row r="2160" ht="14.25" hidden="1" customHeight="1" x14ac:dyDescent="0.2"/>
    <row r="2161" ht="14.25" hidden="1" customHeight="1" x14ac:dyDescent="0.2"/>
    <row r="2162" ht="14.25" hidden="1" customHeight="1" x14ac:dyDescent="0.2"/>
    <row r="2163" ht="14.25" hidden="1" customHeight="1" x14ac:dyDescent="0.2"/>
    <row r="2164" ht="14.25" hidden="1" customHeight="1" x14ac:dyDescent="0.2"/>
    <row r="2165" ht="14.25" hidden="1" customHeight="1" x14ac:dyDescent="0.2"/>
    <row r="2166" ht="14.25" hidden="1" customHeight="1" x14ac:dyDescent="0.2"/>
    <row r="2167" ht="14.25" hidden="1" customHeight="1" x14ac:dyDescent="0.2"/>
    <row r="2168" ht="14.25" hidden="1" customHeight="1" x14ac:dyDescent="0.2"/>
    <row r="2169" ht="14.25" hidden="1" customHeight="1" x14ac:dyDescent="0.2"/>
    <row r="2170" ht="14.25" hidden="1" customHeight="1" x14ac:dyDescent="0.2"/>
    <row r="2171" ht="14.25" hidden="1" customHeight="1" x14ac:dyDescent="0.2"/>
    <row r="2172" ht="14.25" hidden="1" customHeight="1" x14ac:dyDescent="0.2"/>
    <row r="2173" ht="14.25" hidden="1" customHeight="1" x14ac:dyDescent="0.2"/>
    <row r="2174" ht="14.25" hidden="1" customHeight="1" x14ac:dyDescent="0.2"/>
    <row r="2175" ht="14.25" hidden="1" customHeight="1" x14ac:dyDescent="0.2"/>
    <row r="2176" ht="14.25" hidden="1" customHeight="1" x14ac:dyDescent="0.2"/>
    <row r="2177" ht="14.25" hidden="1" customHeight="1" x14ac:dyDescent="0.2"/>
    <row r="2178" ht="14.25" hidden="1" customHeight="1" x14ac:dyDescent="0.2"/>
    <row r="2179" ht="14.25" hidden="1" customHeight="1" x14ac:dyDescent="0.2"/>
    <row r="2180" ht="14.25" hidden="1" customHeight="1" x14ac:dyDescent="0.2"/>
    <row r="2181" ht="14.25" hidden="1" customHeight="1" x14ac:dyDescent="0.2"/>
    <row r="2182" ht="14.25" hidden="1" customHeight="1" x14ac:dyDescent="0.2"/>
    <row r="2183" ht="14.25" hidden="1" customHeight="1" x14ac:dyDescent="0.2"/>
    <row r="2184" ht="14.25" hidden="1" customHeight="1" x14ac:dyDescent="0.2"/>
    <row r="2185" ht="14.25" hidden="1" customHeight="1" x14ac:dyDescent="0.2"/>
    <row r="2186" ht="14.25" hidden="1" customHeight="1" x14ac:dyDescent="0.2"/>
    <row r="2187" ht="14.25" hidden="1" customHeight="1" x14ac:dyDescent="0.2"/>
    <row r="2188" ht="14.25" hidden="1" customHeight="1" x14ac:dyDescent="0.2"/>
    <row r="2189" ht="14.25" hidden="1" customHeight="1" x14ac:dyDescent="0.2"/>
    <row r="2190" ht="14.25" hidden="1" customHeight="1" x14ac:dyDescent="0.2"/>
    <row r="2191" ht="14.25" hidden="1" customHeight="1" x14ac:dyDescent="0.2"/>
    <row r="2192" ht="14.25" hidden="1" customHeight="1" x14ac:dyDescent="0.2"/>
    <row r="2193" ht="14.25" hidden="1" customHeight="1" x14ac:dyDescent="0.2"/>
    <row r="2194" ht="14.25" hidden="1" customHeight="1" x14ac:dyDescent="0.2"/>
    <row r="2195" ht="14.25" hidden="1" customHeight="1" x14ac:dyDescent="0.2"/>
    <row r="2196" ht="14.25" hidden="1" customHeight="1" x14ac:dyDescent="0.2"/>
    <row r="2197" ht="14.25" hidden="1" customHeight="1" x14ac:dyDescent="0.2"/>
    <row r="2198" ht="14.25" hidden="1" customHeight="1" x14ac:dyDescent="0.2"/>
    <row r="2199" ht="14.25" hidden="1" customHeight="1" x14ac:dyDescent="0.2"/>
    <row r="2200" ht="14.25" hidden="1" customHeight="1" x14ac:dyDescent="0.2"/>
    <row r="2201" ht="14.25" hidden="1" customHeight="1" x14ac:dyDescent="0.2"/>
    <row r="2202" ht="14.25" hidden="1" customHeight="1" x14ac:dyDescent="0.2"/>
    <row r="2203" ht="14.25" hidden="1" customHeight="1" x14ac:dyDescent="0.2"/>
    <row r="2204" ht="14.25" hidden="1" customHeight="1" x14ac:dyDescent="0.2"/>
    <row r="2205" ht="14.25" hidden="1" customHeight="1" x14ac:dyDescent="0.2"/>
    <row r="2206" ht="14.25" hidden="1" customHeight="1" x14ac:dyDescent="0.2"/>
    <row r="2207" ht="14.25" hidden="1" customHeight="1" x14ac:dyDescent="0.2"/>
    <row r="2208" ht="14.25" hidden="1" customHeight="1" x14ac:dyDescent="0.2"/>
    <row r="2209" ht="14.25" hidden="1" customHeight="1" x14ac:dyDescent="0.2"/>
    <row r="2210" ht="14.25" hidden="1" customHeight="1" x14ac:dyDescent="0.2"/>
    <row r="2211" ht="14.25" hidden="1" customHeight="1" x14ac:dyDescent="0.2"/>
    <row r="2212" ht="14.25" hidden="1" customHeight="1" x14ac:dyDescent="0.2"/>
    <row r="2213" ht="14.25" hidden="1" customHeight="1" x14ac:dyDescent="0.2"/>
    <row r="2214" ht="14.25" hidden="1" customHeight="1" x14ac:dyDescent="0.2"/>
    <row r="2215" ht="14.25" hidden="1" customHeight="1" x14ac:dyDescent="0.2"/>
    <row r="2216" ht="14.25" hidden="1" customHeight="1" x14ac:dyDescent="0.2"/>
    <row r="2217" ht="14.25" hidden="1" customHeight="1" x14ac:dyDescent="0.2"/>
    <row r="2218" ht="14.25" hidden="1" customHeight="1" x14ac:dyDescent="0.2"/>
    <row r="2219" ht="14.25" hidden="1" customHeight="1" x14ac:dyDescent="0.2"/>
    <row r="2220" ht="14.25" hidden="1" customHeight="1" x14ac:dyDescent="0.2"/>
    <row r="2221" ht="14.25" hidden="1" customHeight="1" x14ac:dyDescent="0.2"/>
    <row r="2222" ht="14.25" hidden="1" customHeight="1" x14ac:dyDescent="0.2"/>
    <row r="2223" ht="14.25" hidden="1" customHeight="1" x14ac:dyDescent="0.2"/>
    <row r="2224" ht="14.25" hidden="1" customHeight="1" x14ac:dyDescent="0.2"/>
    <row r="2225" ht="14.25" hidden="1" customHeight="1" x14ac:dyDescent="0.2"/>
    <row r="2226" ht="14.25" hidden="1" customHeight="1" x14ac:dyDescent="0.2"/>
    <row r="2227" ht="14.25" hidden="1" customHeight="1" x14ac:dyDescent="0.2"/>
    <row r="2228" ht="14.25" hidden="1" customHeight="1" x14ac:dyDescent="0.2"/>
    <row r="2229" ht="14.25" hidden="1" customHeight="1" x14ac:dyDescent="0.2"/>
    <row r="2230" ht="14.25" hidden="1" customHeight="1" x14ac:dyDescent="0.2"/>
    <row r="2231" ht="14.25" hidden="1" customHeight="1" x14ac:dyDescent="0.2"/>
    <row r="2232" ht="14.25" hidden="1" customHeight="1" x14ac:dyDescent="0.2"/>
    <row r="2233" ht="14.25" hidden="1" customHeight="1" x14ac:dyDescent="0.2"/>
    <row r="2234" ht="14.25" hidden="1" customHeight="1" x14ac:dyDescent="0.2"/>
    <row r="2235" ht="14.25" hidden="1" customHeight="1" x14ac:dyDescent="0.2"/>
    <row r="2236" ht="14.25" hidden="1" customHeight="1" x14ac:dyDescent="0.2"/>
    <row r="2237" ht="14.25" hidden="1" customHeight="1" x14ac:dyDescent="0.2"/>
    <row r="2238" ht="14.25" hidden="1" customHeight="1" x14ac:dyDescent="0.2"/>
    <row r="2239" ht="14.25" hidden="1" customHeight="1" x14ac:dyDescent="0.2"/>
    <row r="2240" ht="14.25" hidden="1" customHeight="1" x14ac:dyDescent="0.2"/>
    <row r="2241" ht="14.25" hidden="1" customHeight="1" x14ac:dyDescent="0.2"/>
    <row r="2242" ht="14.25" hidden="1" customHeight="1" x14ac:dyDescent="0.2"/>
    <row r="2243" ht="14.25" hidden="1" customHeight="1" x14ac:dyDescent="0.2"/>
    <row r="2244" ht="14.25" hidden="1" customHeight="1" x14ac:dyDescent="0.2"/>
    <row r="2245" ht="14.25" hidden="1" customHeight="1" x14ac:dyDescent="0.2"/>
    <row r="2246" ht="14.25" hidden="1" customHeight="1" x14ac:dyDescent="0.2"/>
    <row r="2247" ht="14.25" hidden="1" customHeight="1" x14ac:dyDescent="0.2"/>
    <row r="2248" ht="14.25" hidden="1" customHeight="1" x14ac:dyDescent="0.2"/>
    <row r="2249" ht="14.25" hidden="1" customHeight="1" x14ac:dyDescent="0.2"/>
    <row r="2250" ht="14.25" hidden="1" customHeight="1" x14ac:dyDescent="0.2"/>
    <row r="2251" ht="14.25" hidden="1" customHeight="1" x14ac:dyDescent="0.2"/>
    <row r="2252" ht="14.25" hidden="1" customHeight="1" x14ac:dyDescent="0.2"/>
    <row r="2253" ht="14.25" hidden="1" customHeight="1" x14ac:dyDescent="0.2"/>
    <row r="2254" ht="14.25" hidden="1" customHeight="1" x14ac:dyDescent="0.2"/>
    <row r="2255" ht="14.25" hidden="1" customHeight="1" x14ac:dyDescent="0.2"/>
    <row r="2256" ht="14.25" hidden="1" customHeight="1" x14ac:dyDescent="0.2"/>
    <row r="2257" ht="14.25" hidden="1" customHeight="1" x14ac:dyDescent="0.2"/>
    <row r="2258" ht="14.25" hidden="1" customHeight="1" x14ac:dyDescent="0.2"/>
    <row r="2259" ht="14.25" hidden="1" customHeight="1" x14ac:dyDescent="0.2"/>
    <row r="2260" ht="14.25" hidden="1" customHeight="1" x14ac:dyDescent="0.2"/>
    <row r="2261" ht="14.25" hidden="1" customHeight="1" x14ac:dyDescent="0.2"/>
    <row r="2262" ht="14.25" hidden="1" customHeight="1" x14ac:dyDescent="0.2"/>
    <row r="2263" ht="14.25" hidden="1" customHeight="1" x14ac:dyDescent="0.2"/>
    <row r="2264" ht="14.25" hidden="1" customHeight="1" x14ac:dyDescent="0.2"/>
    <row r="2265" ht="14.25" hidden="1" customHeight="1" x14ac:dyDescent="0.2"/>
    <row r="2266" ht="14.25" hidden="1" customHeight="1" x14ac:dyDescent="0.2"/>
    <row r="2267" ht="14.25" hidden="1" customHeight="1" x14ac:dyDescent="0.2"/>
    <row r="2268" ht="14.25" hidden="1" customHeight="1" x14ac:dyDescent="0.2"/>
    <row r="2269" ht="14.25" hidden="1" customHeight="1" x14ac:dyDescent="0.2"/>
    <row r="2270" ht="14.25" hidden="1" customHeight="1" x14ac:dyDescent="0.2"/>
    <row r="2271" ht="14.25" hidden="1" customHeight="1" x14ac:dyDescent="0.2"/>
    <row r="2272" ht="14.25" hidden="1" customHeight="1" x14ac:dyDescent="0.2"/>
    <row r="2273" ht="14.25" hidden="1" customHeight="1" x14ac:dyDescent="0.2"/>
    <row r="2274" ht="14.25" hidden="1" customHeight="1" x14ac:dyDescent="0.2"/>
    <row r="2275" ht="14.25" hidden="1" customHeight="1" x14ac:dyDescent="0.2"/>
    <row r="2276" ht="14.25" hidden="1" customHeight="1" x14ac:dyDescent="0.2"/>
    <row r="2277" ht="14.25" hidden="1" customHeight="1" x14ac:dyDescent="0.2"/>
    <row r="2278" ht="14.25" hidden="1" customHeight="1" x14ac:dyDescent="0.2"/>
    <row r="2279" ht="14.25" hidden="1" customHeight="1" x14ac:dyDescent="0.2"/>
    <row r="2280" ht="14.25" hidden="1" customHeight="1" x14ac:dyDescent="0.2"/>
    <row r="2281" ht="14.25" hidden="1" customHeight="1" x14ac:dyDescent="0.2"/>
    <row r="2282" ht="14.25" hidden="1" customHeight="1" x14ac:dyDescent="0.2"/>
    <row r="2283" ht="14.25" hidden="1" customHeight="1" x14ac:dyDescent="0.2"/>
    <row r="2284" ht="14.25" hidden="1" customHeight="1" x14ac:dyDescent="0.2"/>
    <row r="2285" ht="14.25" hidden="1" customHeight="1" x14ac:dyDescent="0.2"/>
    <row r="2286" ht="14.25" hidden="1" customHeight="1" x14ac:dyDescent="0.2"/>
    <row r="2287" ht="14.25" hidden="1" customHeight="1" x14ac:dyDescent="0.2"/>
    <row r="2288" ht="14.25" hidden="1" customHeight="1" x14ac:dyDescent="0.2"/>
    <row r="2289" ht="14.25" hidden="1" customHeight="1" x14ac:dyDescent="0.2"/>
    <row r="2290" ht="14.25" hidden="1" customHeight="1" x14ac:dyDescent="0.2"/>
    <row r="2291" ht="14.25" hidden="1" customHeight="1" x14ac:dyDescent="0.2"/>
    <row r="2292" ht="14.25" hidden="1" customHeight="1" x14ac:dyDescent="0.2"/>
    <row r="2293" ht="14.25" hidden="1" customHeight="1" x14ac:dyDescent="0.2"/>
    <row r="2294" ht="14.25" hidden="1" customHeight="1" x14ac:dyDescent="0.2"/>
    <row r="2295" ht="14.25" hidden="1" customHeight="1" x14ac:dyDescent="0.2"/>
    <row r="2296" ht="14.25" hidden="1" customHeight="1" x14ac:dyDescent="0.2"/>
    <row r="2297" ht="14.25" hidden="1" customHeight="1" x14ac:dyDescent="0.2"/>
    <row r="2298" ht="14.25" hidden="1" customHeight="1" x14ac:dyDescent="0.2"/>
    <row r="2299" ht="14.25" hidden="1" customHeight="1" x14ac:dyDescent="0.2"/>
    <row r="2300" ht="14.25" hidden="1" customHeight="1" x14ac:dyDescent="0.2"/>
    <row r="2301" ht="14.25" hidden="1" customHeight="1" x14ac:dyDescent="0.2"/>
    <row r="2302" ht="14.25" hidden="1" customHeight="1" x14ac:dyDescent="0.2"/>
    <row r="2303" ht="14.25" hidden="1" customHeight="1" x14ac:dyDescent="0.2"/>
    <row r="2304" ht="14.25" hidden="1" customHeight="1" x14ac:dyDescent="0.2"/>
    <row r="2305" ht="14.25" hidden="1" customHeight="1" x14ac:dyDescent="0.2"/>
    <row r="2306" ht="14.25" hidden="1" customHeight="1" x14ac:dyDescent="0.2"/>
    <row r="2307" ht="14.25" hidden="1" customHeight="1" x14ac:dyDescent="0.2"/>
    <row r="2308" ht="14.25" hidden="1" customHeight="1" x14ac:dyDescent="0.2"/>
    <row r="2309" ht="14.25" hidden="1" customHeight="1" x14ac:dyDescent="0.2"/>
    <row r="2310" ht="14.25" hidden="1" customHeight="1" x14ac:dyDescent="0.2"/>
    <row r="2311" ht="14.25" hidden="1" customHeight="1" x14ac:dyDescent="0.2"/>
    <row r="2312" ht="14.25" hidden="1" customHeight="1" x14ac:dyDescent="0.2"/>
    <row r="2313" ht="14.25" hidden="1" customHeight="1" x14ac:dyDescent="0.2"/>
    <row r="2314" ht="14.25" hidden="1" customHeight="1" x14ac:dyDescent="0.2"/>
    <row r="2315" ht="14.25" hidden="1" customHeight="1" x14ac:dyDescent="0.2"/>
    <row r="2316" ht="14.25" hidden="1" customHeight="1" x14ac:dyDescent="0.2"/>
    <row r="2317" ht="14.25" hidden="1" customHeight="1" x14ac:dyDescent="0.2"/>
    <row r="2318" ht="14.25" hidden="1" customHeight="1" x14ac:dyDescent="0.2"/>
    <row r="2319" ht="14.25" hidden="1" customHeight="1" x14ac:dyDescent="0.2"/>
    <row r="2320" ht="14.25" hidden="1" customHeight="1" x14ac:dyDescent="0.2"/>
    <row r="2321" ht="14.25" hidden="1" customHeight="1" x14ac:dyDescent="0.2"/>
    <row r="2322" ht="14.25" hidden="1" customHeight="1" x14ac:dyDescent="0.2"/>
    <row r="2323" ht="14.25" hidden="1" customHeight="1" x14ac:dyDescent="0.2"/>
    <row r="2324" ht="14.25" hidden="1" customHeight="1" x14ac:dyDescent="0.2"/>
    <row r="2325" ht="14.25" hidden="1" customHeight="1" x14ac:dyDescent="0.2"/>
    <row r="2326" ht="14.25" hidden="1" customHeight="1" x14ac:dyDescent="0.2"/>
    <row r="2327" ht="14.25" hidden="1" customHeight="1" x14ac:dyDescent="0.2"/>
    <row r="2328" ht="14.25" hidden="1" customHeight="1" x14ac:dyDescent="0.2"/>
    <row r="2329" ht="14.25" hidden="1" customHeight="1" x14ac:dyDescent="0.2"/>
    <row r="2330" ht="14.25" hidden="1" customHeight="1" x14ac:dyDescent="0.2"/>
    <row r="2331" ht="14.25" hidden="1" customHeight="1" x14ac:dyDescent="0.2"/>
    <row r="2332" ht="14.25" hidden="1" customHeight="1" x14ac:dyDescent="0.2"/>
    <row r="2333" ht="14.25" hidden="1" customHeight="1" x14ac:dyDescent="0.2"/>
    <row r="2334" ht="14.25" hidden="1" customHeight="1" x14ac:dyDescent="0.2"/>
    <row r="2335" ht="14.25" hidden="1" customHeight="1" x14ac:dyDescent="0.2"/>
    <row r="2336" ht="14.25" hidden="1" customHeight="1" x14ac:dyDescent="0.2"/>
    <row r="2337" ht="14.25" hidden="1" customHeight="1" x14ac:dyDescent="0.2"/>
    <row r="2338" ht="14.25" hidden="1" customHeight="1" x14ac:dyDescent="0.2"/>
    <row r="2339" ht="14.25" hidden="1" customHeight="1" x14ac:dyDescent="0.2"/>
    <row r="2340" ht="14.25" hidden="1" customHeight="1" x14ac:dyDescent="0.2"/>
    <row r="2341" ht="14.25" hidden="1" customHeight="1" x14ac:dyDescent="0.2"/>
    <row r="2342" ht="14.25" hidden="1" customHeight="1" x14ac:dyDescent="0.2"/>
    <row r="2343" ht="14.25" hidden="1" customHeight="1" x14ac:dyDescent="0.2"/>
    <row r="2344" ht="14.25" hidden="1" customHeight="1" x14ac:dyDescent="0.2"/>
    <row r="2345" ht="14.25" hidden="1" customHeight="1" x14ac:dyDescent="0.2"/>
    <row r="2346" ht="14.25" hidden="1" customHeight="1" x14ac:dyDescent="0.2"/>
    <row r="2347" ht="14.25" hidden="1" customHeight="1" x14ac:dyDescent="0.2"/>
    <row r="2348" ht="14.25" hidden="1" customHeight="1" x14ac:dyDescent="0.2"/>
    <row r="2349" ht="14.25" hidden="1" customHeight="1" x14ac:dyDescent="0.2"/>
    <row r="2350" ht="14.25" hidden="1" customHeight="1" x14ac:dyDescent="0.2"/>
    <row r="2351" ht="14.25" hidden="1" customHeight="1" x14ac:dyDescent="0.2"/>
    <row r="2352" ht="14.25" hidden="1" customHeight="1" x14ac:dyDescent="0.2"/>
    <row r="2353" ht="14.25" hidden="1" customHeight="1" x14ac:dyDescent="0.2"/>
    <row r="2354" ht="14.25" hidden="1" customHeight="1" x14ac:dyDescent="0.2"/>
    <row r="2355" ht="14.25" hidden="1" customHeight="1" x14ac:dyDescent="0.2"/>
    <row r="2356" ht="14.25" hidden="1" customHeight="1" x14ac:dyDescent="0.2"/>
    <row r="2357" ht="14.25" hidden="1" customHeight="1" x14ac:dyDescent="0.2"/>
    <row r="2358" ht="14.25" hidden="1" customHeight="1" x14ac:dyDescent="0.2"/>
    <row r="2359" ht="14.25" hidden="1" customHeight="1" x14ac:dyDescent="0.2"/>
    <row r="2360" ht="14.25" hidden="1" customHeight="1" x14ac:dyDescent="0.2"/>
    <row r="2361" ht="14.25" hidden="1" customHeight="1" x14ac:dyDescent="0.2"/>
    <row r="2362" ht="14.25" hidden="1" customHeight="1" x14ac:dyDescent="0.2"/>
    <row r="2363" ht="14.25" hidden="1" customHeight="1" x14ac:dyDescent="0.2"/>
    <row r="2364" ht="14.25" hidden="1" customHeight="1" x14ac:dyDescent="0.2"/>
    <row r="2365" ht="14.25" hidden="1" customHeight="1" x14ac:dyDescent="0.2"/>
    <row r="2366" ht="14.25" hidden="1" customHeight="1" x14ac:dyDescent="0.2"/>
    <row r="2367" ht="14.25" hidden="1" customHeight="1" x14ac:dyDescent="0.2"/>
    <row r="2368" ht="14.25" hidden="1" customHeight="1" x14ac:dyDescent="0.2"/>
    <row r="2369" ht="14.25" hidden="1" customHeight="1" x14ac:dyDescent="0.2"/>
    <row r="2370" ht="14.25" hidden="1" customHeight="1" x14ac:dyDescent="0.2"/>
    <row r="2371" ht="14.25" hidden="1" customHeight="1" x14ac:dyDescent="0.2"/>
    <row r="2372" ht="14.25" hidden="1" customHeight="1" x14ac:dyDescent="0.2"/>
    <row r="2373" ht="14.25" hidden="1" customHeight="1" x14ac:dyDescent="0.2"/>
    <row r="2374" ht="14.25" hidden="1" customHeight="1" x14ac:dyDescent="0.2"/>
    <row r="2375" ht="14.25" hidden="1" customHeight="1" x14ac:dyDescent="0.2"/>
    <row r="2376" ht="14.25" hidden="1" customHeight="1" x14ac:dyDescent="0.2"/>
    <row r="2377" ht="14.25" hidden="1" customHeight="1" x14ac:dyDescent="0.2"/>
    <row r="2378" ht="14.25" hidden="1" customHeight="1" x14ac:dyDescent="0.2"/>
    <row r="2379" ht="14.25" hidden="1" customHeight="1" x14ac:dyDescent="0.2"/>
    <row r="2380" ht="14.25" hidden="1" customHeight="1" x14ac:dyDescent="0.2"/>
    <row r="2381" ht="14.25" hidden="1" customHeight="1" x14ac:dyDescent="0.2"/>
    <row r="2382" ht="14.25" hidden="1" customHeight="1" x14ac:dyDescent="0.2"/>
    <row r="2383" ht="14.25" hidden="1" customHeight="1" x14ac:dyDescent="0.2"/>
    <row r="2384" ht="14.25" hidden="1" customHeight="1" x14ac:dyDescent="0.2"/>
    <row r="2385" ht="14.25" hidden="1" customHeight="1" x14ac:dyDescent="0.2"/>
    <row r="2386" ht="14.25" hidden="1" customHeight="1" x14ac:dyDescent="0.2"/>
    <row r="2387" ht="14.25" hidden="1" customHeight="1" x14ac:dyDescent="0.2"/>
    <row r="2388" ht="14.25" hidden="1" customHeight="1" x14ac:dyDescent="0.2"/>
    <row r="2389" ht="14.25" hidden="1" customHeight="1" x14ac:dyDescent="0.2"/>
    <row r="2390" ht="14.25" hidden="1" customHeight="1" x14ac:dyDescent="0.2"/>
    <row r="2391" ht="14.25" hidden="1" customHeight="1" x14ac:dyDescent="0.2"/>
    <row r="2392" ht="14.25" hidden="1" customHeight="1" x14ac:dyDescent="0.2"/>
    <row r="2393" ht="14.25" hidden="1" customHeight="1" x14ac:dyDescent="0.2"/>
    <row r="2394" ht="14.25" hidden="1" customHeight="1" x14ac:dyDescent="0.2"/>
    <row r="2395" ht="14.25" hidden="1" customHeight="1" x14ac:dyDescent="0.2"/>
    <row r="2396" ht="14.25" hidden="1" customHeight="1" x14ac:dyDescent="0.2"/>
    <row r="2397" ht="14.25" hidden="1" customHeight="1" x14ac:dyDescent="0.2"/>
    <row r="2398" ht="14.25" hidden="1" customHeight="1" x14ac:dyDescent="0.2"/>
    <row r="2399" ht="14.25" hidden="1" customHeight="1" x14ac:dyDescent="0.2"/>
    <row r="2400" ht="14.25" hidden="1" customHeight="1" x14ac:dyDescent="0.2"/>
    <row r="2401" ht="14.25" hidden="1" customHeight="1" x14ac:dyDescent="0.2"/>
    <row r="2402" ht="14.25" hidden="1" customHeight="1" x14ac:dyDescent="0.2"/>
    <row r="2403" ht="14.25" hidden="1" customHeight="1" x14ac:dyDescent="0.2"/>
    <row r="2404" ht="14.25" hidden="1" customHeight="1" x14ac:dyDescent="0.2"/>
    <row r="2405" ht="14.25" hidden="1" customHeight="1" x14ac:dyDescent="0.2"/>
    <row r="2406" ht="14.25" hidden="1" customHeight="1" x14ac:dyDescent="0.2"/>
    <row r="2407" ht="14.25" hidden="1" customHeight="1" x14ac:dyDescent="0.2"/>
    <row r="2408" ht="14.25" hidden="1" customHeight="1" x14ac:dyDescent="0.2"/>
    <row r="2409" ht="14.25" hidden="1" customHeight="1" x14ac:dyDescent="0.2"/>
    <row r="2410" ht="14.25" hidden="1" customHeight="1" x14ac:dyDescent="0.2"/>
    <row r="2411" ht="14.25" hidden="1" customHeight="1" x14ac:dyDescent="0.2"/>
    <row r="2412" ht="14.25" hidden="1" customHeight="1" x14ac:dyDescent="0.2"/>
    <row r="2413" ht="14.25" hidden="1" customHeight="1" x14ac:dyDescent="0.2"/>
    <row r="2414" ht="14.25" hidden="1" customHeight="1" x14ac:dyDescent="0.2"/>
    <row r="2415" ht="14.25" hidden="1" customHeight="1" x14ac:dyDescent="0.2"/>
    <row r="2416" ht="14.25" hidden="1" customHeight="1" x14ac:dyDescent="0.2"/>
    <row r="2417" ht="14.25" hidden="1" customHeight="1" x14ac:dyDescent="0.2"/>
    <row r="2418" ht="14.25" hidden="1" customHeight="1" x14ac:dyDescent="0.2"/>
    <row r="2419" ht="14.25" hidden="1" customHeight="1" x14ac:dyDescent="0.2"/>
    <row r="2420" ht="14.25" hidden="1" customHeight="1" x14ac:dyDescent="0.2"/>
    <row r="2421" ht="14.25" hidden="1" customHeight="1" x14ac:dyDescent="0.2"/>
    <row r="2422" ht="14.25" hidden="1" customHeight="1" x14ac:dyDescent="0.2"/>
    <row r="2423" ht="14.25" hidden="1" customHeight="1" x14ac:dyDescent="0.2"/>
    <row r="2424" ht="14.25" hidden="1" customHeight="1" x14ac:dyDescent="0.2"/>
    <row r="2425" ht="14.25" hidden="1" customHeight="1" x14ac:dyDescent="0.2"/>
    <row r="2426" ht="14.25" hidden="1" customHeight="1" x14ac:dyDescent="0.2"/>
    <row r="2427" ht="14.25" hidden="1" customHeight="1" x14ac:dyDescent="0.2"/>
    <row r="2428" ht="14.25" hidden="1" customHeight="1" x14ac:dyDescent="0.2"/>
    <row r="2429" ht="14.25" hidden="1" customHeight="1" x14ac:dyDescent="0.2"/>
    <row r="2430" ht="14.25" hidden="1" customHeight="1" x14ac:dyDescent="0.2"/>
    <row r="2431" ht="14.25" hidden="1" customHeight="1" x14ac:dyDescent="0.2"/>
    <row r="2432" ht="14.25" hidden="1" customHeight="1" x14ac:dyDescent="0.2"/>
    <row r="2433" ht="14.25" hidden="1" customHeight="1" x14ac:dyDescent="0.2"/>
    <row r="2434" ht="14.25" hidden="1" customHeight="1" x14ac:dyDescent="0.2"/>
    <row r="2435" ht="14.25" hidden="1" customHeight="1" x14ac:dyDescent="0.2"/>
    <row r="2436" ht="14.25" hidden="1" customHeight="1" x14ac:dyDescent="0.2"/>
    <row r="2437" ht="14.25" hidden="1" customHeight="1" x14ac:dyDescent="0.2"/>
    <row r="2438" ht="14.25" hidden="1" customHeight="1" x14ac:dyDescent="0.2"/>
    <row r="2439" ht="14.25" hidden="1" customHeight="1" x14ac:dyDescent="0.2"/>
    <row r="2440" ht="14.25" hidden="1" customHeight="1" x14ac:dyDescent="0.2"/>
    <row r="2441" ht="14.25" hidden="1" customHeight="1" x14ac:dyDescent="0.2"/>
    <row r="2442" ht="14.25" hidden="1" customHeight="1" x14ac:dyDescent="0.2"/>
    <row r="2443" ht="14.25" hidden="1" customHeight="1" x14ac:dyDescent="0.2"/>
    <row r="2444" ht="14.25" hidden="1" customHeight="1" x14ac:dyDescent="0.2"/>
    <row r="2445" ht="14.25" hidden="1" customHeight="1" x14ac:dyDescent="0.2"/>
    <row r="2446" ht="14.25" hidden="1" customHeight="1" x14ac:dyDescent="0.2"/>
    <row r="2447" ht="14.25" hidden="1" customHeight="1" x14ac:dyDescent="0.2"/>
    <row r="2448" ht="14.25" hidden="1" customHeight="1" x14ac:dyDescent="0.2"/>
    <row r="2449" ht="14.25" hidden="1" customHeight="1" x14ac:dyDescent="0.2"/>
    <row r="2450" ht="14.25" hidden="1" customHeight="1" x14ac:dyDescent="0.2"/>
    <row r="2451" ht="14.25" hidden="1" customHeight="1" x14ac:dyDescent="0.2"/>
    <row r="2452" ht="14.25" hidden="1" customHeight="1" x14ac:dyDescent="0.2"/>
    <row r="2453" ht="14.25" hidden="1" customHeight="1" x14ac:dyDescent="0.2"/>
    <row r="2454" ht="14.25" hidden="1" customHeight="1" x14ac:dyDescent="0.2"/>
    <row r="2455" ht="14.25" hidden="1" customHeight="1" x14ac:dyDescent="0.2"/>
    <row r="2456" ht="14.25" hidden="1" customHeight="1" x14ac:dyDescent="0.2"/>
    <row r="2457" ht="14.25" hidden="1" customHeight="1" x14ac:dyDescent="0.2"/>
    <row r="2458" ht="14.25" hidden="1" customHeight="1" x14ac:dyDescent="0.2"/>
    <row r="2459" ht="14.25" hidden="1" customHeight="1" x14ac:dyDescent="0.2"/>
    <row r="2460" ht="14.25" hidden="1" customHeight="1" x14ac:dyDescent="0.2"/>
    <row r="2461" ht="14.25" hidden="1" customHeight="1" x14ac:dyDescent="0.2"/>
    <row r="2462" ht="14.25" hidden="1" customHeight="1" x14ac:dyDescent="0.2"/>
    <row r="2463" ht="14.25" hidden="1" customHeight="1" x14ac:dyDescent="0.2"/>
    <row r="2464" ht="14.25" hidden="1" customHeight="1" x14ac:dyDescent="0.2"/>
    <row r="2465" ht="14.25" hidden="1" customHeight="1" x14ac:dyDescent="0.2"/>
    <row r="2466" ht="14.25" hidden="1" customHeight="1" x14ac:dyDescent="0.2"/>
    <row r="2467" ht="14.25" hidden="1" customHeight="1" x14ac:dyDescent="0.2"/>
    <row r="2468" ht="14.25" hidden="1" customHeight="1" x14ac:dyDescent="0.2"/>
    <row r="2469" ht="14.25" hidden="1" customHeight="1" x14ac:dyDescent="0.2"/>
    <row r="2470" ht="14.25" hidden="1" customHeight="1" x14ac:dyDescent="0.2"/>
    <row r="2471" ht="14.25" hidden="1" customHeight="1" x14ac:dyDescent="0.2"/>
    <row r="2472" ht="14.25" hidden="1" customHeight="1" x14ac:dyDescent="0.2"/>
    <row r="2473" ht="14.25" hidden="1" customHeight="1" x14ac:dyDescent="0.2"/>
    <row r="2474" ht="14.25" hidden="1" customHeight="1" x14ac:dyDescent="0.2"/>
    <row r="2475" ht="14.25" hidden="1" customHeight="1" x14ac:dyDescent="0.2"/>
    <row r="2476" ht="14.25" hidden="1" customHeight="1" x14ac:dyDescent="0.2"/>
    <row r="2477" ht="14.25" hidden="1" customHeight="1" x14ac:dyDescent="0.2"/>
    <row r="2478" ht="14.25" hidden="1" customHeight="1" x14ac:dyDescent="0.2"/>
    <row r="2479" ht="14.25" hidden="1" customHeight="1" x14ac:dyDescent="0.2"/>
    <row r="2480" ht="14.25" hidden="1" customHeight="1" x14ac:dyDescent="0.2"/>
    <row r="2481" ht="14.25" hidden="1" customHeight="1" x14ac:dyDescent="0.2"/>
    <row r="2482" ht="14.25" hidden="1" customHeight="1" x14ac:dyDescent="0.2"/>
    <row r="2483" ht="14.25" hidden="1" customHeight="1" x14ac:dyDescent="0.2"/>
    <row r="2484" ht="14.25" hidden="1" customHeight="1" x14ac:dyDescent="0.2"/>
    <row r="2485" ht="14.25" hidden="1" customHeight="1" x14ac:dyDescent="0.2"/>
    <row r="2486" ht="14.25" hidden="1" customHeight="1" x14ac:dyDescent="0.2"/>
    <row r="2487" ht="14.25" hidden="1" customHeight="1" x14ac:dyDescent="0.2"/>
    <row r="2488" ht="14.25" hidden="1" customHeight="1" x14ac:dyDescent="0.2"/>
    <row r="2489" ht="14.25" hidden="1" customHeight="1" x14ac:dyDescent="0.2"/>
    <row r="2490" ht="14.25" hidden="1" customHeight="1" x14ac:dyDescent="0.2"/>
    <row r="2491" ht="14.25" hidden="1" customHeight="1" x14ac:dyDescent="0.2"/>
    <row r="2492" ht="14.25" hidden="1" customHeight="1" x14ac:dyDescent="0.2"/>
    <row r="2493" ht="14.25" hidden="1" customHeight="1" x14ac:dyDescent="0.2"/>
    <row r="2494" ht="14.25" hidden="1" customHeight="1" x14ac:dyDescent="0.2"/>
    <row r="2495" ht="14.25" hidden="1" customHeight="1" x14ac:dyDescent="0.2"/>
    <row r="2496" ht="14.25" hidden="1" customHeight="1" x14ac:dyDescent="0.2"/>
    <row r="2497" ht="14.25" hidden="1" customHeight="1" x14ac:dyDescent="0.2"/>
    <row r="2498" ht="14.25" hidden="1" customHeight="1" x14ac:dyDescent="0.2"/>
    <row r="2499" ht="14.25" hidden="1" customHeight="1" x14ac:dyDescent="0.2"/>
    <row r="2500" ht="14.25" hidden="1" customHeight="1" x14ac:dyDescent="0.2"/>
    <row r="2501" ht="14.25" hidden="1" customHeight="1" x14ac:dyDescent="0.2"/>
    <row r="2502" ht="14.25" hidden="1" customHeight="1" x14ac:dyDescent="0.2"/>
    <row r="2503" ht="14.25" hidden="1" customHeight="1" x14ac:dyDescent="0.2"/>
    <row r="2504" ht="14.25" hidden="1" customHeight="1" x14ac:dyDescent="0.2"/>
    <row r="2505" ht="14.25" hidden="1" customHeight="1" x14ac:dyDescent="0.2"/>
    <row r="2506" ht="14.25" hidden="1" customHeight="1" x14ac:dyDescent="0.2"/>
    <row r="2507" ht="14.25" hidden="1" customHeight="1" x14ac:dyDescent="0.2"/>
    <row r="2508" ht="14.25" hidden="1" customHeight="1" x14ac:dyDescent="0.2"/>
    <row r="2509" ht="14.25" hidden="1" customHeight="1" x14ac:dyDescent="0.2"/>
    <row r="2510" ht="14.25" hidden="1" customHeight="1" x14ac:dyDescent="0.2"/>
    <row r="2511" ht="14.25" hidden="1" customHeight="1" x14ac:dyDescent="0.2"/>
    <row r="2512" ht="14.25" hidden="1" customHeight="1" x14ac:dyDescent="0.2"/>
    <row r="2513" ht="14.25" hidden="1" customHeight="1" x14ac:dyDescent="0.2"/>
    <row r="2514" ht="14.25" hidden="1" customHeight="1" x14ac:dyDescent="0.2"/>
    <row r="2515" ht="14.25" hidden="1" customHeight="1" x14ac:dyDescent="0.2"/>
    <row r="2516" ht="14.25" hidden="1" customHeight="1" x14ac:dyDescent="0.2"/>
    <row r="2517" ht="14.25" hidden="1" customHeight="1" x14ac:dyDescent="0.2"/>
    <row r="2518" ht="14.25" hidden="1" customHeight="1" x14ac:dyDescent="0.2"/>
    <row r="2519" ht="14.25" hidden="1" customHeight="1" x14ac:dyDescent="0.2"/>
    <row r="2520" ht="14.25" hidden="1" customHeight="1" x14ac:dyDescent="0.2"/>
    <row r="2521" ht="14.25" hidden="1" customHeight="1" x14ac:dyDescent="0.2"/>
    <row r="2522" ht="14.25" hidden="1" customHeight="1" x14ac:dyDescent="0.2"/>
    <row r="2523" ht="14.25" hidden="1" customHeight="1" x14ac:dyDescent="0.2"/>
    <row r="2524" ht="14.25" hidden="1" customHeight="1" x14ac:dyDescent="0.2"/>
    <row r="2525" ht="14.25" hidden="1" customHeight="1" x14ac:dyDescent="0.2"/>
    <row r="2526" ht="14.25" hidden="1" customHeight="1" x14ac:dyDescent="0.2"/>
    <row r="2527" ht="14.25" hidden="1" customHeight="1" x14ac:dyDescent="0.2"/>
    <row r="2528" ht="14.25" hidden="1" customHeight="1" x14ac:dyDescent="0.2"/>
    <row r="2529" ht="14.25" hidden="1" customHeight="1" x14ac:dyDescent="0.2"/>
    <row r="2530" ht="14.25" hidden="1" customHeight="1" x14ac:dyDescent="0.2"/>
    <row r="2531" ht="14.25" hidden="1" customHeight="1" x14ac:dyDescent="0.2"/>
    <row r="2532" ht="14.25" hidden="1" customHeight="1" x14ac:dyDescent="0.2"/>
    <row r="2533" ht="14.25" hidden="1" customHeight="1" x14ac:dyDescent="0.2"/>
    <row r="2534" ht="14.25" hidden="1" customHeight="1" x14ac:dyDescent="0.2"/>
    <row r="2535" ht="14.25" hidden="1" customHeight="1" x14ac:dyDescent="0.2"/>
    <row r="2536" ht="14.25" hidden="1" customHeight="1" x14ac:dyDescent="0.2"/>
    <row r="2537" ht="14.25" hidden="1" customHeight="1" x14ac:dyDescent="0.2"/>
    <row r="2538" ht="14.25" hidden="1" customHeight="1" x14ac:dyDescent="0.2"/>
    <row r="2539" ht="14.25" hidden="1" customHeight="1" x14ac:dyDescent="0.2"/>
    <row r="2540" ht="14.25" hidden="1" customHeight="1" x14ac:dyDescent="0.2"/>
    <row r="2541" ht="14.25" hidden="1" customHeight="1" x14ac:dyDescent="0.2"/>
    <row r="2542" ht="14.25" hidden="1" customHeight="1" x14ac:dyDescent="0.2"/>
    <row r="2543" ht="14.25" hidden="1" customHeight="1" x14ac:dyDescent="0.2"/>
    <row r="2544" ht="14.25" hidden="1" customHeight="1" x14ac:dyDescent="0.2"/>
    <row r="2545" ht="14.25" hidden="1" customHeight="1" x14ac:dyDescent="0.2"/>
    <row r="2546" ht="14.25" hidden="1" customHeight="1" x14ac:dyDescent="0.2"/>
    <row r="2547" ht="14.25" hidden="1" customHeight="1" x14ac:dyDescent="0.2"/>
    <row r="2548" ht="14.25" hidden="1" customHeight="1" x14ac:dyDescent="0.2"/>
    <row r="2549" ht="14.25" hidden="1" customHeight="1" x14ac:dyDescent="0.2"/>
    <row r="2550" ht="14.25" hidden="1" customHeight="1" x14ac:dyDescent="0.2"/>
    <row r="2551" ht="14.25" hidden="1" customHeight="1" x14ac:dyDescent="0.2"/>
    <row r="2552" ht="14.25" hidden="1" customHeight="1" x14ac:dyDescent="0.2"/>
    <row r="2553" ht="14.25" hidden="1" customHeight="1" x14ac:dyDescent="0.2"/>
    <row r="2554" ht="14.25" hidden="1" customHeight="1" x14ac:dyDescent="0.2"/>
    <row r="2555" ht="14.25" hidden="1" customHeight="1" x14ac:dyDescent="0.2"/>
    <row r="2556" ht="14.25" hidden="1" customHeight="1" x14ac:dyDescent="0.2"/>
    <row r="2557" ht="14.25" hidden="1" customHeight="1" x14ac:dyDescent="0.2"/>
    <row r="2558" ht="14.25" hidden="1" customHeight="1" x14ac:dyDescent="0.2"/>
    <row r="2559" ht="14.25" hidden="1" customHeight="1" x14ac:dyDescent="0.2"/>
    <row r="2560" ht="14.25" hidden="1" customHeight="1" x14ac:dyDescent="0.2"/>
    <row r="2561" ht="14.25" hidden="1" customHeight="1" x14ac:dyDescent="0.2"/>
    <row r="2562" ht="14.25" hidden="1" customHeight="1" x14ac:dyDescent="0.2"/>
    <row r="2563" ht="14.25" hidden="1" customHeight="1" x14ac:dyDescent="0.2"/>
    <row r="2564" ht="14.25" hidden="1" customHeight="1" x14ac:dyDescent="0.2"/>
    <row r="2565" ht="14.25" hidden="1" customHeight="1" x14ac:dyDescent="0.2"/>
    <row r="2566" ht="14.25" hidden="1" customHeight="1" x14ac:dyDescent="0.2"/>
    <row r="2567" ht="14.25" hidden="1" customHeight="1" x14ac:dyDescent="0.2"/>
    <row r="2568" ht="14.25" hidden="1" customHeight="1" x14ac:dyDescent="0.2"/>
    <row r="2569" ht="14.25" hidden="1" customHeight="1" x14ac:dyDescent="0.2"/>
    <row r="2570" ht="14.25" hidden="1" customHeight="1" x14ac:dyDescent="0.2"/>
    <row r="2571" ht="14.25" hidden="1" customHeight="1" x14ac:dyDescent="0.2"/>
    <row r="2572" ht="14.25" hidden="1" customHeight="1" x14ac:dyDescent="0.2"/>
    <row r="2573" ht="14.25" hidden="1" customHeight="1" x14ac:dyDescent="0.2"/>
    <row r="2574" ht="14.25" hidden="1" customHeight="1" x14ac:dyDescent="0.2"/>
    <row r="2575" ht="14.25" hidden="1" customHeight="1" x14ac:dyDescent="0.2"/>
    <row r="2576" ht="14.25" hidden="1" customHeight="1" x14ac:dyDescent="0.2"/>
    <row r="2577" ht="14.25" hidden="1" customHeight="1" x14ac:dyDescent="0.2"/>
    <row r="2578" ht="14.25" hidden="1" customHeight="1" x14ac:dyDescent="0.2"/>
    <row r="2579" ht="14.25" hidden="1" customHeight="1" x14ac:dyDescent="0.2"/>
    <row r="2580" ht="14.25" hidden="1" customHeight="1" x14ac:dyDescent="0.2"/>
    <row r="2581" ht="14.25" hidden="1" customHeight="1" x14ac:dyDescent="0.2"/>
    <row r="2582" ht="14.25" hidden="1" customHeight="1" x14ac:dyDescent="0.2"/>
    <row r="2583" ht="14.25" hidden="1" customHeight="1" x14ac:dyDescent="0.2"/>
    <row r="2584" ht="14.25" hidden="1" customHeight="1" x14ac:dyDescent="0.2"/>
    <row r="2585" ht="14.25" hidden="1" customHeight="1" x14ac:dyDescent="0.2"/>
    <row r="2586" ht="14.25" hidden="1" customHeight="1" x14ac:dyDescent="0.2"/>
    <row r="2587" ht="14.25" hidden="1" customHeight="1" x14ac:dyDescent="0.2"/>
    <row r="2588" ht="14.25" hidden="1" customHeight="1" x14ac:dyDescent="0.2"/>
    <row r="2589" ht="14.25" hidden="1" customHeight="1" x14ac:dyDescent="0.2"/>
    <row r="2590" ht="14.25" hidden="1" customHeight="1" x14ac:dyDescent="0.2"/>
    <row r="2591" ht="14.25" hidden="1" customHeight="1" x14ac:dyDescent="0.2"/>
    <row r="2592" ht="14.25" hidden="1" customHeight="1" x14ac:dyDescent="0.2"/>
    <row r="2593" ht="14.25" hidden="1" customHeight="1" x14ac:dyDescent="0.2"/>
    <row r="2594" ht="14.25" hidden="1" customHeight="1" x14ac:dyDescent="0.2"/>
    <row r="2595" ht="14.25" hidden="1" customHeight="1" x14ac:dyDescent="0.2"/>
    <row r="2596" ht="14.25" hidden="1" customHeight="1" x14ac:dyDescent="0.2"/>
    <row r="2597" ht="14.25" hidden="1" customHeight="1" x14ac:dyDescent="0.2"/>
    <row r="2598" ht="14.25" hidden="1" customHeight="1" x14ac:dyDescent="0.2"/>
    <row r="2599" ht="14.25" hidden="1" customHeight="1" x14ac:dyDescent="0.2"/>
    <row r="2600" ht="14.25" hidden="1" customHeight="1" x14ac:dyDescent="0.2"/>
    <row r="2601" ht="14.25" hidden="1" customHeight="1" x14ac:dyDescent="0.2"/>
    <row r="2602" ht="14.25" hidden="1" customHeight="1" x14ac:dyDescent="0.2"/>
    <row r="2603" ht="14.25" hidden="1" customHeight="1" x14ac:dyDescent="0.2"/>
    <row r="2604" ht="14.25" hidden="1" customHeight="1" x14ac:dyDescent="0.2"/>
    <row r="2605" ht="14.25" hidden="1" customHeight="1" x14ac:dyDescent="0.2"/>
    <row r="2606" ht="14.25" hidden="1" customHeight="1" x14ac:dyDescent="0.2"/>
    <row r="2607" ht="14.25" hidden="1" customHeight="1" x14ac:dyDescent="0.2"/>
    <row r="2608" ht="14.25" hidden="1" customHeight="1" x14ac:dyDescent="0.2"/>
    <row r="2609" ht="14.25" hidden="1" customHeight="1" x14ac:dyDescent="0.2"/>
    <row r="2610" ht="14.25" hidden="1" customHeight="1" x14ac:dyDescent="0.2"/>
    <row r="2611" ht="14.25" hidden="1" customHeight="1" x14ac:dyDescent="0.2"/>
    <row r="2612" ht="14.25" hidden="1" customHeight="1" x14ac:dyDescent="0.2"/>
    <row r="2613" ht="14.25" hidden="1" customHeight="1" x14ac:dyDescent="0.2"/>
    <row r="2614" ht="14.25" hidden="1" customHeight="1" x14ac:dyDescent="0.2"/>
    <row r="2615" ht="14.25" hidden="1" customHeight="1" x14ac:dyDescent="0.2"/>
    <row r="2616" ht="14.25" hidden="1" customHeight="1" x14ac:dyDescent="0.2"/>
    <row r="2617" ht="14.25" hidden="1" customHeight="1" x14ac:dyDescent="0.2"/>
    <row r="2618" ht="14.25" hidden="1" customHeight="1" x14ac:dyDescent="0.2"/>
    <row r="2619" ht="14.25" hidden="1" customHeight="1" x14ac:dyDescent="0.2"/>
    <row r="2620" ht="14.25" hidden="1" customHeight="1" x14ac:dyDescent="0.2"/>
    <row r="2621" ht="14.25" hidden="1" customHeight="1" x14ac:dyDescent="0.2"/>
    <row r="2622" ht="14.25" hidden="1" customHeight="1" x14ac:dyDescent="0.2"/>
    <row r="2623" ht="14.25" hidden="1" customHeight="1" x14ac:dyDescent="0.2"/>
    <row r="2624" ht="14.25" hidden="1" customHeight="1" x14ac:dyDescent="0.2"/>
    <row r="2625" ht="14.25" hidden="1" customHeight="1" x14ac:dyDescent="0.2"/>
    <row r="2626" ht="14.25" hidden="1" customHeight="1" x14ac:dyDescent="0.2"/>
    <row r="2627" ht="14.25" hidden="1" customHeight="1" x14ac:dyDescent="0.2"/>
    <row r="2628" ht="14.25" hidden="1" customHeight="1" x14ac:dyDescent="0.2"/>
    <row r="2629" ht="14.25" hidden="1" customHeight="1" x14ac:dyDescent="0.2"/>
    <row r="2630" ht="14.25" hidden="1" customHeight="1" x14ac:dyDescent="0.2"/>
    <row r="2631" ht="14.25" hidden="1" customHeight="1" x14ac:dyDescent="0.2"/>
    <row r="2632" ht="14.25" hidden="1" customHeight="1" x14ac:dyDescent="0.2"/>
    <row r="2633" ht="14.25" hidden="1" customHeight="1" x14ac:dyDescent="0.2"/>
    <row r="2634" ht="14.25" hidden="1" customHeight="1" x14ac:dyDescent="0.2"/>
    <row r="2635" ht="14.25" hidden="1" customHeight="1" x14ac:dyDescent="0.2"/>
    <row r="2636" ht="14.25" hidden="1" customHeight="1" x14ac:dyDescent="0.2"/>
    <row r="2637" ht="14.25" hidden="1" customHeight="1" x14ac:dyDescent="0.2"/>
    <row r="2638" ht="14.25" hidden="1" customHeight="1" x14ac:dyDescent="0.2"/>
    <row r="2639" ht="14.25" hidden="1" customHeight="1" x14ac:dyDescent="0.2"/>
    <row r="2640" ht="14.25" hidden="1" customHeight="1" x14ac:dyDescent="0.2"/>
    <row r="2641" ht="14.25" hidden="1" customHeight="1" x14ac:dyDescent="0.2"/>
    <row r="2642" ht="14.25" hidden="1" customHeight="1" x14ac:dyDescent="0.2"/>
    <row r="2643" ht="14.25" hidden="1" customHeight="1" x14ac:dyDescent="0.2"/>
    <row r="2644" ht="14.25" hidden="1" customHeight="1" x14ac:dyDescent="0.2"/>
    <row r="2645" ht="14.25" hidden="1" customHeight="1" x14ac:dyDescent="0.2"/>
    <row r="2646" ht="14.25" hidden="1" customHeight="1" x14ac:dyDescent="0.2"/>
    <row r="2647" ht="14.25" hidden="1" customHeight="1" x14ac:dyDescent="0.2"/>
    <row r="2648" ht="14.25" hidden="1" customHeight="1" x14ac:dyDescent="0.2"/>
    <row r="2649" ht="14.25" hidden="1" customHeight="1" x14ac:dyDescent="0.2"/>
    <row r="2650" ht="14.25" hidden="1" customHeight="1" x14ac:dyDescent="0.2"/>
    <row r="2651" ht="14.25" hidden="1" customHeight="1" x14ac:dyDescent="0.2"/>
    <row r="2652" ht="14.25" hidden="1" customHeight="1" x14ac:dyDescent="0.2"/>
    <row r="2653" ht="14.25" hidden="1" customHeight="1" x14ac:dyDescent="0.2"/>
    <row r="2654" ht="14.25" hidden="1" customHeight="1" x14ac:dyDescent="0.2"/>
    <row r="2655" ht="14.25" hidden="1" customHeight="1" x14ac:dyDescent="0.2"/>
    <row r="2656" ht="14.25" hidden="1" customHeight="1" x14ac:dyDescent="0.2"/>
    <row r="2657" ht="14.25" hidden="1" customHeight="1" x14ac:dyDescent="0.2"/>
    <row r="2658" ht="14.25" hidden="1" customHeight="1" x14ac:dyDescent="0.2"/>
    <row r="2659" ht="14.25" hidden="1" customHeight="1" x14ac:dyDescent="0.2"/>
    <row r="2660" ht="14.25" hidden="1" customHeight="1" x14ac:dyDescent="0.2"/>
    <row r="2661" ht="14.25" hidden="1" customHeight="1" x14ac:dyDescent="0.2"/>
    <row r="2662" ht="14.25" hidden="1" customHeight="1" x14ac:dyDescent="0.2"/>
    <row r="2663" ht="14.25" hidden="1" customHeight="1" x14ac:dyDescent="0.2"/>
    <row r="2664" ht="14.25" hidden="1" customHeight="1" x14ac:dyDescent="0.2"/>
    <row r="2665" ht="14.25" hidden="1" customHeight="1" x14ac:dyDescent="0.2"/>
    <row r="2666" ht="14.25" hidden="1" customHeight="1" x14ac:dyDescent="0.2"/>
    <row r="2667" ht="14.25" hidden="1" customHeight="1" x14ac:dyDescent="0.2"/>
    <row r="2668" ht="14.25" hidden="1" customHeight="1" x14ac:dyDescent="0.2"/>
    <row r="2669" ht="14.25" hidden="1" customHeight="1" x14ac:dyDescent="0.2"/>
    <row r="2670" ht="14.25" hidden="1" customHeight="1" x14ac:dyDescent="0.2"/>
    <row r="2671" ht="14.25" hidden="1" customHeight="1" x14ac:dyDescent="0.2"/>
    <row r="2672" ht="14.25" hidden="1" customHeight="1" x14ac:dyDescent="0.2"/>
    <row r="2673" ht="14.25" hidden="1" customHeight="1" x14ac:dyDescent="0.2"/>
    <row r="2674" ht="14.25" hidden="1" customHeight="1" x14ac:dyDescent="0.2"/>
    <row r="2675" ht="14.25" hidden="1" customHeight="1" x14ac:dyDescent="0.2"/>
    <row r="2676" ht="14.25" hidden="1" customHeight="1" x14ac:dyDescent="0.2"/>
    <row r="2677" ht="14.25" hidden="1" customHeight="1" x14ac:dyDescent="0.2"/>
    <row r="2678" ht="14.25" hidden="1" customHeight="1" x14ac:dyDescent="0.2"/>
    <row r="2679" ht="14.25" hidden="1" customHeight="1" x14ac:dyDescent="0.2"/>
    <row r="2680" ht="14.25" hidden="1" customHeight="1" x14ac:dyDescent="0.2"/>
    <row r="2681" ht="14.25" hidden="1" customHeight="1" x14ac:dyDescent="0.2"/>
    <row r="2682" ht="14.25" hidden="1" customHeight="1" x14ac:dyDescent="0.2"/>
    <row r="2683" ht="14.25" hidden="1" customHeight="1" x14ac:dyDescent="0.2"/>
    <row r="2684" ht="14.25" hidden="1" customHeight="1" x14ac:dyDescent="0.2"/>
    <row r="2685" ht="14.25" hidden="1" customHeight="1" x14ac:dyDescent="0.2"/>
    <row r="2686" ht="14.25" hidden="1" customHeight="1" x14ac:dyDescent="0.2"/>
    <row r="2687" ht="14.25" hidden="1" customHeight="1" x14ac:dyDescent="0.2"/>
    <row r="2688" ht="14.25" hidden="1" customHeight="1" x14ac:dyDescent="0.2"/>
    <row r="2689" ht="14.25" hidden="1" customHeight="1" x14ac:dyDescent="0.2"/>
    <row r="2690" ht="14.25" hidden="1" customHeight="1" x14ac:dyDescent="0.2"/>
    <row r="2691" ht="14.25" hidden="1" customHeight="1" x14ac:dyDescent="0.2"/>
    <row r="2692" ht="14.25" hidden="1" customHeight="1" x14ac:dyDescent="0.2"/>
    <row r="2693" ht="14.25" hidden="1" customHeight="1" x14ac:dyDescent="0.2"/>
    <row r="2694" ht="14.25" hidden="1" customHeight="1" x14ac:dyDescent="0.2"/>
    <row r="2695" ht="14.25" hidden="1" customHeight="1" x14ac:dyDescent="0.2"/>
    <row r="2696" ht="14.25" hidden="1" customHeight="1" x14ac:dyDescent="0.2"/>
    <row r="2697" ht="14.25" hidden="1" customHeight="1" x14ac:dyDescent="0.2"/>
    <row r="2698" ht="14.25" hidden="1" customHeight="1" x14ac:dyDescent="0.2"/>
    <row r="2699" ht="14.25" hidden="1" customHeight="1" x14ac:dyDescent="0.2"/>
    <row r="2700" ht="14.25" hidden="1" customHeight="1" x14ac:dyDescent="0.2"/>
    <row r="2701" ht="14.25" hidden="1" customHeight="1" x14ac:dyDescent="0.2"/>
    <row r="2702" ht="14.25" hidden="1" customHeight="1" x14ac:dyDescent="0.2"/>
    <row r="2703" ht="14.25" hidden="1" customHeight="1" x14ac:dyDescent="0.2"/>
    <row r="2704" ht="14.25" hidden="1" customHeight="1" x14ac:dyDescent="0.2"/>
    <row r="2705" ht="14.25" hidden="1" customHeight="1" x14ac:dyDescent="0.2"/>
    <row r="2706" ht="14.25" hidden="1" customHeight="1" x14ac:dyDescent="0.2"/>
    <row r="2707" ht="14.25" hidden="1" customHeight="1" x14ac:dyDescent="0.2"/>
    <row r="2708" ht="14.25" hidden="1" customHeight="1" x14ac:dyDescent="0.2"/>
    <row r="2709" ht="14.25" hidden="1" customHeight="1" x14ac:dyDescent="0.2"/>
    <row r="2710" ht="14.25" hidden="1" customHeight="1" x14ac:dyDescent="0.2"/>
    <row r="2711" ht="14.25" hidden="1" customHeight="1" x14ac:dyDescent="0.2"/>
    <row r="2712" ht="14.25" hidden="1" customHeight="1" x14ac:dyDescent="0.2"/>
    <row r="2713" ht="14.25" hidden="1" customHeight="1" x14ac:dyDescent="0.2"/>
    <row r="2714" ht="14.25" hidden="1" customHeight="1" x14ac:dyDescent="0.2"/>
    <row r="2715" ht="14.25" hidden="1" customHeight="1" x14ac:dyDescent="0.2"/>
    <row r="2716" ht="14.25" hidden="1" customHeight="1" x14ac:dyDescent="0.2"/>
    <row r="2717" ht="14.25" hidden="1" customHeight="1" x14ac:dyDescent="0.2"/>
    <row r="2718" ht="14.25" hidden="1" customHeight="1" x14ac:dyDescent="0.2"/>
    <row r="2719" ht="14.25" hidden="1" customHeight="1" x14ac:dyDescent="0.2"/>
    <row r="2720" ht="14.25" hidden="1" customHeight="1" x14ac:dyDescent="0.2"/>
    <row r="2721" ht="14.25" hidden="1" customHeight="1" x14ac:dyDescent="0.2"/>
    <row r="2722" ht="14.25" hidden="1" customHeight="1" x14ac:dyDescent="0.2"/>
    <row r="2723" ht="14.25" hidden="1" customHeight="1" x14ac:dyDescent="0.2"/>
    <row r="2724" ht="14.25" hidden="1" customHeight="1" x14ac:dyDescent="0.2"/>
    <row r="2725" ht="14.25" hidden="1" customHeight="1" x14ac:dyDescent="0.2"/>
    <row r="2726" ht="14.25" hidden="1" customHeight="1" x14ac:dyDescent="0.2"/>
    <row r="2727" ht="14.25" hidden="1" customHeight="1" x14ac:dyDescent="0.2"/>
    <row r="2728" ht="14.25" hidden="1" customHeight="1" x14ac:dyDescent="0.2"/>
    <row r="2729" ht="14.25" hidden="1" customHeight="1" x14ac:dyDescent="0.2"/>
    <row r="2730" ht="14.25" hidden="1" customHeight="1" x14ac:dyDescent="0.2"/>
    <row r="2731" ht="14.25" hidden="1" customHeight="1" x14ac:dyDescent="0.2"/>
    <row r="2732" ht="14.25" hidden="1" customHeight="1" x14ac:dyDescent="0.2"/>
    <row r="2733" ht="14.25" hidden="1" customHeight="1" x14ac:dyDescent="0.2"/>
    <row r="2734" ht="14.25" hidden="1" customHeight="1" x14ac:dyDescent="0.2"/>
    <row r="2735" ht="14.25" hidden="1" customHeight="1" x14ac:dyDescent="0.2"/>
    <row r="2736" ht="14.25" hidden="1" customHeight="1" x14ac:dyDescent="0.2"/>
    <row r="2737" ht="14.25" hidden="1" customHeight="1" x14ac:dyDescent="0.2"/>
    <row r="2738" ht="14.25" hidden="1" customHeight="1" x14ac:dyDescent="0.2"/>
    <row r="2739" ht="14.25" hidden="1" customHeight="1" x14ac:dyDescent="0.2"/>
    <row r="2740" ht="14.25" hidden="1" customHeight="1" x14ac:dyDescent="0.2"/>
    <row r="2741" ht="14.25" hidden="1" customHeight="1" x14ac:dyDescent="0.2"/>
    <row r="2742" ht="14.25" hidden="1" customHeight="1" x14ac:dyDescent="0.2"/>
    <row r="2743" ht="14.25" hidden="1" customHeight="1" x14ac:dyDescent="0.2"/>
    <row r="2744" ht="14.25" hidden="1" customHeight="1" x14ac:dyDescent="0.2"/>
    <row r="2745" ht="14.25" hidden="1" customHeight="1" x14ac:dyDescent="0.2"/>
    <row r="2746" ht="14.25" hidden="1" customHeight="1" x14ac:dyDescent="0.2"/>
    <row r="2747" ht="14.25" hidden="1" customHeight="1" x14ac:dyDescent="0.2"/>
    <row r="2748" ht="14.25" hidden="1" customHeight="1" x14ac:dyDescent="0.2"/>
    <row r="2749" ht="14.25" hidden="1" customHeight="1" x14ac:dyDescent="0.2"/>
    <row r="2750" ht="14.25" hidden="1" customHeight="1" x14ac:dyDescent="0.2"/>
    <row r="2751" ht="14.25" hidden="1" customHeight="1" x14ac:dyDescent="0.2"/>
    <row r="2752" ht="14.25" hidden="1" customHeight="1" x14ac:dyDescent="0.2"/>
    <row r="2753" ht="14.25" hidden="1" customHeight="1" x14ac:dyDescent="0.2"/>
    <row r="2754" ht="14.25" hidden="1" customHeight="1" x14ac:dyDescent="0.2"/>
    <row r="2755" ht="14.25" hidden="1" customHeight="1" x14ac:dyDescent="0.2"/>
    <row r="2756" ht="14.25" hidden="1" customHeight="1" x14ac:dyDescent="0.2"/>
    <row r="2757" ht="14.25" hidden="1" customHeight="1" x14ac:dyDescent="0.2"/>
    <row r="2758" ht="14.25" hidden="1" customHeight="1" x14ac:dyDescent="0.2"/>
    <row r="2759" ht="14.25" hidden="1" customHeight="1" x14ac:dyDescent="0.2"/>
    <row r="2760" ht="14.25" hidden="1" customHeight="1" x14ac:dyDescent="0.2"/>
    <row r="2761" ht="14.25" hidden="1" customHeight="1" x14ac:dyDescent="0.2"/>
    <row r="2762" ht="14.25" hidden="1" customHeight="1" x14ac:dyDescent="0.2"/>
    <row r="2763" ht="14.25" hidden="1" customHeight="1" x14ac:dyDescent="0.2"/>
    <row r="2764" ht="14.25" hidden="1" customHeight="1" x14ac:dyDescent="0.2"/>
    <row r="2765" ht="14.25" hidden="1" customHeight="1" x14ac:dyDescent="0.2"/>
    <row r="2766" ht="14.25" hidden="1" customHeight="1" x14ac:dyDescent="0.2"/>
    <row r="2767" ht="14.25" hidden="1" customHeight="1" x14ac:dyDescent="0.2"/>
    <row r="2768" ht="14.25" hidden="1" customHeight="1" x14ac:dyDescent="0.2"/>
    <row r="2769" ht="14.25" hidden="1" customHeight="1" x14ac:dyDescent="0.2"/>
    <row r="2770" ht="14.25" hidden="1" customHeight="1" x14ac:dyDescent="0.2"/>
    <row r="2771" ht="14.25" hidden="1" customHeight="1" x14ac:dyDescent="0.2"/>
    <row r="2772" ht="14.25" hidden="1" customHeight="1" x14ac:dyDescent="0.2"/>
    <row r="2773" ht="14.25" hidden="1" customHeight="1" x14ac:dyDescent="0.2"/>
    <row r="2774" ht="14.25" hidden="1" customHeight="1" x14ac:dyDescent="0.2"/>
    <row r="2775" ht="14.25" hidden="1" customHeight="1" x14ac:dyDescent="0.2"/>
    <row r="2776" ht="14.25" hidden="1" customHeight="1" x14ac:dyDescent="0.2"/>
    <row r="2777" ht="14.25" hidden="1" customHeight="1" x14ac:dyDescent="0.2"/>
    <row r="2778" ht="14.25" hidden="1" customHeight="1" x14ac:dyDescent="0.2"/>
    <row r="2779" ht="14.25" hidden="1" customHeight="1" x14ac:dyDescent="0.2"/>
    <row r="2780" ht="14.25" hidden="1" customHeight="1" x14ac:dyDescent="0.2"/>
    <row r="2781" ht="14.25" hidden="1" customHeight="1" x14ac:dyDescent="0.2"/>
    <row r="2782" ht="14.25" hidden="1" customHeight="1" x14ac:dyDescent="0.2"/>
    <row r="2783" ht="14.25" hidden="1" customHeight="1" x14ac:dyDescent="0.2"/>
    <row r="2784" ht="14.25" hidden="1" customHeight="1" x14ac:dyDescent="0.2"/>
    <row r="2785" ht="14.25" hidden="1" customHeight="1" x14ac:dyDescent="0.2"/>
    <row r="2786" ht="14.25" hidden="1" customHeight="1" x14ac:dyDescent="0.2"/>
    <row r="2787" ht="14.25" hidden="1" customHeight="1" x14ac:dyDescent="0.2"/>
    <row r="2788" ht="14.25" hidden="1" customHeight="1" x14ac:dyDescent="0.2"/>
    <row r="2789" ht="14.25" hidden="1" customHeight="1" x14ac:dyDescent="0.2"/>
    <row r="2790" ht="14.25" hidden="1" customHeight="1" x14ac:dyDescent="0.2"/>
    <row r="2791" ht="14.25" hidden="1" customHeight="1" x14ac:dyDescent="0.2"/>
    <row r="2792" ht="14.25" hidden="1" customHeight="1" x14ac:dyDescent="0.2"/>
    <row r="2793" ht="14.25" hidden="1" customHeight="1" x14ac:dyDescent="0.2"/>
    <row r="2794" ht="14.25" hidden="1" customHeight="1" x14ac:dyDescent="0.2"/>
    <row r="2795" ht="14.25" hidden="1" customHeight="1" x14ac:dyDescent="0.2"/>
    <row r="2796" ht="14.25" hidden="1" customHeight="1" x14ac:dyDescent="0.2"/>
    <row r="2797" ht="14.25" hidden="1" customHeight="1" x14ac:dyDescent="0.2"/>
    <row r="2798" ht="14.25" hidden="1" customHeight="1" x14ac:dyDescent="0.2"/>
    <row r="2799" ht="14.25" hidden="1" customHeight="1" x14ac:dyDescent="0.2"/>
    <row r="2800" ht="14.25" hidden="1" customHeight="1" x14ac:dyDescent="0.2"/>
    <row r="2801" ht="14.25" hidden="1" customHeight="1" x14ac:dyDescent="0.2"/>
    <row r="2802" ht="14.25" hidden="1" customHeight="1" x14ac:dyDescent="0.2"/>
    <row r="2803" ht="14.25" hidden="1" customHeight="1" x14ac:dyDescent="0.2"/>
    <row r="2804" ht="14.25" hidden="1" customHeight="1" x14ac:dyDescent="0.2"/>
    <row r="2805" ht="14.25" hidden="1" customHeight="1" x14ac:dyDescent="0.2"/>
    <row r="2806" ht="14.25" hidden="1" customHeight="1" x14ac:dyDescent="0.2"/>
    <row r="2807" ht="14.25" hidden="1" customHeight="1" x14ac:dyDescent="0.2"/>
    <row r="2808" ht="14.25" hidden="1" customHeight="1" x14ac:dyDescent="0.2"/>
    <row r="2809" ht="14.25" hidden="1" customHeight="1" x14ac:dyDescent="0.2"/>
    <row r="2810" ht="14.25" hidden="1" customHeight="1" x14ac:dyDescent="0.2"/>
    <row r="2811" ht="14.25" hidden="1" customHeight="1" x14ac:dyDescent="0.2"/>
    <row r="2812" ht="14.25" hidden="1" customHeight="1" x14ac:dyDescent="0.2"/>
    <row r="2813" ht="14.25" hidden="1" customHeight="1" x14ac:dyDescent="0.2"/>
    <row r="2814" ht="14.25" hidden="1" customHeight="1" x14ac:dyDescent="0.2"/>
    <row r="2815" ht="14.25" hidden="1" customHeight="1" x14ac:dyDescent="0.2"/>
    <row r="2816" ht="14.25" hidden="1" customHeight="1" x14ac:dyDescent="0.2"/>
    <row r="2817" ht="14.25" hidden="1" customHeight="1" x14ac:dyDescent="0.2"/>
    <row r="2818" ht="14.25" hidden="1" customHeight="1" x14ac:dyDescent="0.2"/>
    <row r="2819" ht="14.25" hidden="1" customHeight="1" x14ac:dyDescent="0.2"/>
    <row r="2820" ht="14.25" hidden="1" customHeight="1" x14ac:dyDescent="0.2"/>
    <row r="2821" ht="14.25" hidden="1" customHeight="1" x14ac:dyDescent="0.2"/>
    <row r="2822" ht="14.25" hidden="1" customHeight="1" x14ac:dyDescent="0.2"/>
    <row r="2823" ht="14.25" hidden="1" customHeight="1" x14ac:dyDescent="0.2"/>
    <row r="2824" ht="14.25" hidden="1" customHeight="1" x14ac:dyDescent="0.2"/>
    <row r="2825" ht="14.25" hidden="1" customHeight="1" x14ac:dyDescent="0.2"/>
    <row r="2826" ht="14.25" hidden="1" customHeight="1" x14ac:dyDescent="0.2"/>
    <row r="2827" ht="14.25" hidden="1" customHeight="1" x14ac:dyDescent="0.2"/>
    <row r="2828" ht="14.25" hidden="1" customHeight="1" x14ac:dyDescent="0.2"/>
    <row r="2829" ht="14.25" hidden="1" customHeight="1" x14ac:dyDescent="0.2"/>
    <row r="2830" ht="14.25" hidden="1" customHeight="1" x14ac:dyDescent="0.2"/>
    <row r="2831" ht="14.25" hidden="1" customHeight="1" x14ac:dyDescent="0.2"/>
    <row r="2832" ht="14.25" hidden="1" customHeight="1" x14ac:dyDescent="0.2"/>
    <row r="2833" ht="14.25" hidden="1" customHeight="1" x14ac:dyDescent="0.2"/>
    <row r="2834" ht="14.25" hidden="1" customHeight="1" x14ac:dyDescent="0.2"/>
    <row r="2835" ht="14.25" hidden="1" customHeight="1" x14ac:dyDescent="0.2"/>
    <row r="2836" ht="14.25" hidden="1" customHeight="1" x14ac:dyDescent="0.2"/>
    <row r="2837" ht="14.25" hidden="1" customHeight="1" x14ac:dyDescent="0.2"/>
    <row r="2838" ht="14.25" hidden="1" customHeight="1" x14ac:dyDescent="0.2"/>
    <row r="2839" ht="14.25" hidden="1" customHeight="1" x14ac:dyDescent="0.2"/>
    <row r="2840" ht="14.25" hidden="1" customHeight="1" x14ac:dyDescent="0.2"/>
    <row r="2841" ht="14.25" hidden="1" customHeight="1" x14ac:dyDescent="0.2"/>
    <row r="2842" ht="14.25" hidden="1" customHeight="1" x14ac:dyDescent="0.2"/>
    <row r="2843" ht="14.25" hidden="1" customHeight="1" x14ac:dyDescent="0.2"/>
    <row r="2844" ht="14.25" hidden="1" customHeight="1" x14ac:dyDescent="0.2"/>
    <row r="2845" ht="14.25" hidden="1" customHeight="1" x14ac:dyDescent="0.2"/>
    <row r="2846" ht="14.25" hidden="1" customHeight="1" x14ac:dyDescent="0.2"/>
    <row r="2847" ht="14.25" hidden="1" customHeight="1" x14ac:dyDescent="0.2"/>
    <row r="2848" ht="14.25" hidden="1" customHeight="1" x14ac:dyDescent="0.2"/>
    <row r="2849" ht="14.25" hidden="1" customHeight="1" x14ac:dyDescent="0.2"/>
    <row r="2850" ht="14.25" hidden="1" x14ac:dyDescent="0.2"/>
    <row r="2851" ht="14.25" hidden="1" x14ac:dyDescent="0.2"/>
    <row r="2852" ht="14.25" hidden="1" x14ac:dyDescent="0.2"/>
    <row r="2853" ht="14.25" hidden="1" x14ac:dyDescent="0.2"/>
    <row r="2854" ht="14.25" hidden="1" x14ac:dyDescent="0.2"/>
    <row r="2855" ht="14.25" hidden="1" x14ac:dyDescent="0.2"/>
    <row r="2856" ht="14.25" hidden="1" x14ac:dyDescent="0.2"/>
    <row r="2857" ht="14.25" hidden="1" x14ac:dyDescent="0.2"/>
    <row r="2858" ht="14.25" hidden="1" x14ac:dyDescent="0.2"/>
    <row r="2859" ht="14.25" hidden="1" x14ac:dyDescent="0.2"/>
    <row r="2860" ht="14.25" hidden="1" x14ac:dyDescent="0.2"/>
    <row r="2861" ht="14.25" hidden="1" x14ac:dyDescent="0.2"/>
    <row r="2862" ht="14.25" hidden="1" x14ac:dyDescent="0.2"/>
    <row r="2863" ht="14.25" hidden="1" x14ac:dyDescent="0.2"/>
    <row r="2864" ht="14.25" hidden="1" x14ac:dyDescent="0.2"/>
    <row r="2865" ht="14.25" hidden="1" x14ac:dyDescent="0.2"/>
    <row r="2866" ht="14.25" hidden="1" x14ac:dyDescent="0.2"/>
    <row r="2867" ht="14.25" hidden="1" customHeight="1" x14ac:dyDescent="0.2"/>
    <row r="2868" ht="14.25" hidden="1" customHeight="1" x14ac:dyDescent="0.2"/>
    <row r="2869" ht="14.25" hidden="1" customHeight="1" x14ac:dyDescent="0.2"/>
    <row r="2870" ht="14.25" hidden="1" customHeight="1" x14ac:dyDescent="0.2"/>
    <row r="2871" ht="14.25" hidden="1" customHeight="1" x14ac:dyDescent="0.2"/>
    <row r="2872" ht="14.25" hidden="1" customHeight="1" x14ac:dyDescent="0.2"/>
    <row r="2873" ht="14.25" hidden="1" customHeight="1" x14ac:dyDescent="0.2"/>
    <row r="2874" ht="14.25" hidden="1" customHeight="1" x14ac:dyDescent="0.2"/>
    <row r="2875" ht="14.25" hidden="1" customHeight="1" x14ac:dyDescent="0.2"/>
    <row r="2876" ht="14.25" hidden="1" customHeight="1" x14ac:dyDescent="0.2"/>
    <row r="2877" ht="14.25" hidden="1" customHeight="1" x14ac:dyDescent="0.2"/>
    <row r="2878" ht="14.25" hidden="1" customHeight="1" x14ac:dyDescent="0.2"/>
    <row r="2879" ht="14.25" hidden="1" customHeight="1" x14ac:dyDescent="0.2"/>
    <row r="2880" ht="14.25" hidden="1" customHeight="1" x14ac:dyDescent="0.2"/>
    <row r="2881" ht="14.25" hidden="1" customHeight="1" x14ac:dyDescent="0.2"/>
    <row r="2882" ht="14.25" hidden="1" customHeight="1" x14ac:dyDescent="0.2"/>
    <row r="2883" ht="14.25" hidden="1" customHeight="1" x14ac:dyDescent="0.2"/>
    <row r="2884" ht="14.25" hidden="1" customHeight="1" x14ac:dyDescent="0.2"/>
    <row r="2885" ht="14.25" hidden="1" customHeight="1" x14ac:dyDescent="0.2"/>
    <row r="2886" ht="14.25" hidden="1" customHeight="1" x14ac:dyDescent="0.2"/>
    <row r="2887" ht="14.25" hidden="1" customHeight="1" x14ac:dyDescent="0.2"/>
  </sheetData>
  <sheetProtection password="CE33" sheet="1" objects="1" scenarios="1" formatCells="0" formatColumns="0" formatRows="0" insertHyperlinks="0"/>
  <mergeCells count="125">
    <mergeCell ref="P134:R134"/>
    <mergeCell ref="S134:U134"/>
    <mergeCell ref="V134:X134"/>
    <mergeCell ref="P172:R172"/>
    <mergeCell ref="S172:U172"/>
    <mergeCell ref="V172:X172"/>
    <mergeCell ref="D199:M199"/>
    <mergeCell ref="D200:M200"/>
    <mergeCell ref="D201:M201"/>
    <mergeCell ref="D195:M195"/>
    <mergeCell ref="D196:M196"/>
    <mergeCell ref="D197:M197"/>
    <mergeCell ref="D198:M198"/>
    <mergeCell ref="D172:E172"/>
    <mergeCell ref="G172:H172"/>
    <mergeCell ref="J172:K172"/>
    <mergeCell ref="M172:M173"/>
    <mergeCell ref="V14:X14"/>
    <mergeCell ref="S14:U14"/>
    <mergeCell ref="P14:R14"/>
    <mergeCell ref="P57:R57"/>
    <mergeCell ref="S57:U57"/>
    <mergeCell ref="V57:X57"/>
    <mergeCell ref="P95:R95"/>
    <mergeCell ref="D193:M193"/>
    <mergeCell ref="D194:M194"/>
    <mergeCell ref="D127:M127"/>
    <mergeCell ref="D121:M121"/>
    <mergeCell ref="D122:M122"/>
    <mergeCell ref="D123:M123"/>
    <mergeCell ref="D124:M124"/>
    <mergeCell ref="D125:M125"/>
    <mergeCell ref="D126:M126"/>
    <mergeCell ref="D46:M46"/>
    <mergeCell ref="D47:M47"/>
    <mergeCell ref="D39:M39"/>
    <mergeCell ref="D40:M40"/>
    <mergeCell ref="D41:M41"/>
    <mergeCell ref="D42:M42"/>
    <mergeCell ref="D43:M43"/>
    <mergeCell ref="D44:M44"/>
    <mergeCell ref="B196:C196"/>
    <mergeCell ref="B197:C197"/>
    <mergeCell ref="B198:C198"/>
    <mergeCell ref="B199:C199"/>
    <mergeCell ref="B200:C200"/>
    <mergeCell ref="B201:C201"/>
    <mergeCell ref="B164:C164"/>
    <mergeCell ref="D156:M156"/>
    <mergeCell ref="D157:M157"/>
    <mergeCell ref="D158:M158"/>
    <mergeCell ref="D159:M159"/>
    <mergeCell ref="D160:M160"/>
    <mergeCell ref="D161:M161"/>
    <mergeCell ref="D162:M162"/>
    <mergeCell ref="D163:M163"/>
    <mergeCell ref="D164:M164"/>
    <mergeCell ref="B159:C159"/>
    <mergeCell ref="B160:C160"/>
    <mergeCell ref="B161:C161"/>
    <mergeCell ref="B162:C162"/>
    <mergeCell ref="B163:C163"/>
    <mergeCell ref="B193:C193"/>
    <mergeCell ref="B194:C194"/>
    <mergeCell ref="B195:C195"/>
    <mergeCell ref="S95:U95"/>
    <mergeCell ref="V95:X95"/>
    <mergeCell ref="D95:E95"/>
    <mergeCell ref="G95:H95"/>
    <mergeCell ref="J95:K95"/>
    <mergeCell ref="M95:M96"/>
    <mergeCell ref="D87:M87"/>
    <mergeCell ref="B79:C79"/>
    <mergeCell ref="B80:C80"/>
    <mergeCell ref="B81:C81"/>
    <mergeCell ref="B86:C86"/>
    <mergeCell ref="B87:C87"/>
    <mergeCell ref="D79:M79"/>
    <mergeCell ref="D80:M80"/>
    <mergeCell ref="D81:M81"/>
    <mergeCell ref="D82:M82"/>
    <mergeCell ref="D83:M83"/>
    <mergeCell ref="D84:M84"/>
    <mergeCell ref="D85:M85"/>
    <mergeCell ref="D86:M86"/>
    <mergeCell ref="B82:C82"/>
    <mergeCell ref="B83:C83"/>
    <mergeCell ref="B84:C84"/>
    <mergeCell ref="B85:C85"/>
    <mergeCell ref="B158:C158"/>
    <mergeCell ref="D134:E134"/>
    <mergeCell ref="G134:H134"/>
    <mergeCell ref="J134:K134"/>
    <mergeCell ref="M134:M135"/>
    <mergeCell ref="D119:M119"/>
    <mergeCell ref="D120:M120"/>
    <mergeCell ref="B119:C119"/>
    <mergeCell ref="B120:C120"/>
    <mergeCell ref="B121:C121"/>
    <mergeCell ref="B122:C122"/>
    <mergeCell ref="B123:C123"/>
    <mergeCell ref="B124:C124"/>
    <mergeCell ref="B125:C125"/>
    <mergeCell ref="B126:C126"/>
    <mergeCell ref="B127:C127"/>
    <mergeCell ref="B39:C39"/>
    <mergeCell ref="B40:C40"/>
    <mergeCell ref="B41:C41"/>
    <mergeCell ref="D14:E14"/>
    <mergeCell ref="G14:H14"/>
    <mergeCell ref="J14:K14"/>
    <mergeCell ref="M14:M15"/>
    <mergeCell ref="B156:C156"/>
    <mergeCell ref="B157:C157"/>
    <mergeCell ref="B45:C45"/>
    <mergeCell ref="B46:C46"/>
    <mergeCell ref="B47:C47"/>
    <mergeCell ref="D45:M45"/>
    <mergeCell ref="B42:C42"/>
    <mergeCell ref="B43:C43"/>
    <mergeCell ref="B44:C44"/>
    <mergeCell ref="D57:E57"/>
    <mergeCell ref="G57:H57"/>
    <mergeCell ref="J57:K57"/>
    <mergeCell ref="M57:M58"/>
  </mergeCells>
  <dataValidations count="3">
    <dataValidation operator="greaterThanOrEqual" allowBlank="1" showInputMessage="1" errorTitle="Error" error="Please enter non-negative number." promptTitle="Note" prompt="Please input the entity type's name in the table to the left." sqref="V95 V134 V57 P14:P15 S14 P57 S57 P95 S95 P134 S134 P172 S172 V172 V14:V15 Q15:U15 W15:X15"/>
    <dataValidation type="decimal" operator="greaterThanOrEqual" allowBlank="1" showErrorMessage="1" errorTitle="Error" error="Please enter non-negative number." sqref="D17:L25 D27:L33 D35:L36 D189:L190 D75:L76 D137:L144 D69:L73 D152:L153 D175:L182 D146:L150 D60:L67 D108:L113 D98:L106 D115:L116 D184:L187">
      <formula1>0</formula1>
    </dataValidation>
    <dataValidation operator="greaterThanOrEqual" allowBlank="1" showErrorMessage="1" errorTitle="Error" error="Please enter non-negative number." sqref="D145:L145 D26:L26 D34:L34 D188:L188 D183:L183 N165:N192 D151:L151 P128:X133 O1:O33 J59:K59 J16:K16 I1:I16 F56:F59 D79:D87 I90:I97 E129:E133 D119:D127 V119:X127 I56:I59 D154:L155 E90:E94 Y135:Z152 D191:L192 Y207:Z1048576 D16:E16 I129:I136 F1:F16 G16:H16 E1:E13 P1:Z13 H1:H13 M1:M14 J97:K97 J136:K136 J174:K174 D59:E59 K1:K13 P50:Z56 G59:H59 E56 L1:L16 D77:L78 H56 M56:M57 M97:M118 D68:L68 D74:L74 D97:E97 K56 G97:H97 H90:H94 L56:L59 D117:L118 M90:M95 K90:K94 D107:L107 D114:L114 D136:E136 C90:C118 L90:L97 G136:H136 F129:F136 D90:D95 H129:H133 M129:M134 K129:K133 D174:E174 L129:L136 G174:H174 D129:D134 N48:N78 O92:O113 AA50:AC1048576 N88:N118 Y117:Z133 O117:X118 P97:X113 Y96:Z113 P16:X33 N128:N155 P136:X152 O128:O152 O207:X65594 D1:D14 G1:G14 J1:J14 D56:D57 G56:G57 J56:J57 G90:G95 J90:J95 G129:G134 J129:J134 F90:F97 E37:L38 D37:D47 D193:D201 AD1:JH1048576 AA1:AC33 P59:X75 O50:O75 N1:N37 D51:M55 C50:M50 C34:C38 A1:C33 A34:A1048576 P92:Z94 P169:Z171 K167:K171 J167:J172 M167:M172 L167:L174 F167:F174 E167:E171 H167:H171 I167:I174 E165:M165 G167:G172 P174:X191 B34:B48 M16:M38 Y15:Z33 Y58:Z75 M59:M78 C51:C78 B50:B88 Y173:Z191 C165 M136:M155 C129:C155 D167:D172 D156:D165 B90:B165 O169:O191 C188:C192 C202:M202 C204:N65594 N202:N203 M174:M192 B167:C187 B188:B202 B204:B1048576"/>
  </dataValidations>
  <pageMargins left="0.70866141732283472" right="0.70866141732283472" top="0.74803149606299213" bottom="0.74803149606299213" header="0.31496062992125984" footer="0.31496062992125984"/>
  <pageSetup paperSize="8" scale="49" fitToHeight="6" orientation="landscape" cellComments="asDisplayed" r:id="rId1"/>
  <headerFooter>
    <oddHeader>&amp;LFSB shadow banking exercise 2017&amp;RConfidential when completed</oddHeader>
    <oddFooter>&amp;C&amp;P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60" stopIfTrue="1" id="{CDCBA5F2-98F7-4908-BA49-F4802D41B581}">
            <xm:f>OR(P17&lt;'risk metrics ranges'!$D$8,P17&gt;'risk metrics ranges'!$E$8)</xm:f>
            <x14:dxf>
              <font>
                <color rgb="FFFF0000"/>
              </font>
            </x14:dxf>
          </x14:cfRule>
          <xm:sqref>P17:X17</xm:sqref>
        </x14:conditionalFormatting>
        <x14:conditionalFormatting xmlns:xm="http://schemas.microsoft.com/office/excel/2006/main">
          <x14:cfRule type="expression" priority="59" stopIfTrue="1" id="{5CBED3BC-0F02-4FC6-82A8-4239BB4088F1}">
            <xm:f>OR(P18&lt;'risk metrics ranges'!$D$9,P18&gt;'risk metrics ranges'!$E$9)</xm:f>
            <x14:dxf>
              <font>
                <color rgb="FFFF0000"/>
              </font>
            </x14:dxf>
          </x14:cfRule>
          <xm:sqref>P18:X18</xm:sqref>
        </x14:conditionalFormatting>
        <x14:conditionalFormatting xmlns:xm="http://schemas.microsoft.com/office/excel/2006/main">
          <x14:cfRule type="expression" priority="58" stopIfTrue="1" id="{24B05E1B-4154-462B-B2C0-9FD897ACDF75}">
            <xm:f>OR(P19&lt;'risk metrics ranges'!$D$10,P19&gt;'risk metrics ranges'!$E$10)</xm:f>
            <x14:dxf>
              <font>
                <color rgb="FFFF0000"/>
              </font>
            </x14:dxf>
          </x14:cfRule>
          <xm:sqref>P19:X19</xm:sqref>
        </x14:conditionalFormatting>
        <x14:conditionalFormatting xmlns:xm="http://schemas.microsoft.com/office/excel/2006/main">
          <x14:cfRule type="expression" priority="57" id="{464E25E7-C8EC-4E3A-8C85-DBA2254FA6AD}">
            <xm:f>OR(P21&lt;'risk metrics ranges'!$D$12,P21&gt;'risk metrics ranges'!$E$12)</xm:f>
            <x14:dxf>
              <font>
                <color rgb="FFFF0000"/>
              </font>
            </x14:dxf>
          </x14:cfRule>
          <xm:sqref>P21:X21</xm:sqref>
        </x14:conditionalFormatting>
        <x14:conditionalFormatting xmlns:xm="http://schemas.microsoft.com/office/excel/2006/main">
          <x14:cfRule type="expression" priority="56" id="{C9F76C2F-3494-4206-A6A2-1395FDAFAA08}">
            <xm:f>OR(P22&lt;'risk metrics ranges'!$D$13,P22&gt;'risk metrics ranges'!$E$13)</xm:f>
            <x14:dxf>
              <font>
                <color rgb="FFFF0000"/>
              </font>
            </x14:dxf>
          </x14:cfRule>
          <xm:sqref>P22:X22</xm:sqref>
        </x14:conditionalFormatting>
        <x14:conditionalFormatting xmlns:xm="http://schemas.microsoft.com/office/excel/2006/main">
          <x14:cfRule type="expression" priority="55" id="{44428B8F-9DA3-4620-BC98-DA266E0DFDFE}">
            <xm:f>OR(P23&lt;'risk metrics ranges'!$D$14,P23&gt;'risk metrics ranges'!$E$14)</xm:f>
            <x14:dxf>
              <font>
                <color rgb="FFFF0000"/>
              </font>
            </x14:dxf>
          </x14:cfRule>
          <xm:sqref>P23:X23</xm:sqref>
        </x14:conditionalFormatting>
        <x14:conditionalFormatting xmlns:xm="http://schemas.microsoft.com/office/excel/2006/main">
          <x14:cfRule type="expression" priority="54" id="{91791A52-50A4-4A3B-A5B6-9CDF926901DE}">
            <xm:f>OR(P25&lt;'risk metrics ranges'!$D$16,P25&gt;'risk metrics ranges'!$E$16)</xm:f>
            <x14:dxf>
              <font>
                <color rgb="FFFF0000"/>
              </font>
            </x14:dxf>
          </x14:cfRule>
          <xm:sqref>P25:X25</xm:sqref>
        </x14:conditionalFormatting>
        <x14:conditionalFormatting xmlns:xm="http://schemas.microsoft.com/office/excel/2006/main">
          <x14:cfRule type="expression" priority="53" id="{84156E53-39A9-43C5-8874-0C7CDC7E9FE8}">
            <xm:f>OR(P26&lt;'risk metrics ranges'!$D$17,P26&gt;'risk metrics ranges'!$E$17)</xm:f>
            <x14:dxf>
              <font>
                <color rgb="FFFF0000"/>
              </font>
            </x14:dxf>
          </x14:cfRule>
          <xm:sqref>P26:X26</xm:sqref>
        </x14:conditionalFormatting>
        <x14:conditionalFormatting xmlns:xm="http://schemas.microsoft.com/office/excel/2006/main">
          <x14:cfRule type="expression" priority="52" stopIfTrue="1" id="{45C729EE-516F-4506-AC6B-38EA7C98087E}">
            <xm:f>OR(P28&lt;'risk metrics ranges'!$D$20,P28&gt;'risk metrics ranges'!$E$20)</xm:f>
            <x14:dxf>
              <font>
                <color rgb="FFFF0000"/>
              </font>
            </x14:dxf>
          </x14:cfRule>
          <xm:sqref>P28:X28</xm:sqref>
        </x14:conditionalFormatting>
        <x14:conditionalFormatting xmlns:xm="http://schemas.microsoft.com/office/excel/2006/main">
          <x14:cfRule type="expression" priority="51" stopIfTrue="1" id="{5E8794A0-665A-4E2A-9001-4FC0D3307CC1}">
            <xm:f>OR(P30&lt;'risk metrics ranges'!$D$22,P30&gt;'risk metrics ranges'!$E$22)</xm:f>
            <x14:dxf>
              <font>
                <color rgb="FFFF0000"/>
              </font>
            </x14:dxf>
          </x14:cfRule>
          <xm:sqref>P30:X30</xm:sqref>
        </x14:conditionalFormatting>
        <x14:conditionalFormatting xmlns:xm="http://schemas.microsoft.com/office/excel/2006/main">
          <x14:cfRule type="expression" priority="50" stopIfTrue="1" id="{9BC7A96F-505C-4F36-B657-EFCAAE68016E}">
            <xm:f>OR(P31&lt;'risk metrics ranges'!$D$23,P31&gt;'risk metrics ranges'!$E$23)</xm:f>
            <x14:dxf>
              <font>
                <color rgb="FFFF0000"/>
              </font>
            </x14:dxf>
          </x14:cfRule>
          <xm:sqref>P31:X31</xm:sqref>
        </x14:conditionalFormatting>
        <x14:conditionalFormatting xmlns:xm="http://schemas.microsoft.com/office/excel/2006/main">
          <x14:cfRule type="expression" priority="49" stopIfTrue="1" id="{A7DD2328-CE33-45FE-BD4F-32239615CA03}">
            <xm:f>OR(P32&lt;'risk metrics ranges'!$D$24,P32&gt;'risk metrics ranges'!$E$24)</xm:f>
            <x14:dxf>
              <font>
                <color rgb="FFFF0000"/>
              </font>
            </x14:dxf>
          </x14:cfRule>
          <xm:sqref>P32:X32</xm:sqref>
        </x14:conditionalFormatting>
        <x14:conditionalFormatting xmlns:xm="http://schemas.microsoft.com/office/excel/2006/main">
          <x14:cfRule type="expression" priority="48" stopIfTrue="1" id="{40D0346F-9CB2-4DF4-A09B-4069775560D6}">
            <xm:f>OR(P60&lt;'risk metrics ranges'!$D$8,P60&gt;'risk metrics ranges'!$E$8)</xm:f>
            <x14:dxf>
              <font>
                <color rgb="FFFF0000"/>
              </font>
            </x14:dxf>
          </x14:cfRule>
          <xm:sqref>P60:X60</xm:sqref>
        </x14:conditionalFormatting>
        <x14:conditionalFormatting xmlns:xm="http://schemas.microsoft.com/office/excel/2006/main">
          <x14:cfRule type="expression" priority="47" stopIfTrue="1" id="{7242FA31-B2A3-42A7-8C51-7A1D977D4333}">
            <xm:f>OR(P61&lt;'risk metrics ranges'!$D$9,P61&gt;'risk metrics ranges'!$E$9)</xm:f>
            <x14:dxf>
              <font>
                <color rgb="FFFF0000"/>
              </font>
            </x14:dxf>
          </x14:cfRule>
          <xm:sqref>P61:X61</xm:sqref>
        </x14:conditionalFormatting>
        <x14:conditionalFormatting xmlns:xm="http://schemas.microsoft.com/office/excel/2006/main">
          <x14:cfRule type="expression" priority="46" stopIfTrue="1" id="{86B4E797-738B-47D7-A5DA-D75ADB628EC8}">
            <xm:f>OR(P62&lt;'risk metrics ranges'!$D$10,P62&gt;'risk metrics ranges'!$E$10)</xm:f>
            <x14:dxf>
              <font>
                <color rgb="FFFF0000"/>
              </font>
            </x14:dxf>
          </x14:cfRule>
          <xm:sqref>P62:X62</xm:sqref>
        </x14:conditionalFormatting>
        <x14:conditionalFormatting xmlns:xm="http://schemas.microsoft.com/office/excel/2006/main">
          <x14:cfRule type="expression" priority="45" stopIfTrue="1" id="{0B988C74-6217-4ABC-84B6-E8196EE58751}">
            <xm:f>OR(P98&lt;'risk metrics ranges'!$D$8,P98&gt;'risk metrics ranges'!$E$8)</xm:f>
            <x14:dxf>
              <font>
                <color rgb="FFFF0000"/>
              </font>
            </x14:dxf>
          </x14:cfRule>
          <xm:sqref>P98:X98</xm:sqref>
        </x14:conditionalFormatting>
        <x14:conditionalFormatting xmlns:xm="http://schemas.microsoft.com/office/excel/2006/main">
          <x14:cfRule type="expression" priority="44" stopIfTrue="1" id="{02F816D8-BC49-4780-8E28-C1584D0B51EC}">
            <xm:f>OR(P99&lt;'risk metrics ranges'!$D$9,P99&gt;'risk metrics ranges'!$E$9)</xm:f>
            <x14:dxf>
              <font>
                <color rgb="FFFF0000"/>
              </font>
            </x14:dxf>
          </x14:cfRule>
          <xm:sqref>P99:X99</xm:sqref>
        </x14:conditionalFormatting>
        <x14:conditionalFormatting xmlns:xm="http://schemas.microsoft.com/office/excel/2006/main">
          <x14:cfRule type="expression" priority="43" stopIfTrue="1" id="{0A43F00F-1DD6-46F0-9F3E-366CAB4F50D1}">
            <xm:f>OR(P100&lt;'risk metrics ranges'!$D$10,P100&gt;'risk metrics ranges'!$E$10)</xm:f>
            <x14:dxf>
              <font>
                <color rgb="FFFF0000"/>
              </font>
            </x14:dxf>
          </x14:cfRule>
          <xm:sqref>P100:X100</xm:sqref>
        </x14:conditionalFormatting>
        <x14:conditionalFormatting xmlns:xm="http://schemas.microsoft.com/office/excel/2006/main">
          <x14:cfRule type="expression" priority="42" stopIfTrue="1" id="{B357A442-C3B8-4FCA-86E2-0A7EE20AE1A3}">
            <xm:f>OR(P137&lt;'risk metrics ranges'!$D$8,P137&gt;'risk metrics ranges'!$E$8)</xm:f>
            <x14:dxf>
              <font>
                <color rgb="FFFF0000"/>
              </font>
            </x14:dxf>
          </x14:cfRule>
          <xm:sqref>P137:X137</xm:sqref>
        </x14:conditionalFormatting>
        <x14:conditionalFormatting xmlns:xm="http://schemas.microsoft.com/office/excel/2006/main">
          <x14:cfRule type="expression" priority="41" stopIfTrue="1" id="{68D7B0EA-DB30-4B82-B844-B277C2A56C31}">
            <xm:f>OR(P138&lt;'risk metrics ranges'!$D$9,P138&gt;'risk metrics ranges'!$E$9)</xm:f>
            <x14:dxf>
              <font>
                <color rgb="FFFF0000"/>
              </font>
            </x14:dxf>
          </x14:cfRule>
          <xm:sqref>P138:X138</xm:sqref>
        </x14:conditionalFormatting>
        <x14:conditionalFormatting xmlns:xm="http://schemas.microsoft.com/office/excel/2006/main">
          <x14:cfRule type="expression" priority="40" stopIfTrue="1" id="{6369D7DE-A9DC-4CA1-AF2A-AC7DEC21E3C1}">
            <xm:f>OR(P139&lt;'risk metrics ranges'!$D$10,P139&gt;'risk metrics ranges'!$E$10)</xm:f>
            <x14:dxf>
              <font>
                <color rgb="FFFF0000"/>
              </font>
            </x14:dxf>
          </x14:cfRule>
          <xm:sqref>P139:X139</xm:sqref>
        </x14:conditionalFormatting>
        <x14:conditionalFormatting xmlns:xm="http://schemas.microsoft.com/office/excel/2006/main">
          <x14:cfRule type="expression" priority="39" stopIfTrue="1" id="{326C6537-6E8F-4290-9650-2540DA9BF420}">
            <xm:f>OR(P175&lt;'risk metrics ranges'!$D$8,P175&gt;'risk metrics ranges'!$E$8)</xm:f>
            <x14:dxf>
              <font>
                <color rgb="FFFF0000"/>
              </font>
            </x14:dxf>
          </x14:cfRule>
          <xm:sqref>P175:X175</xm:sqref>
        </x14:conditionalFormatting>
        <x14:conditionalFormatting xmlns:xm="http://schemas.microsoft.com/office/excel/2006/main">
          <x14:cfRule type="expression" priority="38" stopIfTrue="1" id="{578EF6EE-3340-446A-B8D0-2C31AF7EC68C}">
            <xm:f>OR(P176&lt;'risk metrics ranges'!$D$9,P176&gt;'risk metrics ranges'!$E$9)</xm:f>
            <x14:dxf>
              <font>
                <color rgb="FFFF0000"/>
              </font>
            </x14:dxf>
          </x14:cfRule>
          <xm:sqref>P176:X176</xm:sqref>
        </x14:conditionalFormatting>
        <x14:conditionalFormatting xmlns:xm="http://schemas.microsoft.com/office/excel/2006/main">
          <x14:cfRule type="expression" priority="37" stopIfTrue="1" id="{145C8BC9-4D9E-424F-BB94-5C6244A66348}">
            <xm:f>OR(P177&lt;'risk metrics ranges'!$D$10,P177&gt;'risk metrics ranges'!$E$10)</xm:f>
            <x14:dxf>
              <font>
                <color rgb="FFFF0000"/>
              </font>
            </x14:dxf>
          </x14:cfRule>
          <xm:sqref>P177:X177</xm:sqref>
        </x14:conditionalFormatting>
        <x14:conditionalFormatting xmlns:xm="http://schemas.microsoft.com/office/excel/2006/main">
          <x14:cfRule type="expression" priority="36" id="{A86FA95A-E923-4B94-859E-C1517FF41A65}">
            <xm:f>OR(P64&lt;'risk metrics ranges'!$D$12,P64&gt;'risk metrics ranges'!$E$12)</xm:f>
            <x14:dxf>
              <font>
                <color rgb="FFFF0000"/>
              </font>
            </x14:dxf>
          </x14:cfRule>
          <xm:sqref>P64:X64</xm:sqref>
        </x14:conditionalFormatting>
        <x14:conditionalFormatting xmlns:xm="http://schemas.microsoft.com/office/excel/2006/main">
          <x14:cfRule type="expression" priority="35" id="{16DC2F18-A1CE-4D62-8425-9EE4A053DE39}">
            <xm:f>OR(P65&lt;'risk metrics ranges'!$D$13,P65&gt;'risk metrics ranges'!$E$13)</xm:f>
            <x14:dxf>
              <font>
                <color rgb="FFFF0000"/>
              </font>
            </x14:dxf>
          </x14:cfRule>
          <xm:sqref>P65:X65</xm:sqref>
        </x14:conditionalFormatting>
        <x14:conditionalFormatting xmlns:xm="http://schemas.microsoft.com/office/excel/2006/main">
          <x14:cfRule type="expression" priority="34" id="{E13EE37F-9A37-47CF-B8BA-BA18C48EE916}">
            <xm:f>OR(P66&lt;'risk metrics ranges'!$D$14,P66&gt;'risk metrics ranges'!$E$14)</xm:f>
            <x14:dxf>
              <font>
                <color rgb="FFFF0000"/>
              </font>
            </x14:dxf>
          </x14:cfRule>
          <xm:sqref>P66:X66</xm:sqref>
        </x14:conditionalFormatting>
        <x14:conditionalFormatting xmlns:xm="http://schemas.microsoft.com/office/excel/2006/main">
          <x14:cfRule type="expression" priority="33" id="{3D42772A-559C-4EF7-BFC7-7AE772946E92}">
            <xm:f>OR(P102&lt;'risk metrics ranges'!$D$12,P102&gt;'risk metrics ranges'!$E$12)</xm:f>
            <x14:dxf>
              <font>
                <color rgb="FFFF0000"/>
              </font>
            </x14:dxf>
          </x14:cfRule>
          <xm:sqref>P102:X102</xm:sqref>
        </x14:conditionalFormatting>
        <x14:conditionalFormatting xmlns:xm="http://schemas.microsoft.com/office/excel/2006/main">
          <x14:cfRule type="expression" priority="32" id="{AB3A12C5-E98D-48BE-9DDE-32F628985156}">
            <xm:f>OR(P103&lt;'risk metrics ranges'!$D$13,P103&gt;'risk metrics ranges'!$E$13)</xm:f>
            <x14:dxf>
              <font>
                <color rgb="FFFF0000"/>
              </font>
            </x14:dxf>
          </x14:cfRule>
          <xm:sqref>P103:X103</xm:sqref>
        </x14:conditionalFormatting>
        <x14:conditionalFormatting xmlns:xm="http://schemas.microsoft.com/office/excel/2006/main">
          <x14:cfRule type="expression" priority="31" id="{B688B27A-EC7C-4942-8826-36D8D08C095A}">
            <xm:f>OR(P104&lt;'risk metrics ranges'!$D$14,P104&gt;'risk metrics ranges'!$E$14)</xm:f>
            <x14:dxf>
              <font>
                <color rgb="FFFF0000"/>
              </font>
            </x14:dxf>
          </x14:cfRule>
          <xm:sqref>P104:X104</xm:sqref>
        </x14:conditionalFormatting>
        <x14:conditionalFormatting xmlns:xm="http://schemas.microsoft.com/office/excel/2006/main">
          <x14:cfRule type="expression" priority="30" id="{9CEDE4E5-D824-4F19-AB59-BB6CB9E0686D}">
            <xm:f>OR(P141&lt;'risk metrics ranges'!$D$12,P141&gt;'risk metrics ranges'!$E$12)</xm:f>
            <x14:dxf>
              <font>
                <color rgb="FFFF0000"/>
              </font>
            </x14:dxf>
          </x14:cfRule>
          <xm:sqref>P141:X141</xm:sqref>
        </x14:conditionalFormatting>
        <x14:conditionalFormatting xmlns:xm="http://schemas.microsoft.com/office/excel/2006/main">
          <x14:cfRule type="expression" priority="29" id="{E981D274-80E0-4907-88F8-B16D109F932F}">
            <xm:f>OR(P142&lt;'risk metrics ranges'!$D$13,P142&gt;'risk metrics ranges'!$E$13)</xm:f>
            <x14:dxf>
              <font>
                <color rgb="FFFF0000"/>
              </font>
            </x14:dxf>
          </x14:cfRule>
          <xm:sqref>P142:X142</xm:sqref>
        </x14:conditionalFormatting>
        <x14:conditionalFormatting xmlns:xm="http://schemas.microsoft.com/office/excel/2006/main">
          <x14:cfRule type="expression" priority="28" id="{D1D280C7-0AFA-484D-B319-6FB6EC5BB328}">
            <xm:f>OR(P143&lt;'risk metrics ranges'!$D$14,P143&gt;'risk metrics ranges'!$E$14)</xm:f>
            <x14:dxf>
              <font>
                <color rgb="FFFF0000"/>
              </font>
            </x14:dxf>
          </x14:cfRule>
          <xm:sqref>P143:X143</xm:sqref>
        </x14:conditionalFormatting>
        <x14:conditionalFormatting xmlns:xm="http://schemas.microsoft.com/office/excel/2006/main">
          <x14:cfRule type="expression" priority="27" id="{0212896D-3E22-459A-B0F5-47E848E4FDDF}">
            <xm:f>OR(P179&lt;'risk metrics ranges'!$D$12,P179&gt;'risk metrics ranges'!$E$12)</xm:f>
            <x14:dxf>
              <font>
                <color rgb="FFFF0000"/>
              </font>
            </x14:dxf>
          </x14:cfRule>
          <xm:sqref>P179:X179</xm:sqref>
        </x14:conditionalFormatting>
        <x14:conditionalFormatting xmlns:xm="http://schemas.microsoft.com/office/excel/2006/main">
          <x14:cfRule type="expression" priority="26" id="{A99665ED-A170-486C-8ECE-AB3C66D231B9}">
            <xm:f>OR(P180&lt;'risk metrics ranges'!$D$13,P180&gt;'risk metrics ranges'!$E$13)</xm:f>
            <x14:dxf>
              <font>
                <color rgb="FFFF0000"/>
              </font>
            </x14:dxf>
          </x14:cfRule>
          <xm:sqref>P180:X180</xm:sqref>
        </x14:conditionalFormatting>
        <x14:conditionalFormatting xmlns:xm="http://schemas.microsoft.com/office/excel/2006/main">
          <x14:cfRule type="expression" priority="25" id="{AF497E25-B4F5-4FA4-97F2-9AA6D4618C91}">
            <xm:f>OR(P181&lt;'risk metrics ranges'!$D$14,P181&gt;'risk metrics ranges'!$E$14)</xm:f>
            <x14:dxf>
              <font>
                <color rgb="FFFF0000"/>
              </font>
            </x14:dxf>
          </x14:cfRule>
          <xm:sqref>P181:X181</xm:sqref>
        </x14:conditionalFormatting>
        <x14:conditionalFormatting xmlns:xm="http://schemas.microsoft.com/office/excel/2006/main">
          <x14:cfRule type="expression" priority="24" id="{6EC5EC07-BA6D-4E18-A3B3-6AFA91C5F2E4}">
            <xm:f>OR(P68&lt;'risk metrics ranges'!$D$16,P68&gt;'risk metrics ranges'!$E$16)</xm:f>
            <x14:dxf>
              <font>
                <color rgb="FFFF0000"/>
              </font>
            </x14:dxf>
          </x14:cfRule>
          <xm:sqref>P68:X68</xm:sqref>
        </x14:conditionalFormatting>
        <x14:conditionalFormatting xmlns:xm="http://schemas.microsoft.com/office/excel/2006/main">
          <x14:cfRule type="expression" priority="23" id="{9B4316F8-1230-4DA6-BC83-96DB015213EE}">
            <xm:f>OR(P69&lt;'risk metrics ranges'!$D$17,P69&gt;'risk metrics ranges'!$E$17)</xm:f>
            <x14:dxf>
              <font>
                <color rgb="FFFF0000"/>
              </font>
            </x14:dxf>
          </x14:cfRule>
          <xm:sqref>P69:X69</xm:sqref>
        </x14:conditionalFormatting>
        <x14:conditionalFormatting xmlns:xm="http://schemas.microsoft.com/office/excel/2006/main">
          <x14:cfRule type="expression" priority="22" stopIfTrue="1" id="{644E0637-65E3-45F1-A263-FD6DCE631604}">
            <xm:f>OR(P70&lt;'risk metrics ranges'!$D$18,P70&gt;'risk metrics ranges'!$E$18)</xm:f>
            <x14:dxf>
              <font>
                <color rgb="FFFF0000"/>
              </font>
            </x14:dxf>
          </x14:cfRule>
          <xm:sqref>P70:X70</xm:sqref>
        </x14:conditionalFormatting>
        <x14:conditionalFormatting xmlns:xm="http://schemas.microsoft.com/office/excel/2006/main">
          <x14:cfRule type="expression" priority="21" id="{01AA6D7E-318F-4AF9-8F33-9E6AEBDBDF73}">
            <xm:f>OR(P106&lt;'risk metrics ranges'!$D$16,P106&gt;'risk metrics ranges'!$E$16)</xm:f>
            <x14:dxf>
              <font>
                <color rgb="FFFF0000"/>
              </font>
            </x14:dxf>
          </x14:cfRule>
          <xm:sqref>P106:X106</xm:sqref>
        </x14:conditionalFormatting>
        <x14:conditionalFormatting xmlns:xm="http://schemas.microsoft.com/office/excel/2006/main">
          <x14:cfRule type="expression" priority="20" id="{8B8A7739-DE5D-4D0B-B278-1711B39A4581}">
            <xm:f>OR(P107&lt;'risk metrics ranges'!$D$17,P107&gt;'risk metrics ranges'!$E$17)</xm:f>
            <x14:dxf>
              <font>
                <color rgb="FFFF0000"/>
              </font>
            </x14:dxf>
          </x14:cfRule>
          <xm:sqref>P107:X107</xm:sqref>
        </x14:conditionalFormatting>
        <x14:conditionalFormatting xmlns:xm="http://schemas.microsoft.com/office/excel/2006/main">
          <x14:cfRule type="expression" priority="19" stopIfTrue="1" id="{87DA1687-EF59-4A22-96D1-1D0767C0CA62}">
            <xm:f>OR(P108&lt;'risk metrics ranges'!$D$18,P108&gt;'risk metrics ranges'!$E$18)</xm:f>
            <x14:dxf>
              <font>
                <color rgb="FFFF0000"/>
              </font>
            </x14:dxf>
          </x14:cfRule>
          <xm:sqref>P108:X108</xm:sqref>
        </x14:conditionalFormatting>
        <x14:conditionalFormatting xmlns:xm="http://schemas.microsoft.com/office/excel/2006/main">
          <x14:cfRule type="expression" priority="18" id="{4C57EE2F-6ADF-40AE-8E2C-B392223F8DCD}">
            <xm:f>OR(P145&lt;'risk metrics ranges'!$D$16,P145&gt;'risk metrics ranges'!$E$16)</xm:f>
            <x14:dxf>
              <font>
                <color rgb="FFFF0000"/>
              </font>
            </x14:dxf>
          </x14:cfRule>
          <xm:sqref>P145:X145</xm:sqref>
        </x14:conditionalFormatting>
        <x14:conditionalFormatting xmlns:xm="http://schemas.microsoft.com/office/excel/2006/main">
          <x14:cfRule type="expression" priority="17" id="{F6D2FDB2-6A6D-4E47-B4A2-6B6A6D22D9DE}">
            <xm:f>OR(P146&lt;'risk metrics ranges'!$D$17,P146&gt;'risk metrics ranges'!$E$17)</xm:f>
            <x14:dxf>
              <font>
                <color rgb="FFFF0000"/>
              </font>
            </x14:dxf>
          </x14:cfRule>
          <xm:sqref>P146:X146</xm:sqref>
        </x14:conditionalFormatting>
        <x14:conditionalFormatting xmlns:xm="http://schemas.microsoft.com/office/excel/2006/main">
          <x14:cfRule type="expression" priority="16" stopIfTrue="1" id="{B156E074-5BAF-4B2C-85ED-41EFA3CFCB5F}">
            <xm:f>OR(P147&lt;'risk metrics ranges'!$D$18,P147&gt;'risk metrics ranges'!$E$18)</xm:f>
            <x14:dxf>
              <font>
                <color rgb="FFFF0000"/>
              </font>
            </x14:dxf>
          </x14:cfRule>
          <xm:sqref>P147:X147</xm:sqref>
        </x14:conditionalFormatting>
        <x14:conditionalFormatting xmlns:xm="http://schemas.microsoft.com/office/excel/2006/main">
          <x14:cfRule type="expression" priority="15" id="{5645DBBC-4E26-4BA3-BA95-54530018FEC2}">
            <xm:f>OR(P183&lt;'risk metrics ranges'!$D$16,P183&gt;'risk metrics ranges'!$E$16)</xm:f>
            <x14:dxf>
              <font>
                <color rgb="FFFF0000"/>
              </font>
            </x14:dxf>
          </x14:cfRule>
          <xm:sqref>P183:X183</xm:sqref>
        </x14:conditionalFormatting>
        <x14:conditionalFormatting xmlns:xm="http://schemas.microsoft.com/office/excel/2006/main">
          <x14:cfRule type="expression" priority="14" id="{2B394EF9-CD47-402A-9594-8845752C9B74}">
            <xm:f>OR(P184&lt;'risk metrics ranges'!$D$17,P184&gt;'risk metrics ranges'!$E$17)</xm:f>
            <x14:dxf>
              <font>
                <color rgb="FFFF0000"/>
              </font>
            </x14:dxf>
          </x14:cfRule>
          <xm:sqref>P184:X184</xm:sqref>
        </x14:conditionalFormatting>
        <x14:conditionalFormatting xmlns:xm="http://schemas.microsoft.com/office/excel/2006/main">
          <x14:cfRule type="expression" priority="13" stopIfTrue="1" id="{21A2E246-00E3-4C8F-AD7C-E4C8078DF55F}">
            <xm:f>OR(P185&lt;'risk metrics ranges'!$D$18,P185&gt;'risk metrics ranges'!$E$18)</xm:f>
            <x14:dxf>
              <font>
                <color rgb="FFFF0000"/>
              </font>
            </x14:dxf>
          </x14:cfRule>
          <xm:sqref>P185:X185</xm:sqref>
        </x14:conditionalFormatting>
        <x14:conditionalFormatting xmlns:xm="http://schemas.microsoft.com/office/excel/2006/main">
          <x14:cfRule type="expression" priority="12" stopIfTrue="1" id="{E2F549EF-B677-4CC4-8425-D3428FCC3B5E}">
            <xm:f>OR(P72&lt;'risk metrics ranges'!$D$20,P72&gt;'risk metrics ranges'!$E$20)</xm:f>
            <x14:dxf>
              <font>
                <color rgb="FFFF0000"/>
              </font>
            </x14:dxf>
          </x14:cfRule>
          <xm:sqref>P72:X72</xm:sqref>
        </x14:conditionalFormatting>
        <x14:conditionalFormatting xmlns:xm="http://schemas.microsoft.com/office/excel/2006/main">
          <x14:cfRule type="expression" priority="11" stopIfTrue="1" id="{C5B8EB83-1D77-47C5-82D9-BA4F58DB0D17}">
            <xm:f>OR(P110&lt;'risk metrics ranges'!$D$20,P110&gt;'risk metrics ranges'!$E$20)</xm:f>
            <x14:dxf>
              <font>
                <color rgb="FFFF0000"/>
              </font>
            </x14:dxf>
          </x14:cfRule>
          <xm:sqref>P110:X110</xm:sqref>
        </x14:conditionalFormatting>
        <x14:conditionalFormatting xmlns:xm="http://schemas.microsoft.com/office/excel/2006/main">
          <x14:cfRule type="expression" priority="10" stopIfTrue="1" id="{AC4DD2B1-FF66-4303-81F6-2E180A81F552}">
            <xm:f>OR(P149&lt;'risk metrics ranges'!$D$20,P149&gt;'risk metrics ranges'!$E$20)</xm:f>
            <x14:dxf>
              <font>
                <color rgb="FFFF0000"/>
              </font>
            </x14:dxf>
          </x14:cfRule>
          <xm:sqref>P149:X149</xm:sqref>
        </x14:conditionalFormatting>
        <x14:conditionalFormatting xmlns:xm="http://schemas.microsoft.com/office/excel/2006/main">
          <x14:cfRule type="expression" priority="9" stopIfTrue="1" id="{153BEDB5-15F6-4E6F-BC8D-96E806DB539B}">
            <xm:f>OR(P187&lt;'risk metrics ranges'!$D$20,P187&gt;'risk metrics ranges'!$E$20)</xm:f>
            <x14:dxf>
              <font>
                <color rgb="FFFF0000"/>
              </font>
            </x14:dxf>
          </x14:cfRule>
          <xm:sqref>P187:X187</xm:sqref>
        </x14:conditionalFormatting>
        <x14:conditionalFormatting xmlns:xm="http://schemas.microsoft.com/office/excel/2006/main">
          <x14:cfRule type="expression" priority="8" stopIfTrue="1" id="{765EC801-A164-42D4-8F3F-6D5D8EE32A5F}">
            <xm:f>OR(P74&lt;'risk metrics ranges'!$D$22,P74&gt;'risk metrics ranges'!$E$22)</xm:f>
            <x14:dxf>
              <font>
                <color rgb="FFFF0000"/>
              </font>
            </x14:dxf>
          </x14:cfRule>
          <xm:sqref>P74:X74</xm:sqref>
        </x14:conditionalFormatting>
        <x14:conditionalFormatting xmlns:xm="http://schemas.microsoft.com/office/excel/2006/main">
          <x14:cfRule type="expression" priority="7" stopIfTrue="1" id="{CD384726-8967-46E0-B3E3-0C3113401E98}">
            <xm:f>OR(P75&lt;'risk metrics ranges'!$D$23,P75&gt;'risk metrics ranges'!$E$23)</xm:f>
            <x14:dxf>
              <font>
                <color rgb="FFFF0000"/>
              </font>
            </x14:dxf>
          </x14:cfRule>
          <xm:sqref>P75:X75</xm:sqref>
        </x14:conditionalFormatting>
        <x14:conditionalFormatting xmlns:xm="http://schemas.microsoft.com/office/excel/2006/main">
          <x14:cfRule type="expression" priority="6" stopIfTrue="1" id="{7C6D3CB9-4409-4467-8567-6EE40708BFFA}">
            <xm:f>OR(P112&lt;'risk metrics ranges'!$D$22,P112&gt;'risk metrics ranges'!$E$22)</xm:f>
            <x14:dxf>
              <font>
                <color rgb="FFFF0000"/>
              </font>
            </x14:dxf>
          </x14:cfRule>
          <xm:sqref>P112:X112</xm:sqref>
        </x14:conditionalFormatting>
        <x14:conditionalFormatting xmlns:xm="http://schemas.microsoft.com/office/excel/2006/main">
          <x14:cfRule type="expression" priority="5" stopIfTrue="1" id="{C914CA16-B442-453D-B762-0984821DA8BB}">
            <xm:f>OR(P113&lt;'risk metrics ranges'!$D$23,P113&gt;'risk metrics ranges'!$E$23)</xm:f>
            <x14:dxf>
              <font>
                <color rgb="FFFF0000"/>
              </font>
            </x14:dxf>
          </x14:cfRule>
          <xm:sqref>P113:X113</xm:sqref>
        </x14:conditionalFormatting>
        <x14:conditionalFormatting xmlns:xm="http://schemas.microsoft.com/office/excel/2006/main">
          <x14:cfRule type="expression" priority="4" stopIfTrue="1" id="{A2C2C49E-27D3-4ECA-AA49-8A3A78B2F7BC}">
            <xm:f>OR(P151&lt;'risk metrics ranges'!$D$22,P151&gt;'risk metrics ranges'!$E$22)</xm:f>
            <x14:dxf>
              <font>
                <color rgb="FFFF0000"/>
              </font>
            </x14:dxf>
          </x14:cfRule>
          <xm:sqref>P151:X151</xm:sqref>
        </x14:conditionalFormatting>
        <x14:conditionalFormatting xmlns:xm="http://schemas.microsoft.com/office/excel/2006/main">
          <x14:cfRule type="expression" priority="3" stopIfTrue="1" id="{80FE60AA-C349-48B7-92B8-F0F276CB1942}">
            <xm:f>OR(P152&lt;'risk metrics ranges'!$D$23,P152&gt;'risk metrics ranges'!$E$23)</xm:f>
            <x14:dxf>
              <font>
                <color rgb="FFFF0000"/>
              </font>
            </x14:dxf>
          </x14:cfRule>
          <xm:sqref>P152:X152</xm:sqref>
        </x14:conditionalFormatting>
        <x14:conditionalFormatting xmlns:xm="http://schemas.microsoft.com/office/excel/2006/main">
          <x14:cfRule type="expression" priority="2" stopIfTrue="1" id="{EEFB7B0E-4FA8-4639-B111-D7F7EEFFEB99}">
            <xm:f>OR(P189&lt;'risk metrics ranges'!$D$22,P189&gt;'risk metrics ranges'!$E$22)</xm:f>
            <x14:dxf>
              <font>
                <color rgb="FFFF0000"/>
              </font>
            </x14:dxf>
          </x14:cfRule>
          <xm:sqref>P189:X189</xm:sqref>
        </x14:conditionalFormatting>
        <x14:conditionalFormatting xmlns:xm="http://schemas.microsoft.com/office/excel/2006/main">
          <x14:cfRule type="expression" priority="1" stopIfTrue="1" id="{6C986059-E08D-4EAA-98DD-2EDD51D0A9E4}">
            <xm:f>OR(P190&lt;'risk metrics ranges'!$D$23,P190&gt;'risk metrics ranges'!$E$23)</xm:f>
            <x14:dxf>
              <font>
                <color rgb="FFFF0000"/>
              </font>
            </x14:dxf>
          </x14:cfRule>
          <xm:sqref>P190:X190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59999389629810485"/>
    <pageSetUpPr fitToPage="1"/>
  </sheetPr>
  <dimension ref="A1:T2847"/>
  <sheetViews>
    <sheetView showGridLines="0" zoomScale="85" zoomScaleNormal="85" zoomScaleSheetLayoutView="40" workbookViewId="0">
      <pane ySplit="8" topLeftCell="A117" activePane="bottomLeft" state="frozen"/>
      <selection pane="bottomLeft" activeCell="E101" sqref="E101"/>
    </sheetView>
  </sheetViews>
  <sheetFormatPr defaultColWidth="0" defaultRowHeight="0" customHeight="1" zeroHeight="1" x14ac:dyDescent="0.2"/>
  <cols>
    <col min="1" max="1" width="3.625" style="3" customWidth="1"/>
    <col min="2" max="2" width="4.5" style="3" customWidth="1"/>
    <col min="3" max="3" width="28.625" style="3" customWidth="1"/>
    <col min="4" max="12" width="15.625" style="3" customWidth="1"/>
    <col min="13" max="13" width="22.5" style="3" customWidth="1"/>
    <col min="14" max="14" width="15.625" style="3" customWidth="1"/>
    <col min="15" max="15" width="29.75" style="3" customWidth="1"/>
    <col min="16" max="18" width="15.625" style="3" customWidth="1"/>
    <col min="19" max="19" width="22.5" style="3" customWidth="1"/>
    <col min="20" max="20" width="94.125" style="3" bestFit="1" customWidth="1"/>
    <col min="21" max="21" width="9" style="3" customWidth="1"/>
    <col min="22" max="16384" width="0" style="3" hidden="1"/>
  </cols>
  <sheetData>
    <row r="1" spans="1:20" s="2" customFormat="1" ht="14.25" customHeight="1" x14ac:dyDescent="0.2">
      <c r="A1" s="50" t="s">
        <v>217</v>
      </c>
      <c r="B1" s="50"/>
      <c r="C1" s="39"/>
    </row>
    <row r="2" spans="1:20" s="2" customFormat="1" ht="19.5" customHeight="1" x14ac:dyDescent="0.2">
      <c r="B2" s="75" t="s">
        <v>47</v>
      </c>
      <c r="C2" s="75"/>
      <c r="D2" s="75"/>
      <c r="E2" s="75"/>
      <c r="F2" s="75"/>
      <c r="G2" s="75"/>
      <c r="H2" s="75"/>
      <c r="I2" s="75"/>
      <c r="J2" s="75"/>
      <c r="K2" s="75"/>
      <c r="L2" s="75"/>
      <c r="M2" s="75"/>
      <c r="N2" s="75"/>
      <c r="O2" s="75"/>
      <c r="P2" s="75"/>
      <c r="Q2" s="75"/>
      <c r="R2" s="75"/>
      <c r="S2" s="75"/>
      <c r="T2" s="75"/>
    </row>
    <row r="3" spans="1:20" ht="9.9499999999999993" customHeight="1" x14ac:dyDescent="0.2">
      <c r="B3" s="4"/>
      <c r="C3" s="4"/>
      <c r="D3" s="4"/>
      <c r="E3" s="4"/>
      <c r="F3" s="4"/>
      <c r="G3" s="4"/>
      <c r="H3" s="4"/>
      <c r="I3" s="4"/>
      <c r="J3" s="4"/>
      <c r="K3" s="4"/>
      <c r="L3" s="4"/>
      <c r="M3" s="4"/>
      <c r="N3" s="4"/>
      <c r="O3" s="4"/>
      <c r="P3" s="4"/>
      <c r="Q3" s="4"/>
      <c r="R3" s="4"/>
      <c r="S3" s="4"/>
    </row>
    <row r="4" spans="1:20" s="2" customFormat="1" ht="15" customHeight="1" x14ac:dyDescent="0.2">
      <c r="B4" s="74" t="s">
        <v>474</v>
      </c>
      <c r="C4" s="74"/>
      <c r="D4" s="74"/>
      <c r="E4" s="74"/>
      <c r="F4" s="74"/>
      <c r="G4" s="74"/>
      <c r="H4" s="74"/>
      <c r="I4" s="74"/>
      <c r="J4" s="74"/>
      <c r="K4" s="74"/>
      <c r="L4" s="74"/>
      <c r="M4" s="74"/>
      <c r="N4" s="74"/>
      <c r="O4" s="74"/>
      <c r="P4" s="74"/>
      <c r="Q4" s="74"/>
      <c r="R4" s="74"/>
      <c r="S4" s="74"/>
    </row>
    <row r="5" spans="1:20" s="2" customFormat="1" ht="15" customHeight="1" x14ac:dyDescent="0.2">
      <c r="B5" s="74" t="s">
        <v>479</v>
      </c>
      <c r="C5" s="74"/>
      <c r="D5" s="74"/>
      <c r="E5" s="74"/>
      <c r="F5" s="74"/>
      <c r="G5" s="74"/>
      <c r="H5" s="74"/>
      <c r="I5" s="74"/>
      <c r="J5" s="74"/>
      <c r="K5" s="74"/>
      <c r="L5" s="74"/>
      <c r="M5" s="74"/>
      <c r="N5" s="74"/>
      <c r="O5" s="74"/>
      <c r="P5" s="74"/>
      <c r="Q5" s="74"/>
      <c r="R5" s="74"/>
      <c r="S5" s="74"/>
    </row>
    <row r="6" spans="1:20" s="2" customFormat="1" ht="12" customHeight="1" x14ac:dyDescent="0.2">
      <c r="C6" s="74"/>
      <c r="D6" s="74"/>
      <c r="E6" s="74"/>
      <c r="F6" s="74"/>
      <c r="G6" s="74"/>
      <c r="H6" s="74"/>
      <c r="I6" s="74"/>
      <c r="J6" s="74"/>
      <c r="K6" s="74"/>
      <c r="L6" s="74"/>
      <c r="M6" s="74"/>
      <c r="N6" s="74"/>
      <c r="O6" s="74"/>
      <c r="P6" s="74"/>
      <c r="Q6" s="74"/>
      <c r="R6" s="74"/>
      <c r="S6" s="74"/>
    </row>
    <row r="7" spans="1:20" s="2" customFormat="1" ht="24" customHeight="1" x14ac:dyDescent="0.2">
      <c r="C7" s="74"/>
      <c r="D7" s="74"/>
      <c r="E7" s="74"/>
      <c r="F7" s="74"/>
      <c r="G7" s="74"/>
      <c r="H7" s="74"/>
      <c r="I7" s="74"/>
      <c r="J7" s="74"/>
      <c r="K7" s="74"/>
      <c r="L7" s="74"/>
      <c r="M7" s="74"/>
      <c r="N7" s="74"/>
      <c r="O7" s="74"/>
      <c r="P7" s="74"/>
      <c r="Q7" s="74"/>
      <c r="R7" s="74"/>
      <c r="S7" s="74"/>
    </row>
    <row r="8" spans="1:20" s="2" customFormat="1" ht="9.9499999999999993" customHeight="1" x14ac:dyDescent="0.2">
      <c r="C8" s="7"/>
      <c r="D8" s="7"/>
      <c r="E8" s="7"/>
      <c r="F8" s="7"/>
      <c r="G8" s="7"/>
      <c r="H8" s="7"/>
      <c r="I8" s="7"/>
      <c r="J8" s="7"/>
      <c r="K8" s="7"/>
      <c r="L8" s="7"/>
      <c r="M8" s="7"/>
      <c r="N8" s="7"/>
      <c r="O8" s="7"/>
      <c r="P8" s="7"/>
      <c r="Q8" s="7"/>
      <c r="R8" s="7"/>
      <c r="S8" s="7"/>
    </row>
    <row r="9" spans="1:20" s="2" customFormat="1" ht="20.100000000000001" customHeight="1" x14ac:dyDescent="0.2">
      <c r="B9" s="604"/>
      <c r="C9" s="7"/>
      <c r="D9" s="7"/>
      <c r="E9" s="7"/>
      <c r="F9" s="7"/>
      <c r="G9" s="7"/>
      <c r="H9" s="7"/>
      <c r="I9" s="7"/>
      <c r="J9" s="7"/>
      <c r="K9" s="7"/>
      <c r="L9" s="7"/>
      <c r="M9" s="7"/>
      <c r="N9" s="7"/>
      <c r="O9" s="7"/>
      <c r="P9" s="7"/>
      <c r="Q9" s="7"/>
      <c r="R9" s="7"/>
      <c r="S9" s="7"/>
    </row>
    <row r="10" spans="1:20" s="2" customFormat="1" ht="14.25" customHeight="1" x14ac:dyDescent="0.25">
      <c r="B10" s="102" t="s">
        <v>151</v>
      </c>
      <c r="C10" s="102"/>
      <c r="D10" s="7"/>
      <c r="E10" s="7"/>
      <c r="F10" s="7"/>
      <c r="G10" s="7"/>
      <c r="H10" s="7"/>
      <c r="I10" s="7"/>
      <c r="J10" s="7"/>
      <c r="K10" s="7"/>
      <c r="L10" s="7"/>
      <c r="M10" s="7"/>
      <c r="N10" s="7"/>
      <c r="O10" s="7"/>
      <c r="P10" s="7"/>
      <c r="Q10" s="7"/>
      <c r="R10" s="7"/>
      <c r="S10" s="7"/>
    </row>
    <row r="11" spans="1:20" s="2" customFormat="1" ht="9.9499999999999993" customHeight="1" x14ac:dyDescent="0.2">
      <c r="C11" s="7"/>
      <c r="D11" s="7"/>
      <c r="E11" s="7"/>
      <c r="F11" s="7"/>
      <c r="G11" s="7"/>
      <c r="H11" s="7"/>
      <c r="I11" s="7"/>
      <c r="J11" s="7"/>
      <c r="K11" s="7"/>
      <c r="L11" s="7"/>
      <c r="M11" s="7"/>
      <c r="N11" s="7"/>
      <c r="O11" s="7"/>
      <c r="P11" s="7"/>
      <c r="Q11" s="7"/>
      <c r="R11" s="7"/>
      <c r="S11" s="7"/>
    </row>
    <row r="12" spans="1:20" s="2" customFormat="1" ht="34.35" customHeight="1" x14ac:dyDescent="0.2">
      <c r="B12" s="261" t="s">
        <v>174</v>
      </c>
      <c r="C12" s="259"/>
      <c r="D12" s="262"/>
      <c r="E12" s="262"/>
      <c r="F12" s="262"/>
      <c r="G12" s="263"/>
      <c r="H12" s="263"/>
      <c r="I12" s="263"/>
      <c r="J12" s="262"/>
      <c r="K12" s="262"/>
      <c r="L12" s="262"/>
      <c r="M12" s="262"/>
      <c r="N12" s="58"/>
      <c r="O12" s="258" t="s">
        <v>90</v>
      </c>
      <c r="S12" s="258"/>
    </row>
    <row r="13" spans="1:20" s="2" customFormat="1" ht="14.25" customHeight="1" x14ac:dyDescent="0.2">
      <c r="B13" s="261"/>
      <c r="C13" s="259"/>
      <c r="D13" s="182" t="s">
        <v>1</v>
      </c>
      <c r="E13" s="182"/>
      <c r="F13" s="182"/>
      <c r="G13" s="183" t="s">
        <v>2</v>
      </c>
      <c r="H13" s="183"/>
      <c r="I13" s="183"/>
      <c r="J13" s="182" t="s">
        <v>3</v>
      </c>
      <c r="K13" s="182"/>
      <c r="L13" s="182"/>
      <c r="M13" s="182" t="s">
        <v>94</v>
      </c>
      <c r="N13" s="49"/>
      <c r="O13" s="258"/>
      <c r="P13" s="651"/>
      <c r="Q13" s="651"/>
      <c r="R13" s="651"/>
      <c r="S13" s="258"/>
    </row>
    <row r="14" spans="1:20" s="2" customFormat="1" ht="65.849999999999994" customHeight="1" thickBot="1" x14ac:dyDescent="0.3">
      <c r="C14" s="260"/>
      <c r="D14" s="2224" t="str">
        <f>'4 classification'!C15</f>
        <v>Money Market Funds</v>
      </c>
      <c r="E14" s="2225"/>
      <c r="F14" s="2226"/>
      <c r="G14" s="2227" t="str">
        <f>'4 classification'!E15</f>
        <v>Fixed Income Funds</v>
      </c>
      <c r="H14" s="2225"/>
      <c r="I14" s="2226"/>
      <c r="J14" s="2227" t="str">
        <f>'4 classification'!G15</f>
        <v>Mixed Funds</v>
      </c>
      <c r="K14" s="2225"/>
      <c r="L14" s="2228"/>
      <c r="M14" s="270" t="s">
        <v>193</v>
      </c>
      <c r="N14" s="49"/>
      <c r="P14" s="256" t="str">
        <f>D14</f>
        <v>Money Market Funds</v>
      </c>
      <c r="Q14" s="257" t="str">
        <f>G14</f>
        <v>Fixed Income Funds</v>
      </c>
      <c r="R14" s="275" t="str">
        <f>J14</f>
        <v>Mixed Funds</v>
      </c>
      <c r="S14" s="283" t="s">
        <v>176</v>
      </c>
      <c r="T14" s="362" t="s">
        <v>212</v>
      </c>
    </row>
    <row r="15" spans="1:20" s="2" customFormat="1" ht="28.5" customHeight="1" x14ac:dyDescent="0.2">
      <c r="B15" s="244" t="s">
        <v>152</v>
      </c>
      <c r="C15" s="203"/>
      <c r="D15" s="199">
        <v>2016</v>
      </c>
      <c r="E15" s="1572">
        <v>2017</v>
      </c>
      <c r="F15" s="1572" t="s">
        <v>991</v>
      </c>
      <c r="G15" s="199">
        <v>2016</v>
      </c>
      <c r="H15" s="1572">
        <v>2017</v>
      </c>
      <c r="I15" s="1572" t="s">
        <v>991</v>
      </c>
      <c r="J15" s="199">
        <v>2016</v>
      </c>
      <c r="K15" s="1572">
        <v>2017</v>
      </c>
      <c r="L15" s="1572" t="s">
        <v>991</v>
      </c>
      <c r="M15" s="199"/>
      <c r="N15" s="854"/>
      <c r="O15" s="252" t="s">
        <v>89</v>
      </c>
      <c r="P15" s="199"/>
      <c r="Q15" s="200"/>
      <c r="R15" s="276"/>
      <c r="S15" s="281"/>
      <c r="T15" s="358"/>
    </row>
    <row r="16" spans="1:20" s="2" customFormat="1" ht="28.5" customHeight="1" x14ac:dyDescent="0.2">
      <c r="B16" s="245" t="s">
        <v>154</v>
      </c>
      <c r="C16" s="227" t="s">
        <v>51</v>
      </c>
      <c r="D16" s="730">
        <f>'5 risk metrics'!D17</f>
        <v>0</v>
      </c>
      <c r="E16" s="730">
        <f>'5 risk metrics'!E17</f>
        <v>0</v>
      </c>
      <c r="F16" s="730">
        <f>'5 risk metrics'!F17</f>
        <v>0</v>
      </c>
      <c r="G16" s="730">
        <f>'5 risk metrics'!G17</f>
        <v>0</v>
      </c>
      <c r="H16" s="730">
        <f>'5 risk metrics'!H17</f>
        <v>0</v>
      </c>
      <c r="I16" s="730">
        <f>'5 risk metrics'!I17</f>
        <v>0</v>
      </c>
      <c r="J16" s="730">
        <f>'5 risk metrics'!J17</f>
        <v>0</v>
      </c>
      <c r="K16" s="730">
        <f>'5 risk metrics'!K17</f>
        <v>0</v>
      </c>
      <c r="L16" s="730">
        <f>'5 risk metrics'!L17</f>
        <v>0</v>
      </c>
      <c r="M16" s="731"/>
      <c r="N16" s="854"/>
      <c r="O16" s="250" t="s">
        <v>77</v>
      </c>
      <c r="P16" s="264" t="e">
        <f>IF(SUM(COUNTBLANK(D16),COUNTBLANK(D18))=0,D18/D16,"-")</f>
        <v>#DIV/0!</v>
      </c>
      <c r="Q16" s="265" t="e">
        <f>IF(SUM(COUNTBLANK(G16),COUNTBLANK(G18))=0,G18/G16,"-")</f>
        <v>#DIV/0!</v>
      </c>
      <c r="R16" s="277" t="e">
        <f>IF(SUM(COUNTBLANK(J16),COUNTBLANK(J18))=0,J18/J16,"-")</f>
        <v>#DIV/0!</v>
      </c>
      <c r="S16" s="284" t="s">
        <v>177</v>
      </c>
      <c r="T16" s="359" t="s">
        <v>205</v>
      </c>
    </row>
    <row r="17" spans="1:20" s="2" customFormat="1" ht="28.5" customHeight="1" x14ac:dyDescent="0.2">
      <c r="B17" s="245" t="s">
        <v>155</v>
      </c>
      <c r="C17" s="227" t="s">
        <v>153</v>
      </c>
      <c r="D17" s="730">
        <f>'5 risk metrics'!D18</f>
        <v>0</v>
      </c>
      <c r="E17" s="730">
        <f>'5 risk metrics'!E18</f>
        <v>0</v>
      </c>
      <c r="F17" s="730">
        <f>'5 risk metrics'!F18</f>
        <v>0</v>
      </c>
      <c r="G17" s="730">
        <f>'5 risk metrics'!G18</f>
        <v>0</v>
      </c>
      <c r="H17" s="730">
        <f>'5 risk metrics'!H18</f>
        <v>0</v>
      </c>
      <c r="I17" s="730">
        <f>'5 risk metrics'!I18</f>
        <v>0</v>
      </c>
      <c r="J17" s="730">
        <f>'5 risk metrics'!J18</f>
        <v>0</v>
      </c>
      <c r="K17" s="730">
        <f>'5 risk metrics'!K18</f>
        <v>0</v>
      </c>
      <c r="L17" s="730">
        <f>'5 risk metrics'!L18</f>
        <v>0</v>
      </c>
      <c r="M17" s="731"/>
      <c r="N17" s="854"/>
      <c r="O17" s="250" t="s">
        <v>79</v>
      </c>
      <c r="P17" s="264" t="e">
        <f>IF(SUM(COUNTBLANK(D16),COUNTBLANK(D19))=0,D19/D16,"-")</f>
        <v>#DIV/0!</v>
      </c>
      <c r="Q17" s="265" t="e">
        <f>IF(SUM(COUNTBLANK(G16),COUNTBLANK(G19))=0,G19/G16,"-")</f>
        <v>#DIV/0!</v>
      </c>
      <c r="R17" s="277" t="e">
        <f>IF(SUM(COUNTBLANK(J16),COUNTBLANK(J19))=0,J19/J16,"-")</f>
        <v>#DIV/0!</v>
      </c>
      <c r="S17" s="284" t="s">
        <v>178</v>
      </c>
      <c r="T17" s="359" t="s">
        <v>206</v>
      </c>
    </row>
    <row r="18" spans="1:20" s="2" customFormat="1" ht="28.5" customHeight="1" x14ac:dyDescent="0.2">
      <c r="B18" s="245" t="s">
        <v>156</v>
      </c>
      <c r="C18" s="227" t="s">
        <v>198</v>
      </c>
      <c r="D18" s="730">
        <f>'5 risk metrics'!D19</f>
        <v>0</v>
      </c>
      <c r="E18" s="730">
        <f>'5 risk metrics'!E19</f>
        <v>0</v>
      </c>
      <c r="F18" s="730">
        <f>'5 risk metrics'!F19</f>
        <v>0</v>
      </c>
      <c r="G18" s="730">
        <f>'5 risk metrics'!G19</f>
        <v>0</v>
      </c>
      <c r="H18" s="730">
        <f>'5 risk metrics'!H19</f>
        <v>0</v>
      </c>
      <c r="I18" s="730">
        <f>'5 risk metrics'!I19</f>
        <v>0</v>
      </c>
      <c r="J18" s="730">
        <f>'5 risk metrics'!J19</f>
        <v>0</v>
      </c>
      <c r="K18" s="730">
        <f>'5 risk metrics'!K19</f>
        <v>0</v>
      </c>
      <c r="L18" s="730">
        <f>'5 risk metrics'!L19</f>
        <v>0</v>
      </c>
      <c r="M18" s="731"/>
      <c r="N18" s="854"/>
      <c r="O18" s="251" t="s">
        <v>78</v>
      </c>
      <c r="P18" s="266" t="e">
        <f>IF(SUM(COUNTBLANK(D16),COUNTBLANK(D18),COUNTBLANK(D34),COUNTBLANK(D35))=0,(D18+D35)/(D16+D34),"-")</f>
        <v>#DIV/0!</v>
      </c>
      <c r="Q18" s="267" t="e">
        <f>IF(SUM(COUNTBLANK(G16),COUNTBLANK(G18),COUNTBLANK(G34),COUNTBLANK(G35))=0,(G18+G35)/(G16+G34),"-")</f>
        <v>#DIV/0!</v>
      </c>
      <c r="R18" s="278" t="e">
        <f>IF(SUM(COUNTBLANK(J16),COUNTBLANK(J18),COUNTBLANK(J34),COUNTBLANK(J35))=0,(J18+J35)/(J16+J34),"-")</f>
        <v>#DIV/0!</v>
      </c>
      <c r="S18" s="285" t="s">
        <v>179</v>
      </c>
      <c r="T18" s="360" t="s">
        <v>210</v>
      </c>
    </row>
    <row r="19" spans="1:20" s="2" customFormat="1" ht="28.5" customHeight="1" x14ac:dyDescent="0.2">
      <c r="B19" s="245" t="s">
        <v>157</v>
      </c>
      <c r="C19" s="356" t="s">
        <v>202</v>
      </c>
      <c r="D19" s="730">
        <f>'5 risk metrics'!D20</f>
        <v>0</v>
      </c>
      <c r="E19" s="730">
        <f>'5 risk metrics'!E20</f>
        <v>0</v>
      </c>
      <c r="F19" s="730">
        <f>'5 risk metrics'!F20</f>
        <v>0</v>
      </c>
      <c r="G19" s="730">
        <f>'5 risk metrics'!G20</f>
        <v>0</v>
      </c>
      <c r="H19" s="730">
        <f>'5 risk metrics'!H20</f>
        <v>0</v>
      </c>
      <c r="I19" s="730">
        <f>'5 risk metrics'!I20</f>
        <v>0</v>
      </c>
      <c r="J19" s="730">
        <f>'5 risk metrics'!J20</f>
        <v>0</v>
      </c>
      <c r="K19" s="730">
        <f>'5 risk metrics'!K20</f>
        <v>0</v>
      </c>
      <c r="L19" s="730">
        <f>'5 risk metrics'!L20</f>
        <v>0</v>
      </c>
      <c r="M19" s="731"/>
      <c r="N19" s="854"/>
      <c r="O19" s="247" t="s">
        <v>88</v>
      </c>
      <c r="P19" s="253"/>
      <c r="Q19" s="254"/>
      <c r="R19" s="279"/>
      <c r="S19" s="282"/>
      <c r="T19" s="357"/>
    </row>
    <row r="20" spans="1:20" s="2" customFormat="1" ht="28.5" customHeight="1" x14ac:dyDescent="0.2">
      <c r="B20" s="245" t="s">
        <v>158</v>
      </c>
      <c r="C20" s="235" t="s">
        <v>199</v>
      </c>
      <c r="D20" s="730">
        <f>'5 risk metrics'!D21</f>
        <v>0</v>
      </c>
      <c r="E20" s="730">
        <f>'5 risk metrics'!E21</f>
        <v>0</v>
      </c>
      <c r="F20" s="730">
        <f>'5 risk metrics'!F21</f>
        <v>0</v>
      </c>
      <c r="G20" s="730">
        <f>'5 risk metrics'!G21</f>
        <v>0</v>
      </c>
      <c r="H20" s="730">
        <f>'5 risk metrics'!H21</f>
        <v>0</v>
      </c>
      <c r="I20" s="730">
        <f>'5 risk metrics'!I21</f>
        <v>0</v>
      </c>
      <c r="J20" s="730">
        <f>'5 risk metrics'!J21</f>
        <v>0</v>
      </c>
      <c r="K20" s="730">
        <f>'5 risk metrics'!K21</f>
        <v>0</v>
      </c>
      <c r="L20" s="730">
        <f>'5 risk metrics'!L21</f>
        <v>0</v>
      </c>
      <c r="M20" s="731"/>
      <c r="N20" s="854"/>
      <c r="O20" s="250" t="s">
        <v>80</v>
      </c>
      <c r="P20" s="264" t="e">
        <f>IF(SUM(COUNTBLANK(D16),COUNTBLANK(D20),COUNTBLANK(D26),COUNTBLANK(D30))=0,(D20-D26-D30)/D16,"-")</f>
        <v>#DIV/0!</v>
      </c>
      <c r="Q20" s="265" t="e">
        <f>IF(SUM(COUNTBLANK(G16),COUNTBLANK(G20),COUNTBLANK(G26),COUNTBLANK(G30))=0,(G20-G26-G30)/G16,"-")</f>
        <v>#DIV/0!</v>
      </c>
      <c r="R20" s="277" t="e">
        <f>IF(SUM(COUNTBLANK(J16),COUNTBLANK(J20),COUNTBLANK(J26),COUNTBLANK(J30))=0,(J20-J26-J30)/J16,"-")</f>
        <v>#DIV/0!</v>
      </c>
      <c r="S20" s="284" t="s">
        <v>180</v>
      </c>
      <c r="T20" s="359" t="s">
        <v>211</v>
      </c>
    </row>
    <row r="21" spans="1:20" s="2" customFormat="1" ht="28.5" customHeight="1" x14ac:dyDescent="0.2">
      <c r="B21" s="245" t="s">
        <v>159</v>
      </c>
      <c r="C21" s="227" t="s">
        <v>200</v>
      </c>
      <c r="D21" s="730">
        <f>'5 risk metrics'!D22</f>
        <v>0</v>
      </c>
      <c r="E21" s="730">
        <f>'5 risk metrics'!E22</f>
        <v>0</v>
      </c>
      <c r="F21" s="730">
        <f>'5 risk metrics'!F22</f>
        <v>0</v>
      </c>
      <c r="G21" s="730">
        <f>'5 risk metrics'!G22</f>
        <v>0</v>
      </c>
      <c r="H21" s="730">
        <f>'5 risk metrics'!H22</f>
        <v>0</v>
      </c>
      <c r="I21" s="730">
        <f>'5 risk metrics'!I22</f>
        <v>0</v>
      </c>
      <c r="J21" s="730">
        <f>'5 risk metrics'!J22</f>
        <v>0</v>
      </c>
      <c r="K21" s="730">
        <f>'5 risk metrics'!K22</f>
        <v>0</v>
      </c>
      <c r="L21" s="730">
        <f>'5 risk metrics'!L22</f>
        <v>0</v>
      </c>
      <c r="M21" s="731"/>
      <c r="N21" s="854"/>
      <c r="O21" s="250" t="s">
        <v>81</v>
      </c>
      <c r="P21" s="264" t="e">
        <f>IF(SUM(COUNTBLANK(D21),COUNTBLANK(D27),COUNTBLANK(D31))=0,(D27+D31)/D21,"-")</f>
        <v>#DIV/0!</v>
      </c>
      <c r="Q21" s="265" t="e">
        <f>IF(SUM(COUNTBLANK(G21),COUNTBLANK(G27),COUNTBLANK(G31))=0,(G27+G31)/G21,"-")</f>
        <v>#DIV/0!</v>
      </c>
      <c r="R21" s="277" t="e">
        <f t="shared" ref="R21:R22" si="0">IF(SUM(COUNTBLANK(J21),COUNTBLANK(J27),COUNTBLANK(J31))=0,(J27+J31)/J21,"-")</f>
        <v>#DIV/0!</v>
      </c>
      <c r="S21" s="284" t="s">
        <v>181</v>
      </c>
      <c r="T21" s="359" t="s">
        <v>221</v>
      </c>
    </row>
    <row r="22" spans="1:20" s="2" customFormat="1" ht="28.5" customHeight="1" x14ac:dyDescent="0.2">
      <c r="B22" s="245" t="s">
        <v>160</v>
      </c>
      <c r="C22" s="227" t="s">
        <v>201</v>
      </c>
      <c r="D22" s="730">
        <f>'5 risk metrics'!D23</f>
        <v>0</v>
      </c>
      <c r="E22" s="730">
        <f>'5 risk metrics'!E23</f>
        <v>0</v>
      </c>
      <c r="F22" s="730">
        <f>'5 risk metrics'!F23</f>
        <v>0</v>
      </c>
      <c r="G22" s="730">
        <f>'5 risk metrics'!G23</f>
        <v>0</v>
      </c>
      <c r="H22" s="730">
        <f>'5 risk metrics'!H23</f>
        <v>0</v>
      </c>
      <c r="I22" s="730">
        <f>'5 risk metrics'!I23</f>
        <v>0</v>
      </c>
      <c r="J22" s="730">
        <f>'5 risk metrics'!J23</f>
        <v>0</v>
      </c>
      <c r="K22" s="730">
        <f>'5 risk metrics'!K23</f>
        <v>0</v>
      </c>
      <c r="L22" s="730">
        <f>'5 risk metrics'!L23</f>
        <v>0</v>
      </c>
      <c r="M22" s="731"/>
      <c r="N22" s="854"/>
      <c r="O22" s="251" t="s">
        <v>82</v>
      </c>
      <c r="P22" s="266" t="e">
        <f>IF(SUM(COUNTBLANK(D22),COUNTBLANK(D28),COUNTBLANK(D32))=0,(D28+D32)/D22,"-")</f>
        <v>#DIV/0!</v>
      </c>
      <c r="Q22" s="267" t="e">
        <f>IF(SUM(COUNTBLANK(G22),COUNTBLANK(G28),COUNTBLANK(G32))=0,(G28+G32)/G22,"-")</f>
        <v>#DIV/0!</v>
      </c>
      <c r="R22" s="278" t="e">
        <f t="shared" si="0"/>
        <v>#DIV/0!</v>
      </c>
      <c r="S22" s="285" t="s">
        <v>279</v>
      </c>
      <c r="T22" s="360" t="s">
        <v>273</v>
      </c>
    </row>
    <row r="23" spans="1:20" s="2" customFormat="1" ht="28.5" customHeight="1" x14ac:dyDescent="0.2">
      <c r="B23" s="245" t="s">
        <v>161</v>
      </c>
      <c r="C23" s="227" t="s">
        <v>272</v>
      </c>
      <c r="D23" s="730">
        <f>'5 risk metrics'!D24</f>
        <v>0</v>
      </c>
      <c r="E23" s="730">
        <f>'5 risk metrics'!E24</f>
        <v>0</v>
      </c>
      <c r="F23" s="730">
        <f>'5 risk metrics'!F24</f>
        <v>0</v>
      </c>
      <c r="G23" s="730">
        <f>'5 risk metrics'!G24</f>
        <v>0</v>
      </c>
      <c r="H23" s="730">
        <f>'5 risk metrics'!H24</f>
        <v>0</v>
      </c>
      <c r="I23" s="730">
        <f>'5 risk metrics'!I24</f>
        <v>0</v>
      </c>
      <c r="J23" s="730">
        <f>'5 risk metrics'!J24</f>
        <v>0</v>
      </c>
      <c r="K23" s="730">
        <f>'5 risk metrics'!K24</f>
        <v>0</v>
      </c>
      <c r="L23" s="730">
        <f>'5 risk metrics'!L24</f>
        <v>0</v>
      </c>
      <c r="M23" s="731"/>
      <c r="N23" s="854"/>
      <c r="O23" s="247" t="s">
        <v>86</v>
      </c>
      <c r="P23" s="253"/>
      <c r="Q23" s="254"/>
      <c r="R23" s="279"/>
      <c r="S23" s="282"/>
      <c r="T23" s="357"/>
    </row>
    <row r="24" spans="1:20" s="2" customFormat="1" ht="28.5" customHeight="1" x14ac:dyDescent="0.2">
      <c r="B24" s="246" t="s">
        <v>162</v>
      </c>
      <c r="C24" s="228" t="s">
        <v>278</v>
      </c>
      <c r="D24" s="730">
        <f>'5 risk metrics'!D25</f>
        <v>0</v>
      </c>
      <c r="E24" s="730">
        <f>'5 risk metrics'!E25</f>
        <v>0</v>
      </c>
      <c r="F24" s="730">
        <f>'5 risk metrics'!F25</f>
        <v>0</v>
      </c>
      <c r="G24" s="730">
        <f>'5 risk metrics'!G25</f>
        <v>0</v>
      </c>
      <c r="H24" s="730">
        <f>'5 risk metrics'!H25</f>
        <v>0</v>
      </c>
      <c r="I24" s="730">
        <f>'5 risk metrics'!I25</f>
        <v>0</v>
      </c>
      <c r="J24" s="730">
        <f>'5 risk metrics'!J25</f>
        <v>0</v>
      </c>
      <c r="K24" s="730">
        <f>'5 risk metrics'!K25</f>
        <v>0</v>
      </c>
      <c r="L24" s="730">
        <f>'5 risk metrics'!L25</f>
        <v>0</v>
      </c>
      <c r="M24" s="733"/>
      <c r="N24" s="854"/>
      <c r="O24" s="250" t="s">
        <v>172</v>
      </c>
      <c r="P24" s="264" t="e">
        <f>IF(SUM(COUNTBLANK(D16),COUNTBLANK(D24),COUNTBLANK(D28),COUNTBLANK(D32))=0,(D16-D24+D28+D32)/D16,"-")</f>
        <v>#DIV/0!</v>
      </c>
      <c r="Q24" s="265" t="e">
        <f>IF(SUM(COUNTBLANK(G16),COUNTBLANK(G24),COUNTBLANK(G28),COUNTBLANK(G32))=0,(G16-G24+G28+G32)/G16,"-")</f>
        <v>#DIV/0!</v>
      </c>
      <c r="R24" s="277" t="e">
        <f>IF(SUM(COUNTBLANK(J16),COUNTBLANK(J24),COUNTBLANK(J28),COUNTBLANK(J32))=0,(J16-J24+J28+J32)/J16,"-")</f>
        <v>#DIV/0!</v>
      </c>
      <c r="S24" s="284" t="s">
        <v>280</v>
      </c>
      <c r="T24" s="359" t="s">
        <v>276</v>
      </c>
    </row>
    <row r="25" spans="1:20" s="52" customFormat="1" ht="28.5" customHeight="1" x14ac:dyDescent="0.2">
      <c r="A25" s="51"/>
      <c r="B25" s="247" t="s">
        <v>48</v>
      </c>
      <c r="C25" s="112"/>
      <c r="D25" s="201"/>
      <c r="E25" s="1659"/>
      <c r="F25" s="1659"/>
      <c r="G25" s="202"/>
      <c r="H25" s="272"/>
      <c r="I25" s="272"/>
      <c r="J25" s="272"/>
      <c r="K25" s="1537"/>
      <c r="L25" s="1537"/>
      <c r="M25" s="201"/>
      <c r="N25" s="60"/>
      <c r="O25" s="250" t="s">
        <v>274</v>
      </c>
      <c r="P25" s="264" t="e">
        <f>IF(SUM(COUNTBLANK(D16),COUNTBLANK(D23),COUNTBLANK(D28),COUNTBLANK(D32))=0,(D16-D23+D28+D32)/D16,"-")</f>
        <v>#DIV/0!</v>
      </c>
      <c r="Q25" s="265" t="e">
        <f>IF(SUM(COUNTBLANK(G16),COUNTBLANK(G23),COUNTBLANK(G28),COUNTBLANK(G32))=0,(G16-G23+G28+G32)/G16,"-")</f>
        <v>#DIV/0!</v>
      </c>
      <c r="R25" s="277" t="e">
        <f>IF(SUM(COUNTBLANK(J16),COUNTBLANK(J23),COUNTBLANK(J28),COUNTBLANK(J32))=0,(J16-J23+J28+J32)/J16,"-")</f>
        <v>#DIV/0!</v>
      </c>
      <c r="S25" s="284" t="s">
        <v>281</v>
      </c>
      <c r="T25" s="359" t="s">
        <v>277</v>
      </c>
    </row>
    <row r="26" spans="1:20" s="2" customFormat="1" ht="28.5" customHeight="1" x14ac:dyDescent="0.2">
      <c r="B26" s="245" t="s">
        <v>163</v>
      </c>
      <c r="C26" s="227" t="s">
        <v>283</v>
      </c>
      <c r="D26" s="730">
        <f>'5 risk metrics'!D27</f>
        <v>0</v>
      </c>
      <c r="E26" s="730">
        <f>'5 risk metrics'!E27</f>
        <v>0</v>
      </c>
      <c r="F26" s="730">
        <f>'5 risk metrics'!F27</f>
        <v>0</v>
      </c>
      <c r="G26" s="730">
        <f>'5 risk metrics'!G27</f>
        <v>0</v>
      </c>
      <c r="H26" s="730">
        <f>'5 risk metrics'!H27</f>
        <v>0</v>
      </c>
      <c r="I26" s="730">
        <f>'5 risk metrics'!I27</f>
        <v>0</v>
      </c>
      <c r="J26" s="730">
        <f>'5 risk metrics'!J27</f>
        <v>0</v>
      </c>
      <c r="K26" s="730">
        <f>'5 risk metrics'!K27</f>
        <v>0</v>
      </c>
      <c r="L26" s="730">
        <f>'5 risk metrics'!L27</f>
        <v>0</v>
      </c>
      <c r="M26" s="731"/>
      <c r="N26" s="854"/>
      <c r="O26" s="247" t="s">
        <v>83</v>
      </c>
      <c r="P26" s="253"/>
      <c r="Q26" s="254"/>
      <c r="R26" s="279"/>
      <c r="S26" s="282"/>
      <c r="T26" s="357"/>
    </row>
    <row r="27" spans="1:20" s="2" customFormat="1" ht="28.5" customHeight="1" x14ac:dyDescent="0.2">
      <c r="B27" s="245" t="s">
        <v>164</v>
      </c>
      <c r="C27" s="227" t="s">
        <v>284</v>
      </c>
      <c r="D27" s="730">
        <f>'5 risk metrics'!D28</f>
        <v>0</v>
      </c>
      <c r="E27" s="730">
        <f>'5 risk metrics'!E28</f>
        <v>0</v>
      </c>
      <c r="F27" s="730">
        <f>'5 risk metrics'!F28</f>
        <v>0</v>
      </c>
      <c r="G27" s="730">
        <f>'5 risk metrics'!G28</f>
        <v>0</v>
      </c>
      <c r="H27" s="730">
        <f>'5 risk metrics'!H28</f>
        <v>0</v>
      </c>
      <c r="I27" s="730">
        <f>'5 risk metrics'!I28</f>
        <v>0</v>
      </c>
      <c r="J27" s="730">
        <f>'5 risk metrics'!J28</f>
        <v>0</v>
      </c>
      <c r="K27" s="730">
        <f>'5 risk metrics'!K28</f>
        <v>0</v>
      </c>
      <c r="L27" s="730">
        <f>'5 risk metrics'!L28</f>
        <v>0</v>
      </c>
      <c r="M27" s="731"/>
      <c r="N27" s="854"/>
      <c r="O27" s="250" t="s">
        <v>173</v>
      </c>
      <c r="P27" s="266" t="e">
        <f>IF(SUM(COUNTBLANK(D16),COUNTBLANK(D34),COUNTBLANK(D35))=0,D35/(D16+D34),"-")</f>
        <v>#DIV/0!</v>
      </c>
      <c r="Q27" s="267" t="e">
        <f>IF(SUM(COUNTBLANK(G16),COUNTBLANK(G34),COUNTBLANK(G35))=0,G35/(G16+G34),"-")</f>
        <v>#DIV/0!</v>
      </c>
      <c r="R27" s="278" t="e">
        <f>IF(SUM(COUNTBLANK(J16),COUNTBLANK(J34),COUNTBLANK(J35))=0,J35/(J16+J34),"-")</f>
        <v>#DIV/0!</v>
      </c>
      <c r="S27" s="284" t="s">
        <v>182</v>
      </c>
      <c r="T27" s="360" t="s">
        <v>207</v>
      </c>
    </row>
    <row r="28" spans="1:20" s="2" customFormat="1" ht="28.5" customHeight="1" x14ac:dyDescent="0.2">
      <c r="B28" s="245" t="s">
        <v>165</v>
      </c>
      <c r="C28" s="227" t="s">
        <v>285</v>
      </c>
      <c r="D28" s="730">
        <f>'5 risk metrics'!D29</f>
        <v>0</v>
      </c>
      <c r="E28" s="730">
        <f>'5 risk metrics'!E29</f>
        <v>0</v>
      </c>
      <c r="F28" s="730">
        <f>'5 risk metrics'!F29</f>
        <v>0</v>
      </c>
      <c r="G28" s="730">
        <f>'5 risk metrics'!G29</f>
        <v>0</v>
      </c>
      <c r="H28" s="730">
        <f>'5 risk metrics'!H29</f>
        <v>0</v>
      </c>
      <c r="I28" s="730">
        <f>'5 risk metrics'!I29</f>
        <v>0</v>
      </c>
      <c r="J28" s="730">
        <f>'5 risk metrics'!J29</f>
        <v>0</v>
      </c>
      <c r="K28" s="730">
        <f>'5 risk metrics'!K29</f>
        <v>0</v>
      </c>
      <c r="L28" s="730">
        <f>'5 risk metrics'!L29</f>
        <v>0</v>
      </c>
      <c r="M28" s="731"/>
      <c r="N28" s="854"/>
      <c r="O28" s="247" t="s">
        <v>87</v>
      </c>
      <c r="P28" s="253"/>
      <c r="Q28" s="254"/>
      <c r="R28" s="279"/>
      <c r="S28" s="282"/>
      <c r="T28" s="357"/>
    </row>
    <row r="29" spans="1:20" s="2" customFormat="1" ht="28.5" customHeight="1" x14ac:dyDescent="0.2">
      <c r="B29" s="245" t="s">
        <v>166</v>
      </c>
      <c r="C29" s="235" t="s">
        <v>286</v>
      </c>
      <c r="D29" s="730">
        <f>'5 risk metrics'!D30</f>
        <v>0</v>
      </c>
      <c r="E29" s="730">
        <f>'5 risk metrics'!E30</f>
        <v>0</v>
      </c>
      <c r="F29" s="730">
        <f>'5 risk metrics'!F30</f>
        <v>0</v>
      </c>
      <c r="G29" s="730">
        <f>'5 risk metrics'!G30</f>
        <v>0</v>
      </c>
      <c r="H29" s="730">
        <f>'5 risk metrics'!H30</f>
        <v>0</v>
      </c>
      <c r="I29" s="730">
        <f>'5 risk metrics'!I30</f>
        <v>0</v>
      </c>
      <c r="J29" s="730">
        <f>'5 risk metrics'!J30</f>
        <v>0</v>
      </c>
      <c r="K29" s="730">
        <f>'5 risk metrics'!K30</f>
        <v>0</v>
      </c>
      <c r="L29" s="730">
        <f>'5 risk metrics'!L30</f>
        <v>0</v>
      </c>
      <c r="M29" s="731"/>
      <c r="N29" s="854"/>
      <c r="O29" s="250" t="s">
        <v>84</v>
      </c>
      <c r="P29" s="264" t="e">
        <f>IF(SUM(COUNTBLANK(D16),COUNTBLANK(D29))=0,D16/D29,"-")</f>
        <v>#DIV/0!</v>
      </c>
      <c r="Q29" s="265" t="e">
        <f>IF(SUM(COUNTBLANK(G16),COUNTBLANK(G29))=0,G16/G29,"-")</f>
        <v>#DIV/0!</v>
      </c>
      <c r="R29" s="277" t="e">
        <f>IF(SUM(COUNTBLANK(J16),COUNTBLANK(J29))=0,J16/J29,"-")</f>
        <v>#DIV/0!</v>
      </c>
      <c r="S29" s="284" t="s">
        <v>189</v>
      </c>
      <c r="T29" s="359" t="s">
        <v>208</v>
      </c>
    </row>
    <row r="30" spans="1:20" s="2" customFormat="1" ht="28.5" customHeight="1" x14ac:dyDescent="0.2">
      <c r="B30" s="245" t="s">
        <v>167</v>
      </c>
      <c r="C30" s="235" t="s">
        <v>287</v>
      </c>
      <c r="D30" s="730">
        <f>'5 risk metrics'!D31</f>
        <v>0</v>
      </c>
      <c r="E30" s="730">
        <f>'5 risk metrics'!E31</f>
        <v>0</v>
      </c>
      <c r="F30" s="730">
        <f>'5 risk metrics'!F31</f>
        <v>0</v>
      </c>
      <c r="G30" s="730">
        <f>'5 risk metrics'!G31</f>
        <v>0</v>
      </c>
      <c r="H30" s="730">
        <f>'5 risk metrics'!H31</f>
        <v>0</v>
      </c>
      <c r="I30" s="730">
        <f>'5 risk metrics'!I31</f>
        <v>0</v>
      </c>
      <c r="J30" s="730">
        <f>'5 risk metrics'!J31</f>
        <v>0</v>
      </c>
      <c r="K30" s="730">
        <f>'5 risk metrics'!K31</f>
        <v>0</v>
      </c>
      <c r="L30" s="730">
        <f>'5 risk metrics'!L31</f>
        <v>0</v>
      </c>
      <c r="M30" s="731"/>
      <c r="N30" s="854"/>
      <c r="O30" s="388" t="s">
        <v>85</v>
      </c>
      <c r="P30" s="389" t="e">
        <f>IF(SUM(COUNTBLANK(D16),COUNTBLANK(D29),COUNTBLANK(D34))=0,(D16+D34)/D29,"-")</f>
        <v>#DIV/0!</v>
      </c>
      <c r="Q30" s="390" t="e">
        <f>IF(SUM(COUNTBLANK(G16),COUNTBLANK(G29),COUNTBLANK(G34))=0,(G16+G34)/G29,"-")</f>
        <v>#DIV/0!</v>
      </c>
      <c r="R30" s="391" t="e">
        <f>IF(SUM(COUNTBLANK(J16),COUNTBLANK(J29),COUNTBLANK(J34))=0,(J16+J34)/J29,"-")</f>
        <v>#DIV/0!</v>
      </c>
      <c r="S30" s="392" t="s">
        <v>190</v>
      </c>
      <c r="T30" s="360" t="s">
        <v>209</v>
      </c>
    </row>
    <row r="31" spans="1:20" s="2" customFormat="1" ht="28.5" customHeight="1" thickBot="1" x14ac:dyDescent="0.25">
      <c r="B31" s="245" t="s">
        <v>168</v>
      </c>
      <c r="C31" s="227" t="s">
        <v>288</v>
      </c>
      <c r="D31" s="730">
        <f>'5 risk metrics'!D32</f>
        <v>0</v>
      </c>
      <c r="E31" s="730">
        <f>'5 risk metrics'!E32</f>
        <v>0</v>
      </c>
      <c r="F31" s="730">
        <f>'5 risk metrics'!F32</f>
        <v>0</v>
      </c>
      <c r="G31" s="730">
        <f>'5 risk metrics'!G32</f>
        <v>0</v>
      </c>
      <c r="H31" s="730">
        <f>'5 risk metrics'!H32</f>
        <v>0</v>
      </c>
      <c r="I31" s="730">
        <f>'5 risk metrics'!I32</f>
        <v>0</v>
      </c>
      <c r="J31" s="730">
        <f>'5 risk metrics'!J32</f>
        <v>0</v>
      </c>
      <c r="K31" s="730">
        <f>'5 risk metrics'!K32</f>
        <v>0</v>
      </c>
      <c r="L31" s="730">
        <f>'5 risk metrics'!L32</f>
        <v>0</v>
      </c>
      <c r="M31" s="731"/>
      <c r="N31" s="854"/>
      <c r="O31" s="255" t="s">
        <v>270</v>
      </c>
      <c r="P31" s="268" t="e">
        <f>IF(SUM(COUNTBLANK(D17),COUNTBLANK(D29))=0,D17/D29,"-")</f>
        <v>#DIV/0!</v>
      </c>
      <c r="Q31" s="269" t="e">
        <f>IF(SUM(COUNTBLANK(G17),COUNTBLANK(G29))=0,G17/G29,"-")</f>
        <v>#DIV/0!</v>
      </c>
      <c r="R31" s="280" t="e">
        <f>IF(SUM(COUNTBLANK(J17),COUNTBLANK(J29))=0,J17/J29,"-")</f>
        <v>#DIV/0!</v>
      </c>
      <c r="S31" s="286" t="s">
        <v>282</v>
      </c>
      <c r="T31" s="361" t="s">
        <v>271</v>
      </c>
    </row>
    <row r="32" spans="1:20" s="2" customFormat="1" ht="28.5" customHeight="1" x14ac:dyDescent="0.2">
      <c r="B32" s="248" t="s">
        <v>169</v>
      </c>
      <c r="C32" s="227" t="s">
        <v>289</v>
      </c>
      <c r="D32" s="730">
        <f>'5 risk metrics'!D33</f>
        <v>0</v>
      </c>
      <c r="E32" s="730">
        <f>'5 risk metrics'!E33</f>
        <v>0</v>
      </c>
      <c r="F32" s="730">
        <f>'5 risk metrics'!F33</f>
        <v>0</v>
      </c>
      <c r="G32" s="730">
        <f>'5 risk metrics'!G33</f>
        <v>0</v>
      </c>
      <c r="H32" s="730">
        <f>'5 risk metrics'!H33</f>
        <v>0</v>
      </c>
      <c r="I32" s="730">
        <f>'5 risk metrics'!I33</f>
        <v>0</v>
      </c>
      <c r="J32" s="730">
        <f>'5 risk metrics'!J33</f>
        <v>0</v>
      </c>
      <c r="K32" s="730">
        <f>'5 risk metrics'!K33</f>
        <v>0</v>
      </c>
      <c r="L32" s="730">
        <f>'5 risk metrics'!L33</f>
        <v>0</v>
      </c>
      <c r="M32" s="731"/>
      <c r="N32" s="854"/>
    </row>
    <row r="33" spans="1:19" s="52" customFormat="1" ht="28.5" customHeight="1" x14ac:dyDescent="0.2">
      <c r="A33" s="51"/>
      <c r="B33" s="247" t="s">
        <v>49</v>
      </c>
      <c r="C33" s="112"/>
      <c r="D33" s="201"/>
      <c r="E33" s="1659"/>
      <c r="F33" s="1659"/>
      <c r="G33" s="202"/>
      <c r="H33" s="272"/>
      <c r="I33" s="272"/>
      <c r="J33" s="272"/>
      <c r="K33" s="1537"/>
      <c r="L33" s="1537"/>
      <c r="M33" s="201"/>
      <c r="N33" s="60"/>
    </row>
    <row r="34" spans="1:19" s="2" customFormat="1" ht="28.5" customHeight="1" x14ac:dyDescent="0.2">
      <c r="B34" s="245" t="s">
        <v>170</v>
      </c>
      <c r="C34" s="227" t="s">
        <v>50</v>
      </c>
      <c r="D34" s="730">
        <f>'5 risk metrics'!D35</f>
        <v>0</v>
      </c>
      <c r="E34" s="730">
        <f>'5 risk metrics'!E35</f>
        <v>0</v>
      </c>
      <c r="F34" s="730">
        <f>'5 risk metrics'!F35</f>
        <v>0</v>
      </c>
      <c r="G34" s="730">
        <f>'5 risk metrics'!G35</f>
        <v>0</v>
      </c>
      <c r="H34" s="730">
        <f>'5 risk metrics'!H35</f>
        <v>0</v>
      </c>
      <c r="I34" s="730">
        <f>'5 risk metrics'!I35</f>
        <v>0</v>
      </c>
      <c r="J34" s="730">
        <f>'5 risk metrics'!J35</f>
        <v>0</v>
      </c>
      <c r="K34" s="730">
        <f>'5 risk metrics'!K35</f>
        <v>0</v>
      </c>
      <c r="L34" s="730">
        <f>'5 risk metrics'!L35</f>
        <v>0</v>
      </c>
      <c r="M34" s="731"/>
      <c r="N34" s="854"/>
    </row>
    <row r="35" spans="1:19" s="2" customFormat="1" ht="28.5" customHeight="1" x14ac:dyDescent="0.2">
      <c r="B35" s="246" t="s">
        <v>171</v>
      </c>
      <c r="C35" s="652" t="s">
        <v>455</v>
      </c>
      <c r="D35" s="730">
        <f>'5 risk metrics'!D36</f>
        <v>0</v>
      </c>
      <c r="E35" s="730">
        <f>'5 risk metrics'!E36</f>
        <v>0</v>
      </c>
      <c r="F35" s="730">
        <f>'5 risk metrics'!F36</f>
        <v>0</v>
      </c>
      <c r="G35" s="730">
        <f>'5 risk metrics'!G36</f>
        <v>0</v>
      </c>
      <c r="H35" s="730">
        <f>'5 risk metrics'!H36</f>
        <v>0</v>
      </c>
      <c r="I35" s="730">
        <f>'5 risk metrics'!I36</f>
        <v>0</v>
      </c>
      <c r="J35" s="730">
        <f>'5 risk metrics'!J36</f>
        <v>0</v>
      </c>
      <c r="K35" s="730">
        <f>'5 risk metrics'!K36</f>
        <v>0</v>
      </c>
      <c r="L35" s="730">
        <f>'5 risk metrics'!L36</f>
        <v>0</v>
      </c>
      <c r="M35" s="733"/>
      <c r="N35" s="854"/>
    </row>
    <row r="36" spans="1:19" s="2" customFormat="1" ht="28.5" customHeight="1" x14ac:dyDescent="0.2">
      <c r="B36" s="653" t="s">
        <v>175</v>
      </c>
      <c r="C36" s="654" t="s">
        <v>477</v>
      </c>
      <c r="D36" s="730">
        <f>'5 risk metrics'!D37</f>
        <v>0</v>
      </c>
      <c r="E36" s="730">
        <f>'5 risk metrics'!E37</f>
        <v>0</v>
      </c>
      <c r="F36" s="730">
        <f>'5 risk metrics'!F37</f>
        <v>0</v>
      </c>
      <c r="G36" s="730">
        <f>'5 risk metrics'!G37</f>
        <v>0</v>
      </c>
      <c r="H36" s="730">
        <f>'5 risk metrics'!H37</f>
        <v>0</v>
      </c>
      <c r="I36" s="730">
        <f>'5 risk metrics'!I37</f>
        <v>0</v>
      </c>
      <c r="J36" s="730">
        <f>'5 risk metrics'!J37</f>
        <v>0</v>
      </c>
      <c r="K36" s="730">
        <f>'5 risk metrics'!K37</f>
        <v>0</v>
      </c>
      <c r="L36" s="730">
        <f>'5 risk metrics'!L37</f>
        <v>0</v>
      </c>
      <c r="M36" s="655"/>
      <c r="N36" s="854"/>
    </row>
    <row r="37" spans="1:19" s="2" customFormat="1" ht="28.5" customHeight="1" thickBot="1" x14ac:dyDescent="0.25">
      <c r="B37" s="249" t="s">
        <v>476</v>
      </c>
      <c r="C37" s="273" t="s">
        <v>475</v>
      </c>
      <c r="D37" s="730">
        <f>'5 risk metrics'!D38</f>
        <v>0</v>
      </c>
      <c r="E37" s="730">
        <f>'5 risk metrics'!E38</f>
        <v>0</v>
      </c>
      <c r="F37" s="730">
        <f>'5 risk metrics'!F38</f>
        <v>0</v>
      </c>
      <c r="G37" s="730">
        <f>'5 risk metrics'!G38</f>
        <v>0</v>
      </c>
      <c r="H37" s="730">
        <f>'5 risk metrics'!H38</f>
        <v>0</v>
      </c>
      <c r="I37" s="730">
        <f>'5 risk metrics'!I38</f>
        <v>0</v>
      </c>
      <c r="J37" s="730">
        <f>'5 risk metrics'!J38</f>
        <v>0</v>
      </c>
      <c r="K37" s="730">
        <f>'5 risk metrics'!K38</f>
        <v>0</v>
      </c>
      <c r="L37" s="730">
        <f>'5 risk metrics'!L38</f>
        <v>0</v>
      </c>
      <c r="M37" s="274"/>
      <c r="N37" s="854"/>
    </row>
    <row r="38" spans="1:19" s="2" customFormat="1" ht="14.25" x14ac:dyDescent="0.2">
      <c r="B38" s="2229" t="s">
        <v>546</v>
      </c>
      <c r="C38" s="2229"/>
      <c r="D38" s="852" t="str">
        <f>IF(NOT(D16=D20+D21),"Long- and short-term assets don't add up to Total AUM; ","")</f>
        <v/>
      </c>
      <c r="E38" s="950" t="str">
        <f t="shared" ref="E38:G38" si="1">IF(NOT(E16=E20+E21),"Long- and short-term assets don't add up to Total AUM; ","")</f>
        <v/>
      </c>
      <c r="F38" s="950" t="str">
        <f t="shared" si="1"/>
        <v/>
      </c>
      <c r="G38" s="950" t="str">
        <f t="shared" si="1"/>
        <v/>
      </c>
      <c r="H38" s="950" t="str">
        <f t="shared" ref="H38:L38" si="2">IF(NOT(H16=H20+H21),"Long- and short-term assets don't add up to Total AUM; ","")</f>
        <v/>
      </c>
      <c r="I38" s="950" t="str">
        <f t="shared" si="2"/>
        <v/>
      </c>
      <c r="J38" s="950" t="str">
        <f t="shared" si="2"/>
        <v/>
      </c>
      <c r="K38" s="950" t="str">
        <f t="shared" si="2"/>
        <v/>
      </c>
      <c r="L38" s="950" t="str">
        <f t="shared" si="2"/>
        <v/>
      </c>
      <c r="M38" s="853"/>
      <c r="N38" s="854"/>
    </row>
    <row r="39" spans="1:19" s="2" customFormat="1" ht="14.25" x14ac:dyDescent="0.2">
      <c r="B39" s="851"/>
      <c r="C39" s="850"/>
      <c r="D39" s="852" t="str">
        <f>IF(D21&lt;D22,"ST assets (≤12m) should be equal to or higher than ST assets (≤3m); ","")</f>
        <v/>
      </c>
      <c r="E39" s="950" t="str">
        <f t="shared" ref="E39:G39" si="3">IF(E21&lt;E22,"ST assets (≤12m) should be equal to or higher than ST assets (≤3m); ","")</f>
        <v/>
      </c>
      <c r="F39" s="950" t="str">
        <f t="shared" si="3"/>
        <v/>
      </c>
      <c r="G39" s="950" t="str">
        <f t="shared" si="3"/>
        <v/>
      </c>
      <c r="H39" s="950" t="str">
        <f t="shared" ref="H39:L39" si="4">IF(H21&lt;H22,"ST assets (≤12m) should be equal to or higher than ST assets (≤3m); ","")</f>
        <v/>
      </c>
      <c r="I39" s="950" t="str">
        <f t="shared" si="4"/>
        <v/>
      </c>
      <c r="J39" s="950" t="str">
        <f t="shared" si="4"/>
        <v/>
      </c>
      <c r="K39" s="950" t="str">
        <f t="shared" si="4"/>
        <v/>
      </c>
      <c r="L39" s="950" t="str">
        <f t="shared" si="4"/>
        <v/>
      </c>
      <c r="M39" s="853"/>
      <c r="N39" s="854"/>
    </row>
    <row r="40" spans="1:19" s="2" customFormat="1" ht="14.25" x14ac:dyDescent="0.2">
      <c r="B40" s="851"/>
      <c r="C40" s="850"/>
      <c r="D40" s="852" t="str">
        <f>IF(NOT(D16=D26+D27+D30+D31),"Liabilities plus equity don't add up to Total AUM; ","")</f>
        <v/>
      </c>
      <c r="E40" s="950" t="str">
        <f t="shared" ref="E40:G40" si="5">IF(NOT(E16=E26+E27+E30+E31),"Liabilities plus equity don't add up to Total AUM; ","")</f>
        <v/>
      </c>
      <c r="F40" s="950" t="str">
        <f t="shared" si="5"/>
        <v/>
      </c>
      <c r="G40" s="950" t="str">
        <f t="shared" si="5"/>
        <v/>
      </c>
      <c r="H40" s="950" t="str">
        <f t="shared" ref="H40:L40" si="6">IF(NOT(H16=H26+H27+H30+H31),"Liabilities plus equity don't add up to Total AUM; ","")</f>
        <v/>
      </c>
      <c r="I40" s="950" t="str">
        <f t="shared" si="6"/>
        <v/>
      </c>
      <c r="J40" s="950" t="str">
        <f t="shared" si="6"/>
        <v/>
      </c>
      <c r="K40" s="950" t="str">
        <f t="shared" si="6"/>
        <v/>
      </c>
      <c r="L40" s="950" t="str">
        <f t="shared" si="6"/>
        <v/>
      </c>
      <c r="M40" s="853"/>
      <c r="N40" s="854"/>
    </row>
    <row r="41" spans="1:19" s="2" customFormat="1" ht="14.25" x14ac:dyDescent="0.2">
      <c r="B41" s="851"/>
      <c r="C41" s="850"/>
      <c r="D41" s="852" t="str">
        <f>IF(D27&lt;D28,"ST liabilities (≤12m) should be equal to or higher than ST liabilities (≤30d); ","")</f>
        <v/>
      </c>
      <c r="E41" s="950" t="str">
        <f t="shared" ref="E41:G41" si="7">IF(E27&lt;E28,"ST liabilities (≤12m) should be equal to or higher than ST liabilities (≤30d); ","")</f>
        <v/>
      </c>
      <c r="F41" s="950" t="str">
        <f t="shared" si="7"/>
        <v/>
      </c>
      <c r="G41" s="950" t="str">
        <f t="shared" si="7"/>
        <v/>
      </c>
      <c r="H41" s="950" t="str">
        <f t="shared" ref="H41:L41" si="8">IF(H27&lt;H28,"ST liabilities (≤12m) should be equal to or higher than ST liabilities (≤30d); ","")</f>
        <v/>
      </c>
      <c r="I41" s="950" t="str">
        <f t="shared" si="8"/>
        <v/>
      </c>
      <c r="J41" s="950" t="str">
        <f t="shared" si="8"/>
        <v/>
      </c>
      <c r="K41" s="950" t="str">
        <f t="shared" si="8"/>
        <v/>
      </c>
      <c r="L41" s="950" t="str">
        <f t="shared" si="8"/>
        <v/>
      </c>
      <c r="M41" s="853"/>
      <c r="N41" s="854"/>
    </row>
    <row r="42" spans="1:19" s="2" customFormat="1" ht="14.25" customHeight="1" x14ac:dyDescent="0.2">
      <c r="B42" s="851"/>
      <c r="C42" s="850"/>
      <c r="D42" s="852" t="str">
        <f>IF(D31&lt;D32,"Shareholders' equity (≤12m) should be equal to or larger than Shareholders' equity (≤30d);","")</f>
        <v/>
      </c>
      <c r="E42" s="950" t="str">
        <f t="shared" ref="E42:G42" si="9">IF(E31&lt;E32,"Shareholders' equity (≤12m) should be equal to or larger than Shareholders' equity (≤30d);","")</f>
        <v/>
      </c>
      <c r="F42" s="950" t="str">
        <f t="shared" si="9"/>
        <v/>
      </c>
      <c r="G42" s="950" t="str">
        <f t="shared" si="9"/>
        <v/>
      </c>
      <c r="H42" s="950" t="str">
        <f t="shared" ref="H42:L42" si="10">IF(H31&lt;H32,"Shareholders' equity (≤12m) should be equal to or larger than Shareholders' equity (≤30d);","")</f>
        <v/>
      </c>
      <c r="I42" s="950" t="str">
        <f t="shared" si="10"/>
        <v/>
      </c>
      <c r="J42" s="950" t="str">
        <f t="shared" si="10"/>
        <v/>
      </c>
      <c r="K42" s="950" t="str">
        <f t="shared" si="10"/>
        <v/>
      </c>
      <c r="L42" s="950" t="str">
        <f t="shared" si="10"/>
        <v/>
      </c>
      <c r="M42" s="853"/>
      <c r="N42" s="854"/>
    </row>
    <row r="43" spans="1:19" s="2" customFormat="1" ht="35.25" customHeight="1" x14ac:dyDescent="0.2">
      <c r="B43" s="851"/>
      <c r="C43" s="850"/>
      <c r="D43" s="950" t="str">
        <f>IF(D23&lt;D24,"Liquid assets (broad definition) should be equal to or bigger than Liquid assets (narrow definiton).","")</f>
        <v/>
      </c>
      <c r="E43" s="950" t="str">
        <f t="shared" ref="E43:G43" si="11">IF(E23&lt;E24,"Liquid assets (broad definition) should be equal to or bigger than Liquid assets (narrow definiton).","")</f>
        <v/>
      </c>
      <c r="F43" s="950" t="str">
        <f t="shared" si="11"/>
        <v/>
      </c>
      <c r="G43" s="950" t="str">
        <f t="shared" si="11"/>
        <v/>
      </c>
      <c r="H43" s="950" t="str">
        <f t="shared" ref="H43:L43" si="12">IF(H23&lt;H24,"Liquid assets (broad definition) should be equal to or bigger than Liquid assets (narrow definiton).","")</f>
        <v/>
      </c>
      <c r="I43" s="950" t="str">
        <f t="shared" si="12"/>
        <v/>
      </c>
      <c r="J43" s="950" t="str">
        <f t="shared" si="12"/>
        <v/>
      </c>
      <c r="K43" s="950" t="str">
        <f t="shared" si="12"/>
        <v/>
      </c>
      <c r="L43" s="950" t="str">
        <f t="shared" si="12"/>
        <v/>
      </c>
      <c r="M43" s="853"/>
      <c r="N43" s="949"/>
    </row>
    <row r="44" spans="1:19" s="26" customFormat="1" ht="14.25" customHeight="1" x14ac:dyDescent="0.2">
      <c r="B44" s="1220"/>
      <c r="C44" s="1221"/>
      <c r="D44" s="1222"/>
      <c r="E44" s="1222"/>
      <c r="F44" s="1222"/>
      <c r="G44" s="1222"/>
      <c r="H44" s="1222"/>
      <c r="I44" s="1222"/>
      <c r="J44" s="1222"/>
      <c r="K44" s="1222"/>
      <c r="L44" s="1222"/>
      <c r="M44" s="1223"/>
      <c r="N44" s="1224"/>
    </row>
    <row r="45" spans="1:19" s="20" customFormat="1" ht="20.100000000000001" customHeight="1" x14ac:dyDescent="0.2">
      <c r="A45" s="3"/>
      <c r="B45" s="3"/>
      <c r="C45" s="198"/>
      <c r="D45" s="681"/>
      <c r="E45" s="681"/>
      <c r="F45" s="681"/>
      <c r="G45" s="681"/>
      <c r="H45" s="681"/>
      <c r="I45" s="681"/>
      <c r="J45" s="681"/>
      <c r="K45" s="681"/>
      <c r="L45" s="681"/>
      <c r="M45" s="681"/>
      <c r="N45" s="681"/>
      <c r="O45" s="681"/>
      <c r="P45" s="681"/>
      <c r="Q45" s="681"/>
      <c r="R45" s="681"/>
      <c r="S45" s="681"/>
    </row>
    <row r="46" spans="1:19" s="2" customFormat="1" ht="20.100000000000001" customHeight="1" x14ac:dyDescent="0.2">
      <c r="C46" s="7"/>
      <c r="D46" s="7"/>
      <c r="E46" s="7"/>
      <c r="F46" s="7"/>
      <c r="G46" s="7"/>
      <c r="H46" s="7"/>
      <c r="I46" s="7"/>
      <c r="J46" s="7"/>
      <c r="K46" s="7"/>
      <c r="L46" s="7"/>
      <c r="M46" s="7"/>
      <c r="N46" s="7"/>
      <c r="O46" s="7"/>
      <c r="P46" s="7"/>
      <c r="Q46" s="7"/>
      <c r="R46" s="7"/>
      <c r="S46" s="7"/>
    </row>
    <row r="47" spans="1:19" s="2" customFormat="1" ht="14.25" customHeight="1" x14ac:dyDescent="0.25">
      <c r="B47" s="103" t="s">
        <v>116</v>
      </c>
      <c r="C47" s="102"/>
      <c r="D47" s="7"/>
      <c r="E47" s="7"/>
      <c r="F47" s="7"/>
      <c r="G47" s="7"/>
      <c r="H47" s="7"/>
      <c r="I47" s="7"/>
      <c r="J47" s="7"/>
      <c r="K47" s="7"/>
      <c r="L47" s="7"/>
      <c r="M47" s="7"/>
      <c r="N47" s="7"/>
      <c r="O47" s="7"/>
      <c r="P47" s="7"/>
      <c r="Q47" s="7"/>
      <c r="R47" s="7"/>
      <c r="S47" s="7"/>
    </row>
    <row r="48" spans="1:19" s="2" customFormat="1" ht="9.9499999999999993" customHeight="1" x14ac:dyDescent="0.2">
      <c r="C48" s="7"/>
      <c r="D48" s="7"/>
      <c r="E48" s="7"/>
      <c r="F48" s="7"/>
      <c r="G48" s="7"/>
      <c r="H48" s="7"/>
      <c r="I48" s="7"/>
      <c r="J48" s="7"/>
      <c r="K48" s="7"/>
      <c r="L48" s="7"/>
      <c r="M48" s="7"/>
      <c r="N48" s="7"/>
      <c r="O48" s="7"/>
      <c r="P48" s="7"/>
      <c r="Q48" s="7"/>
      <c r="R48" s="7"/>
      <c r="S48" s="7"/>
    </row>
    <row r="49" spans="1:20" s="2" customFormat="1" ht="34.35" customHeight="1" x14ac:dyDescent="0.2">
      <c r="B49" s="261" t="s">
        <v>174</v>
      </c>
      <c r="C49" s="259"/>
      <c r="D49" s="262"/>
      <c r="E49" s="262"/>
      <c r="F49" s="262"/>
      <c r="G49" s="263"/>
      <c r="H49" s="263"/>
      <c r="I49" s="263"/>
      <c r="J49" s="262"/>
      <c r="K49" s="262"/>
      <c r="L49" s="262"/>
      <c r="M49" s="262"/>
      <c r="N49" s="58"/>
      <c r="O49" s="258" t="s">
        <v>90</v>
      </c>
      <c r="S49" s="258"/>
    </row>
    <row r="50" spans="1:20" s="2" customFormat="1" ht="14.25" customHeight="1" x14ac:dyDescent="0.2">
      <c r="B50" s="261"/>
      <c r="C50" s="259"/>
      <c r="D50" s="182" t="s">
        <v>1</v>
      </c>
      <c r="E50" s="182"/>
      <c r="F50" s="182"/>
      <c r="G50" s="183" t="s">
        <v>2</v>
      </c>
      <c r="H50" s="183"/>
      <c r="I50" s="183"/>
      <c r="J50" s="182" t="s">
        <v>3</v>
      </c>
      <c r="K50" s="182"/>
      <c r="L50" s="182"/>
      <c r="M50" s="182" t="s">
        <v>94</v>
      </c>
      <c r="N50" s="49"/>
      <c r="O50" s="258"/>
      <c r="P50" s="651"/>
      <c r="Q50" s="651"/>
      <c r="R50" s="651"/>
      <c r="S50" s="258"/>
    </row>
    <row r="51" spans="1:20" s="2" customFormat="1" ht="65.849999999999994" customHeight="1" thickBot="1" x14ac:dyDescent="0.3">
      <c r="C51" s="260"/>
      <c r="D51" s="2224" t="str">
        <f>'4 classification'!C45</f>
        <v>Finance Companies</v>
      </c>
      <c r="E51" s="2225"/>
      <c r="F51" s="2226"/>
      <c r="G51" s="2227" t="s">
        <v>59</v>
      </c>
      <c r="H51" s="2225"/>
      <c r="I51" s="2226"/>
      <c r="J51" s="2227" t="s">
        <v>71</v>
      </c>
      <c r="K51" s="2225"/>
      <c r="L51" s="2228"/>
      <c r="M51" s="270" t="s">
        <v>193</v>
      </c>
      <c r="N51" s="49"/>
      <c r="P51" s="353" t="str">
        <f>D51</f>
        <v>Finance Companies</v>
      </c>
      <c r="Q51" s="354" t="str">
        <f>G51</f>
        <v>Entity Type 2</v>
      </c>
      <c r="R51" s="355" t="str">
        <f>J51</f>
        <v>Entity Type 3</v>
      </c>
      <c r="S51" s="283" t="s">
        <v>176</v>
      </c>
      <c r="T51" s="362" t="s">
        <v>212</v>
      </c>
    </row>
    <row r="52" spans="1:20" s="2" customFormat="1" ht="28.5" customHeight="1" x14ac:dyDescent="0.2">
      <c r="B52" s="244" t="s">
        <v>152</v>
      </c>
      <c r="C52" s="203"/>
      <c r="D52" s="199">
        <v>2016</v>
      </c>
      <c r="E52" s="1572">
        <v>2017</v>
      </c>
      <c r="F52" s="1572" t="s">
        <v>991</v>
      </c>
      <c r="G52" s="199">
        <v>2016</v>
      </c>
      <c r="H52" s="1572">
        <v>2017</v>
      </c>
      <c r="I52" s="1572" t="s">
        <v>991</v>
      </c>
      <c r="J52" s="199">
        <v>2016</v>
      </c>
      <c r="K52" s="1572">
        <v>2017</v>
      </c>
      <c r="L52" s="1572" t="s">
        <v>991</v>
      </c>
      <c r="M52" s="199"/>
      <c r="N52" s="854"/>
      <c r="O52" s="252" t="s">
        <v>89</v>
      </c>
      <c r="P52" s="199"/>
      <c r="Q52" s="200"/>
      <c r="R52" s="276"/>
      <c r="S52" s="281"/>
      <c r="T52" s="358"/>
    </row>
    <row r="53" spans="1:20" s="2" customFormat="1" ht="28.5" customHeight="1" x14ac:dyDescent="0.2">
      <c r="B53" s="245" t="s">
        <v>154</v>
      </c>
      <c r="C53" s="227" t="s">
        <v>195</v>
      </c>
      <c r="D53" s="730">
        <f>'5 risk metrics'!D98</f>
        <v>0</v>
      </c>
      <c r="E53" s="730">
        <f>'5 risk metrics'!E98</f>
        <v>0</v>
      </c>
      <c r="F53" s="730">
        <f>'5 risk metrics'!F98</f>
        <v>0</v>
      </c>
      <c r="G53" s="730">
        <f>'5 risk metrics'!G98</f>
        <v>0</v>
      </c>
      <c r="H53" s="730">
        <f>'5 risk metrics'!H98</f>
        <v>0</v>
      </c>
      <c r="I53" s="730">
        <f>'5 risk metrics'!I98</f>
        <v>0</v>
      </c>
      <c r="J53" s="730">
        <f>'5 risk metrics'!J98</f>
        <v>0</v>
      </c>
      <c r="K53" s="730">
        <f>'5 risk metrics'!K98</f>
        <v>0</v>
      </c>
      <c r="L53" s="730">
        <f>'5 risk metrics'!L98</f>
        <v>0</v>
      </c>
      <c r="M53" s="731"/>
      <c r="N53" s="854"/>
      <c r="O53" s="341" t="s">
        <v>77</v>
      </c>
      <c r="P53" s="342" t="e">
        <f>IF(SUM(COUNTBLANK(D53),COUNTBLANK(D54))=0,D54/D53,"-")</f>
        <v>#DIV/0!</v>
      </c>
      <c r="Q53" s="343" t="e">
        <f>IF(SUM(COUNTBLANK(G53),COUNTBLANK(G54))=0,G54/G53,"-")</f>
        <v>#DIV/0!</v>
      </c>
      <c r="R53" s="344" t="e">
        <f>IF(SUM(COUNTBLANK(J53),COUNTBLANK(J54))=0,J54/J53,"-")</f>
        <v>#DIV/0!</v>
      </c>
      <c r="S53" s="345" t="s">
        <v>183</v>
      </c>
      <c r="T53" s="363" t="s">
        <v>203</v>
      </c>
    </row>
    <row r="54" spans="1:20" s="2" customFormat="1" ht="28.5" customHeight="1" x14ac:dyDescent="0.2">
      <c r="B54" s="245" t="s">
        <v>155</v>
      </c>
      <c r="C54" s="227" t="s">
        <v>198</v>
      </c>
      <c r="D54" s="730">
        <f>'5 risk metrics'!D99</f>
        <v>0</v>
      </c>
      <c r="E54" s="730">
        <f>'5 risk metrics'!E99</f>
        <v>0</v>
      </c>
      <c r="F54" s="730">
        <f>'5 risk metrics'!F99</f>
        <v>0</v>
      </c>
      <c r="G54" s="730">
        <f>'5 risk metrics'!G99</f>
        <v>0</v>
      </c>
      <c r="H54" s="730">
        <f>'5 risk metrics'!H99</f>
        <v>0</v>
      </c>
      <c r="I54" s="730">
        <f>'5 risk metrics'!I99</f>
        <v>0</v>
      </c>
      <c r="J54" s="730">
        <f>'5 risk metrics'!J99</f>
        <v>0</v>
      </c>
      <c r="K54" s="730">
        <f>'5 risk metrics'!K99</f>
        <v>0</v>
      </c>
      <c r="L54" s="730">
        <f>'5 risk metrics'!L99</f>
        <v>0</v>
      </c>
      <c r="M54" s="731"/>
      <c r="N54" s="854"/>
      <c r="O54" s="341" t="s">
        <v>79</v>
      </c>
      <c r="P54" s="342" t="e">
        <f>IF(SUM(COUNTBLANK(D53),COUNTBLANK(D55))=0,D55/D53,"-")</f>
        <v>#DIV/0!</v>
      </c>
      <c r="Q54" s="343" t="e">
        <f>IF(SUM(COUNTBLANK(G53),COUNTBLANK(G55))=0,G55/G53,"-")</f>
        <v>#DIV/0!</v>
      </c>
      <c r="R54" s="344" t="e">
        <f>IF(SUM(COUNTBLANK(J53),COUNTBLANK(J55))=0,J55/J53,"-")</f>
        <v>#DIV/0!</v>
      </c>
      <c r="S54" s="345" t="s">
        <v>177</v>
      </c>
      <c r="T54" s="363" t="s">
        <v>204</v>
      </c>
    </row>
    <row r="55" spans="1:20" s="2" customFormat="1" ht="28.5" customHeight="1" x14ac:dyDescent="0.2">
      <c r="B55" s="245" t="s">
        <v>156</v>
      </c>
      <c r="C55" s="356" t="s">
        <v>202</v>
      </c>
      <c r="D55" s="730">
        <f>'5 risk metrics'!D100</f>
        <v>0</v>
      </c>
      <c r="E55" s="730">
        <f>'5 risk metrics'!E100</f>
        <v>0</v>
      </c>
      <c r="F55" s="730">
        <f>'5 risk metrics'!F100</f>
        <v>0</v>
      </c>
      <c r="G55" s="730">
        <f>'5 risk metrics'!G100</f>
        <v>0</v>
      </c>
      <c r="H55" s="730">
        <f>'5 risk metrics'!H100</f>
        <v>0</v>
      </c>
      <c r="I55" s="730">
        <f>'5 risk metrics'!I100</f>
        <v>0</v>
      </c>
      <c r="J55" s="730">
        <f>'5 risk metrics'!J100</f>
        <v>0</v>
      </c>
      <c r="K55" s="730">
        <f>'5 risk metrics'!K100</f>
        <v>0</v>
      </c>
      <c r="L55" s="730">
        <f>'5 risk metrics'!L100</f>
        <v>0</v>
      </c>
      <c r="M55" s="731"/>
      <c r="N55" s="854"/>
      <c r="O55" s="351" t="s">
        <v>78</v>
      </c>
      <c r="P55" s="342" t="e">
        <f>IF(SUM(COUNTBLANK(D53),COUNTBLANK(D54),COUNTBLANK(D67),COUNTBLANK(D68))=0,(D54+D68)/(D53+D67),"-")</f>
        <v>#DIV/0!</v>
      </c>
      <c r="Q55" s="343" t="e">
        <f>IF(SUM(COUNTBLANK(G53),COUNTBLANK(G54),COUNTBLANK(G67),COUNTBLANK(G68))=0,(G54+G68)/(G53+G67),"-")</f>
        <v>#DIV/0!</v>
      </c>
      <c r="R55" s="344" t="e">
        <f>IF(SUM(COUNTBLANK(J53),COUNTBLANK(J54),COUNTBLANK(J67),COUNTBLANK(J68))=0,(J54+J68)/(J53+J67),"-")</f>
        <v>#DIV/0!</v>
      </c>
      <c r="S55" s="352" t="s">
        <v>184</v>
      </c>
      <c r="T55" s="364" t="s">
        <v>213</v>
      </c>
    </row>
    <row r="56" spans="1:20" s="2" customFormat="1" ht="28.5" customHeight="1" x14ac:dyDescent="0.2">
      <c r="B56" s="245" t="s">
        <v>157</v>
      </c>
      <c r="C56" s="235" t="s">
        <v>199</v>
      </c>
      <c r="D56" s="730">
        <f>'5 risk metrics'!D101</f>
        <v>0</v>
      </c>
      <c r="E56" s="730">
        <f>'5 risk metrics'!E101</f>
        <v>0</v>
      </c>
      <c r="F56" s="730">
        <f>'5 risk metrics'!F101</f>
        <v>0</v>
      </c>
      <c r="G56" s="730">
        <f>'5 risk metrics'!G101</f>
        <v>0</v>
      </c>
      <c r="H56" s="730">
        <f>'5 risk metrics'!H101</f>
        <v>0</v>
      </c>
      <c r="I56" s="730">
        <f>'5 risk metrics'!I101</f>
        <v>0</v>
      </c>
      <c r="J56" s="730">
        <f>'5 risk metrics'!J101</f>
        <v>0</v>
      </c>
      <c r="K56" s="730">
        <f>'5 risk metrics'!K101</f>
        <v>0</v>
      </c>
      <c r="L56" s="730">
        <f>'5 risk metrics'!L101</f>
        <v>0</v>
      </c>
      <c r="M56" s="731"/>
      <c r="N56" s="854"/>
      <c r="O56" s="247" t="s">
        <v>88</v>
      </c>
      <c r="P56" s="253"/>
      <c r="Q56" s="254"/>
      <c r="R56" s="279"/>
      <c r="S56" s="282"/>
      <c r="T56" s="357"/>
    </row>
    <row r="57" spans="1:20" s="2" customFormat="1" ht="28.5" customHeight="1" x14ac:dyDescent="0.2">
      <c r="B57" s="245" t="s">
        <v>158</v>
      </c>
      <c r="C57" s="227" t="s">
        <v>200</v>
      </c>
      <c r="D57" s="730">
        <f>'5 risk metrics'!D102</f>
        <v>0</v>
      </c>
      <c r="E57" s="730">
        <f>'5 risk metrics'!E102</f>
        <v>0</v>
      </c>
      <c r="F57" s="730">
        <f>'5 risk metrics'!F102</f>
        <v>0</v>
      </c>
      <c r="G57" s="730">
        <f>'5 risk metrics'!G102</f>
        <v>0</v>
      </c>
      <c r="H57" s="730">
        <f>'5 risk metrics'!H102</f>
        <v>0</v>
      </c>
      <c r="I57" s="730">
        <f>'5 risk metrics'!I102</f>
        <v>0</v>
      </c>
      <c r="J57" s="730">
        <f>'5 risk metrics'!J102</f>
        <v>0</v>
      </c>
      <c r="K57" s="730">
        <f>'5 risk metrics'!K102</f>
        <v>0</v>
      </c>
      <c r="L57" s="730">
        <f>'5 risk metrics'!L102</f>
        <v>0</v>
      </c>
      <c r="M57" s="731"/>
      <c r="N57" s="854"/>
      <c r="O57" s="341" t="s">
        <v>80</v>
      </c>
      <c r="P57" s="342" t="e">
        <f>IF(SUM(COUNTBLANK(D53),COUNTBLANK(D56),COUNTBLANK(D62),COUNTBLANK(D65))=0,(D56-D62-D65)/D53,"-")</f>
        <v>#DIV/0!</v>
      </c>
      <c r="Q57" s="343" t="e">
        <f>IF(SUM(COUNTBLANK(G53),COUNTBLANK(G56),COUNTBLANK(G62),COUNTBLANK(G65))=0,(G56-G62-G65)/G53,"-")</f>
        <v>#DIV/0!</v>
      </c>
      <c r="R57" s="344" t="e">
        <f>IF(SUM(COUNTBLANK(J53),COUNTBLANK(J56),COUNTBLANK(J62),COUNTBLANK(J65))=0,(J56-J62-J65)/J53,"-")</f>
        <v>#DIV/0!</v>
      </c>
      <c r="S57" s="345" t="s">
        <v>185</v>
      </c>
      <c r="T57" s="363" t="s">
        <v>300</v>
      </c>
    </row>
    <row r="58" spans="1:20" s="2" customFormat="1" ht="28.5" customHeight="1" x14ac:dyDescent="0.2">
      <c r="B58" s="245" t="s">
        <v>159</v>
      </c>
      <c r="C58" s="227" t="s">
        <v>201</v>
      </c>
      <c r="D58" s="730">
        <f>'5 risk metrics'!D103</f>
        <v>0</v>
      </c>
      <c r="E58" s="730">
        <f>'5 risk metrics'!E103</f>
        <v>0</v>
      </c>
      <c r="F58" s="730">
        <f>'5 risk metrics'!F103</f>
        <v>0</v>
      </c>
      <c r="G58" s="730">
        <f>'5 risk metrics'!G103</f>
        <v>0</v>
      </c>
      <c r="H58" s="730">
        <f>'5 risk metrics'!H103</f>
        <v>0</v>
      </c>
      <c r="I58" s="730">
        <f>'5 risk metrics'!I103</f>
        <v>0</v>
      </c>
      <c r="J58" s="730">
        <f>'5 risk metrics'!J103</f>
        <v>0</v>
      </c>
      <c r="K58" s="730">
        <f>'5 risk metrics'!K103</f>
        <v>0</v>
      </c>
      <c r="L58" s="730">
        <f>'5 risk metrics'!L103</f>
        <v>0</v>
      </c>
      <c r="M58" s="731"/>
      <c r="N58" s="854"/>
      <c r="O58" s="341" t="s">
        <v>81</v>
      </c>
      <c r="P58" s="342" t="e">
        <f>IF(SUM(COUNTBLANK(D57),COUNTBLANK(D63))=0,D63/D57,"-")</f>
        <v>#DIV/0!</v>
      </c>
      <c r="Q58" s="343" t="e">
        <f>IF(SUM(COUNTBLANK(G57),COUNTBLANK(G63))=0,G63/G57,"-")</f>
        <v>#DIV/0!</v>
      </c>
      <c r="R58" s="344" t="e">
        <f t="shared" ref="R58:R59" si="13">IF(SUM(COUNTBLANK(J57),COUNTBLANK(J63))=0,J63/J57,"-")</f>
        <v>#DIV/0!</v>
      </c>
      <c r="S58" s="345" t="s">
        <v>186</v>
      </c>
      <c r="T58" s="363" t="s">
        <v>301</v>
      </c>
    </row>
    <row r="59" spans="1:20" s="2" customFormat="1" ht="28.5" customHeight="1" x14ac:dyDescent="0.2">
      <c r="B59" s="393" t="s">
        <v>160</v>
      </c>
      <c r="C59" s="227" t="s">
        <v>272</v>
      </c>
      <c r="D59" s="730">
        <f>'5 risk metrics'!D104</f>
        <v>0</v>
      </c>
      <c r="E59" s="730">
        <f>'5 risk metrics'!E104</f>
        <v>0</v>
      </c>
      <c r="F59" s="730">
        <f>'5 risk metrics'!F104</f>
        <v>0</v>
      </c>
      <c r="G59" s="730">
        <f>'5 risk metrics'!G104</f>
        <v>0</v>
      </c>
      <c r="H59" s="730">
        <f>'5 risk metrics'!H104</f>
        <v>0</v>
      </c>
      <c r="I59" s="730">
        <f>'5 risk metrics'!I104</f>
        <v>0</v>
      </c>
      <c r="J59" s="730">
        <f>'5 risk metrics'!J104</f>
        <v>0</v>
      </c>
      <c r="K59" s="730">
        <f>'5 risk metrics'!K104</f>
        <v>0</v>
      </c>
      <c r="L59" s="730">
        <f>'5 risk metrics'!L104</f>
        <v>0</v>
      </c>
      <c r="M59" s="734"/>
      <c r="N59" s="854"/>
      <c r="O59" s="351" t="s">
        <v>82</v>
      </c>
      <c r="P59" s="342" t="e">
        <f>IF(SUM(COUNTBLANK(D58),COUNTBLANK(D64))=0,D64/D58,"-")</f>
        <v>#DIV/0!</v>
      </c>
      <c r="Q59" s="343" t="e">
        <f>IF(SUM(COUNTBLANK(G58),COUNTBLANK(G64))=0,G64/G58,"-")</f>
        <v>#DIV/0!</v>
      </c>
      <c r="R59" s="344" t="e">
        <f t="shared" si="13"/>
        <v>#DIV/0!</v>
      </c>
      <c r="S59" s="352" t="s">
        <v>303</v>
      </c>
      <c r="T59" s="364" t="s">
        <v>302</v>
      </c>
    </row>
    <row r="60" spans="1:20" s="2" customFormat="1" ht="28.5" customHeight="1" x14ac:dyDescent="0.2">
      <c r="B60" s="246" t="s">
        <v>161</v>
      </c>
      <c r="C60" s="228" t="s">
        <v>278</v>
      </c>
      <c r="D60" s="730">
        <f>'5 risk metrics'!D105</f>
        <v>0</v>
      </c>
      <c r="E60" s="730">
        <f>'5 risk metrics'!E105</f>
        <v>0</v>
      </c>
      <c r="F60" s="730">
        <f>'5 risk metrics'!F105</f>
        <v>0</v>
      </c>
      <c r="G60" s="730">
        <f>'5 risk metrics'!G105</f>
        <v>0</v>
      </c>
      <c r="H60" s="730">
        <f>'5 risk metrics'!H105</f>
        <v>0</v>
      </c>
      <c r="I60" s="730">
        <f>'5 risk metrics'!I105</f>
        <v>0</v>
      </c>
      <c r="J60" s="730">
        <f>'5 risk metrics'!J105</f>
        <v>0</v>
      </c>
      <c r="K60" s="730">
        <f>'5 risk metrics'!K105</f>
        <v>0</v>
      </c>
      <c r="L60" s="730">
        <f>'5 risk metrics'!L105</f>
        <v>0</v>
      </c>
      <c r="M60" s="733"/>
      <c r="N60" s="854"/>
      <c r="O60" s="247" t="s">
        <v>86</v>
      </c>
      <c r="P60" s="253"/>
      <c r="Q60" s="254"/>
      <c r="R60" s="279"/>
      <c r="S60" s="282"/>
      <c r="T60" s="357"/>
    </row>
    <row r="61" spans="1:20" s="2" customFormat="1" ht="28.5" customHeight="1" x14ac:dyDescent="0.2">
      <c r="B61" s="247" t="s">
        <v>48</v>
      </c>
      <c r="C61" s="112"/>
      <c r="D61" s="201"/>
      <c r="E61" s="1659"/>
      <c r="F61" s="1659"/>
      <c r="G61" s="202"/>
      <c r="H61" s="272"/>
      <c r="I61" s="272"/>
      <c r="J61" s="272"/>
      <c r="K61" s="1537"/>
      <c r="L61" s="1537"/>
      <c r="M61" s="201"/>
      <c r="N61" s="854"/>
      <c r="O61" s="341" t="s">
        <v>172</v>
      </c>
      <c r="P61" s="342" t="e">
        <f>IF(SUM(COUNTBLANK(D53),COUNTBLANK(D60),COUNTBLANK(D64))=0,(D53-D60+D64)/D53,"-")</f>
        <v>#DIV/0!</v>
      </c>
      <c r="Q61" s="343" t="e">
        <f>IF(SUM(COUNTBLANK(G53),COUNTBLANK(G60),COUNTBLANK(G64))=0,(G53-G60+G64)/G53,"-")</f>
        <v>#DIV/0!</v>
      </c>
      <c r="R61" s="344" t="e">
        <f>IF(SUM(COUNTBLANK(J53),COUNTBLANK(J60),COUNTBLANK(J64))=0,(J53-J60+J64)/J53,"-")</f>
        <v>#DIV/0!</v>
      </c>
      <c r="S61" s="345" t="s">
        <v>306</v>
      </c>
      <c r="T61" s="364" t="s">
        <v>304</v>
      </c>
    </row>
    <row r="62" spans="1:20" s="52" customFormat="1" ht="28.5" customHeight="1" x14ac:dyDescent="0.2">
      <c r="A62" s="51"/>
      <c r="B62" s="245" t="s">
        <v>162</v>
      </c>
      <c r="C62" s="227" t="s">
        <v>283</v>
      </c>
      <c r="D62" s="730">
        <f>'5 risk metrics'!D107</f>
        <v>0</v>
      </c>
      <c r="E62" s="730">
        <f>'5 risk metrics'!E107</f>
        <v>0</v>
      </c>
      <c r="F62" s="730">
        <f>'5 risk metrics'!F107</f>
        <v>0</v>
      </c>
      <c r="G62" s="730">
        <f>'5 risk metrics'!G107</f>
        <v>0</v>
      </c>
      <c r="H62" s="730">
        <f>'5 risk metrics'!H107</f>
        <v>0</v>
      </c>
      <c r="I62" s="730">
        <f>'5 risk metrics'!I107</f>
        <v>0</v>
      </c>
      <c r="J62" s="730">
        <f>'5 risk metrics'!J107</f>
        <v>0</v>
      </c>
      <c r="K62" s="730">
        <f>'5 risk metrics'!K107</f>
        <v>0</v>
      </c>
      <c r="L62" s="730">
        <f>'5 risk metrics'!L107</f>
        <v>0</v>
      </c>
      <c r="M62" s="731"/>
      <c r="N62" s="60"/>
      <c r="O62" s="341" t="s">
        <v>274</v>
      </c>
      <c r="P62" s="342" t="e">
        <f>IF(SUM(COUNTBLANK(D53),COUNTBLANK(D59),COUNTBLANK(D64))=0,(D53-D59+D64)/D53,"-")</f>
        <v>#DIV/0!</v>
      </c>
      <c r="Q62" s="343" t="e">
        <f>IF(SUM(COUNTBLANK(G53),COUNTBLANK(G59),COUNTBLANK(G64))=0,(G53-G59+G64)/G53,"-")</f>
        <v>#DIV/0!</v>
      </c>
      <c r="R62" s="344" t="e">
        <f>IF(SUM(COUNTBLANK(J53),COUNTBLANK(J59),COUNTBLANK(J64))=0,(J53-J59+J64)/J53,"-")</f>
        <v>#DIV/0!</v>
      </c>
      <c r="S62" s="345" t="s">
        <v>307</v>
      </c>
      <c r="T62" s="364" t="s">
        <v>305</v>
      </c>
    </row>
    <row r="63" spans="1:20" s="2" customFormat="1" ht="28.5" customHeight="1" x14ac:dyDescent="0.2">
      <c r="B63" s="245" t="s">
        <v>163</v>
      </c>
      <c r="C63" s="227" t="s">
        <v>284</v>
      </c>
      <c r="D63" s="730">
        <f>'5 risk metrics'!D108</f>
        <v>0</v>
      </c>
      <c r="E63" s="730">
        <f>'5 risk metrics'!E108</f>
        <v>0</v>
      </c>
      <c r="F63" s="730">
        <f>'5 risk metrics'!F108</f>
        <v>0</v>
      </c>
      <c r="G63" s="730">
        <f>'5 risk metrics'!G108</f>
        <v>0</v>
      </c>
      <c r="H63" s="730">
        <f>'5 risk metrics'!H108</f>
        <v>0</v>
      </c>
      <c r="I63" s="730">
        <f>'5 risk metrics'!I108</f>
        <v>0</v>
      </c>
      <c r="J63" s="730">
        <f>'5 risk metrics'!J108</f>
        <v>0</v>
      </c>
      <c r="K63" s="730">
        <f>'5 risk metrics'!K108</f>
        <v>0</v>
      </c>
      <c r="L63" s="730">
        <f>'5 risk metrics'!L108</f>
        <v>0</v>
      </c>
      <c r="M63" s="731"/>
      <c r="N63" s="854"/>
      <c r="O63" s="341" t="s">
        <v>275</v>
      </c>
      <c r="P63" s="342" t="e">
        <f>IF(SUM(COUNTBLANK(D59),COUNTBLANK(D64))=0,D64/D59,"-")</f>
        <v>#DIV/0!</v>
      </c>
      <c r="Q63" s="343" t="e">
        <f>IF(SUM(COUNTBLANK(G59),COUNTBLANK(G64))=0,G64/G59,"-")</f>
        <v>#DIV/0!</v>
      </c>
      <c r="R63" s="344" t="e">
        <f>IF(SUM(COUNTBLANK(J59),COUNTBLANK(J64))=0,J64/J59,"-")</f>
        <v>#DIV/0!</v>
      </c>
      <c r="S63" s="345" t="s">
        <v>187</v>
      </c>
      <c r="T63" s="364" t="s">
        <v>308</v>
      </c>
    </row>
    <row r="64" spans="1:20" s="2" customFormat="1" ht="28.5" customHeight="1" x14ac:dyDescent="0.2">
      <c r="B64" s="245" t="s">
        <v>164</v>
      </c>
      <c r="C64" s="227" t="s">
        <v>285</v>
      </c>
      <c r="D64" s="730">
        <f>'5 risk metrics'!D109</f>
        <v>0</v>
      </c>
      <c r="E64" s="730">
        <f>'5 risk metrics'!E109</f>
        <v>0</v>
      </c>
      <c r="F64" s="730">
        <f>'5 risk metrics'!F109</f>
        <v>0</v>
      </c>
      <c r="G64" s="730">
        <f>'5 risk metrics'!G109</f>
        <v>0</v>
      </c>
      <c r="H64" s="730">
        <f>'5 risk metrics'!H109</f>
        <v>0</v>
      </c>
      <c r="I64" s="730">
        <f>'5 risk metrics'!I109</f>
        <v>0</v>
      </c>
      <c r="J64" s="730">
        <f>'5 risk metrics'!J109</f>
        <v>0</v>
      </c>
      <c r="K64" s="730">
        <f>'5 risk metrics'!K109</f>
        <v>0</v>
      </c>
      <c r="L64" s="730">
        <f>'5 risk metrics'!L109</f>
        <v>0</v>
      </c>
      <c r="M64" s="731"/>
      <c r="N64" s="854"/>
      <c r="O64" s="247" t="s">
        <v>83</v>
      </c>
      <c r="P64" s="253"/>
      <c r="Q64" s="254"/>
      <c r="R64" s="279"/>
      <c r="S64" s="282"/>
      <c r="T64" s="357"/>
    </row>
    <row r="65" spans="1:20" s="2" customFormat="1" ht="28.5" customHeight="1" x14ac:dyDescent="0.2">
      <c r="B65" s="245" t="s">
        <v>165</v>
      </c>
      <c r="C65" s="235" t="s">
        <v>299</v>
      </c>
      <c r="D65" s="730">
        <f>'5 risk metrics'!D110</f>
        <v>0</v>
      </c>
      <c r="E65" s="730">
        <f>'5 risk metrics'!E110</f>
        <v>0</v>
      </c>
      <c r="F65" s="730">
        <f>'5 risk metrics'!F110</f>
        <v>0</v>
      </c>
      <c r="G65" s="730">
        <f>'5 risk metrics'!G110</f>
        <v>0</v>
      </c>
      <c r="H65" s="730">
        <f>'5 risk metrics'!H110</f>
        <v>0</v>
      </c>
      <c r="I65" s="730">
        <f>'5 risk metrics'!I110</f>
        <v>0</v>
      </c>
      <c r="J65" s="730">
        <f>'5 risk metrics'!J110</f>
        <v>0</v>
      </c>
      <c r="K65" s="730">
        <f>'5 risk metrics'!K110</f>
        <v>0</v>
      </c>
      <c r="L65" s="730">
        <f>'5 risk metrics'!L110</f>
        <v>0</v>
      </c>
      <c r="M65" s="731"/>
      <c r="N65" s="854"/>
      <c r="O65" s="341" t="s">
        <v>173</v>
      </c>
      <c r="P65" s="342" t="e">
        <f>IF(SUM(COUNTBLANK(D53),COUNTBLANK(D67),COUNTBLANK(D68))=0,D68/(D53+D67),"-")</f>
        <v>#DIV/0!</v>
      </c>
      <c r="Q65" s="343" t="e">
        <f>IF(SUM(COUNTBLANK(G53),COUNTBLANK(G67),COUNTBLANK(G68))=0,G68/(G53+G67),"-")</f>
        <v>#DIV/0!</v>
      </c>
      <c r="R65" s="344" t="e">
        <f>IF(SUM(COUNTBLANK(J53),COUNTBLANK(J67),COUNTBLANK(J68))=0,J68/(J53+J67),"-")</f>
        <v>#DIV/0!</v>
      </c>
      <c r="S65" s="345" t="s">
        <v>188</v>
      </c>
      <c r="T65" s="364" t="s">
        <v>214</v>
      </c>
    </row>
    <row r="66" spans="1:20" s="2" customFormat="1" ht="28.5" customHeight="1" x14ac:dyDescent="0.2">
      <c r="B66" s="247" t="s">
        <v>49</v>
      </c>
      <c r="C66" s="112"/>
      <c r="D66" s="201"/>
      <c r="E66" s="1659"/>
      <c r="F66" s="1659"/>
      <c r="G66" s="202"/>
      <c r="H66" s="272"/>
      <c r="I66" s="272"/>
      <c r="J66" s="272"/>
      <c r="K66" s="1537"/>
      <c r="L66" s="1537"/>
      <c r="M66" s="201"/>
      <c r="N66" s="854"/>
      <c r="O66" s="247" t="s">
        <v>87</v>
      </c>
      <c r="P66" s="253"/>
      <c r="Q66" s="254"/>
      <c r="R66" s="279"/>
      <c r="S66" s="282"/>
      <c r="T66" s="357"/>
    </row>
    <row r="67" spans="1:20" s="2" customFormat="1" ht="28.5" customHeight="1" x14ac:dyDescent="0.2">
      <c r="B67" s="245" t="s">
        <v>166</v>
      </c>
      <c r="C67" s="227" t="s">
        <v>50</v>
      </c>
      <c r="D67" s="730">
        <f>'5 risk metrics'!D112</f>
        <v>0</v>
      </c>
      <c r="E67" s="730">
        <f>'5 risk metrics'!E112</f>
        <v>0</v>
      </c>
      <c r="F67" s="730">
        <f>'5 risk metrics'!F112</f>
        <v>0</v>
      </c>
      <c r="G67" s="730">
        <f>'5 risk metrics'!G112</f>
        <v>0</v>
      </c>
      <c r="H67" s="730">
        <f>'5 risk metrics'!H112</f>
        <v>0</v>
      </c>
      <c r="I67" s="730">
        <f>'5 risk metrics'!I112</f>
        <v>0</v>
      </c>
      <c r="J67" s="730">
        <f>'5 risk metrics'!J112</f>
        <v>0</v>
      </c>
      <c r="K67" s="730">
        <f>'5 risk metrics'!K112</f>
        <v>0</v>
      </c>
      <c r="L67" s="730">
        <f>'5 risk metrics'!L112</f>
        <v>0</v>
      </c>
      <c r="M67" s="731"/>
      <c r="N67" s="854"/>
      <c r="O67" s="341" t="s">
        <v>84</v>
      </c>
      <c r="P67" s="342" t="e">
        <f>IF(SUM(COUNTBLANK(D53),COUNTBLANK(D65))=0,D53/D65,"-")</f>
        <v>#DIV/0!</v>
      </c>
      <c r="Q67" s="343" t="e">
        <f>IF(SUM(COUNTBLANK(G53),COUNTBLANK(G65))=0,G53/G65,"-")</f>
        <v>#DIV/0!</v>
      </c>
      <c r="R67" s="344" t="e">
        <f>IF(SUM(COUNTBLANK(J53),COUNTBLANK(J65))=0,J53/J65,"-")</f>
        <v>#DIV/0!</v>
      </c>
      <c r="S67" s="345" t="s">
        <v>191</v>
      </c>
      <c r="T67" s="363" t="s">
        <v>215</v>
      </c>
    </row>
    <row r="68" spans="1:20" s="2" customFormat="1" ht="28.5" customHeight="1" thickBot="1" x14ac:dyDescent="0.25">
      <c r="B68" s="246" t="s">
        <v>167</v>
      </c>
      <c r="C68" s="652" t="s">
        <v>455</v>
      </c>
      <c r="D68" s="730">
        <f>'5 risk metrics'!D113</f>
        <v>0</v>
      </c>
      <c r="E68" s="730">
        <f>'5 risk metrics'!E113</f>
        <v>0</v>
      </c>
      <c r="F68" s="730">
        <f>'5 risk metrics'!F113</f>
        <v>0</v>
      </c>
      <c r="G68" s="730">
        <f>'5 risk metrics'!G113</f>
        <v>0</v>
      </c>
      <c r="H68" s="730">
        <f>'5 risk metrics'!H113</f>
        <v>0</v>
      </c>
      <c r="I68" s="730">
        <f>'5 risk metrics'!I113</f>
        <v>0</v>
      </c>
      <c r="J68" s="730">
        <f>'5 risk metrics'!J113</f>
        <v>0</v>
      </c>
      <c r="K68" s="730">
        <f>'5 risk metrics'!K113</f>
        <v>0</v>
      </c>
      <c r="L68" s="730">
        <f>'5 risk metrics'!L113</f>
        <v>0</v>
      </c>
      <c r="M68" s="733"/>
      <c r="N68" s="854"/>
      <c r="O68" s="346" t="s">
        <v>85</v>
      </c>
      <c r="P68" s="347" t="e">
        <f>IF(SUM(COUNTBLANK(D53),COUNTBLANK(D65),COUNTBLANK(D67))=0,(D53+D67)/D65,"-")</f>
        <v>#DIV/0!</v>
      </c>
      <c r="Q68" s="348" t="e">
        <f>IF(SUM(COUNTBLANK(G53),COUNTBLANK(G65),COUNTBLANK(G67))=0,(G53+G67)/G65,"-")</f>
        <v>#DIV/0!</v>
      </c>
      <c r="R68" s="349" t="e">
        <f>IF(SUM(COUNTBLANK(J53),COUNTBLANK(J65),COUNTBLANK(J67))=0,(J53+J67)/J65,"-")</f>
        <v>#DIV/0!</v>
      </c>
      <c r="S68" s="350" t="s">
        <v>192</v>
      </c>
      <c r="T68" s="365" t="s">
        <v>216</v>
      </c>
    </row>
    <row r="69" spans="1:20" s="2" customFormat="1" ht="28.5" customHeight="1" x14ac:dyDescent="0.2">
      <c r="B69" s="653" t="s">
        <v>168</v>
      </c>
      <c r="C69" s="654" t="s">
        <v>477</v>
      </c>
      <c r="D69" s="730">
        <f>'5 risk metrics'!D114</f>
        <v>0</v>
      </c>
      <c r="E69" s="730">
        <f>'5 risk metrics'!E114</f>
        <v>0</v>
      </c>
      <c r="F69" s="730">
        <f>'5 risk metrics'!F114</f>
        <v>0</v>
      </c>
      <c r="G69" s="730">
        <f>'5 risk metrics'!G114</f>
        <v>0</v>
      </c>
      <c r="H69" s="730">
        <f>'5 risk metrics'!H114</f>
        <v>0</v>
      </c>
      <c r="I69" s="730">
        <f>'5 risk metrics'!I114</f>
        <v>0</v>
      </c>
      <c r="J69" s="730">
        <f>'5 risk metrics'!J114</f>
        <v>0</v>
      </c>
      <c r="K69" s="730">
        <f>'5 risk metrics'!K114</f>
        <v>0</v>
      </c>
      <c r="L69" s="730">
        <f>'5 risk metrics'!L114</f>
        <v>0</v>
      </c>
      <c r="M69" s="655"/>
      <c r="N69" s="854"/>
    </row>
    <row r="70" spans="1:20" s="2" customFormat="1" ht="28.5" customHeight="1" thickBot="1" x14ac:dyDescent="0.25">
      <c r="B70" s="249" t="s">
        <v>169</v>
      </c>
      <c r="C70" s="273" t="s">
        <v>475</v>
      </c>
      <c r="D70" s="730">
        <f>'5 risk metrics'!D115</f>
        <v>0</v>
      </c>
      <c r="E70" s="730">
        <f>'5 risk metrics'!E115</f>
        <v>0</v>
      </c>
      <c r="F70" s="730">
        <f>'5 risk metrics'!F115</f>
        <v>0</v>
      </c>
      <c r="G70" s="730">
        <f>'5 risk metrics'!G115</f>
        <v>0</v>
      </c>
      <c r="H70" s="730">
        <f>'5 risk metrics'!H115</f>
        <v>0</v>
      </c>
      <c r="I70" s="730">
        <f>'5 risk metrics'!I115</f>
        <v>0</v>
      </c>
      <c r="J70" s="730">
        <f>'5 risk metrics'!J115</f>
        <v>0</v>
      </c>
      <c r="K70" s="730">
        <f>'5 risk metrics'!K115</f>
        <v>0</v>
      </c>
      <c r="L70" s="730">
        <f>'5 risk metrics'!L115</f>
        <v>0</v>
      </c>
      <c r="M70" s="274"/>
      <c r="N70" s="854"/>
    </row>
    <row r="71" spans="1:20" s="2" customFormat="1" ht="14.25" x14ac:dyDescent="0.2">
      <c r="B71" s="2229" t="s">
        <v>546</v>
      </c>
      <c r="C71" s="2229"/>
      <c r="D71" s="903" t="str">
        <f>IF(NOT(D53=D56+D57),"Long- and short-term assets don't add up to Total AUM; ","")</f>
        <v/>
      </c>
      <c r="E71" s="950" t="str">
        <f t="shared" ref="E71:L71" si="14">IF(NOT(E53=E56+E57),"Long- and short-term assets don't add up to Total AUM; ","")</f>
        <v/>
      </c>
      <c r="F71" s="950" t="str">
        <f t="shared" si="14"/>
        <v/>
      </c>
      <c r="G71" s="950" t="str">
        <f t="shared" si="14"/>
        <v/>
      </c>
      <c r="H71" s="950" t="str">
        <f t="shared" si="14"/>
        <v/>
      </c>
      <c r="I71" s="950" t="str">
        <f t="shared" si="14"/>
        <v/>
      </c>
      <c r="J71" s="950" t="str">
        <f t="shared" si="14"/>
        <v/>
      </c>
      <c r="K71" s="950" t="str">
        <f t="shared" si="14"/>
        <v/>
      </c>
      <c r="L71" s="950" t="str">
        <f t="shared" si="14"/>
        <v/>
      </c>
      <c r="M71" s="853"/>
      <c r="N71" s="855"/>
    </row>
    <row r="72" spans="1:20" s="2" customFormat="1" ht="14.25" x14ac:dyDescent="0.2">
      <c r="B72" s="851"/>
      <c r="C72" s="850"/>
      <c r="D72" s="903" t="str">
        <f>IF(D57&lt;D58,"ST assets (≤12m) should be equal to or higher than ST assets (≤3m); ","")</f>
        <v/>
      </c>
      <c r="E72" s="950" t="str">
        <f t="shared" ref="E72:L72" si="15">IF(E57&lt;E58,"ST assets (≤12m) should be equal to or higher than ST assets (≤3m); ","")</f>
        <v/>
      </c>
      <c r="F72" s="950" t="str">
        <f t="shared" si="15"/>
        <v/>
      </c>
      <c r="G72" s="950" t="str">
        <f t="shared" si="15"/>
        <v/>
      </c>
      <c r="H72" s="950" t="str">
        <f t="shared" si="15"/>
        <v/>
      </c>
      <c r="I72" s="950" t="str">
        <f t="shared" si="15"/>
        <v/>
      </c>
      <c r="J72" s="950" t="str">
        <f t="shared" si="15"/>
        <v/>
      </c>
      <c r="K72" s="950" t="str">
        <f t="shared" si="15"/>
        <v/>
      </c>
      <c r="L72" s="950" t="str">
        <f t="shared" si="15"/>
        <v/>
      </c>
      <c r="M72" s="853"/>
      <c r="N72" s="855"/>
    </row>
    <row r="73" spans="1:20" s="2" customFormat="1" ht="14.25" x14ac:dyDescent="0.2">
      <c r="B73" s="851"/>
      <c r="C73" s="850"/>
      <c r="D73" s="903" t="str">
        <f>IF(NOT(D53=D62+D63+D65),"Liabilities plus equity don't add up to Total AUM; ","")</f>
        <v/>
      </c>
      <c r="E73" s="950" t="str">
        <f t="shared" ref="E73:L73" si="16">IF(NOT(E53=E62+E63+E65),"Liabilities plus equity don't add up to Total AUM; ","")</f>
        <v/>
      </c>
      <c r="F73" s="950" t="str">
        <f t="shared" si="16"/>
        <v/>
      </c>
      <c r="G73" s="950" t="str">
        <f t="shared" si="16"/>
        <v/>
      </c>
      <c r="H73" s="950" t="str">
        <f t="shared" si="16"/>
        <v/>
      </c>
      <c r="I73" s="950" t="str">
        <f t="shared" si="16"/>
        <v/>
      </c>
      <c r="J73" s="950" t="str">
        <f t="shared" si="16"/>
        <v/>
      </c>
      <c r="K73" s="950" t="str">
        <f t="shared" si="16"/>
        <v/>
      </c>
      <c r="L73" s="950" t="str">
        <f t="shared" si="16"/>
        <v/>
      </c>
      <c r="M73" s="853"/>
      <c r="N73" s="855"/>
    </row>
    <row r="74" spans="1:20" s="2" customFormat="1" ht="14.25" x14ac:dyDescent="0.2">
      <c r="B74" s="851"/>
      <c r="C74" s="850"/>
      <c r="D74" s="950" t="str">
        <f>IF(D59&lt;D60,"Liquid assets (broad definition) should be equal to or bigger than Liquid assets (narrow definiton).","")</f>
        <v/>
      </c>
      <c r="E74" s="950" t="str">
        <f t="shared" ref="E74:L74" si="17">IF(E59&lt;E60,"Liquid assets (broad definition) should be equal to or bigger than Liquid assets (narrow definiton).","")</f>
        <v/>
      </c>
      <c r="F74" s="950" t="str">
        <f t="shared" si="17"/>
        <v/>
      </c>
      <c r="G74" s="950" t="str">
        <f t="shared" si="17"/>
        <v/>
      </c>
      <c r="H74" s="950" t="str">
        <f t="shared" si="17"/>
        <v/>
      </c>
      <c r="I74" s="950" t="str">
        <f t="shared" si="17"/>
        <v/>
      </c>
      <c r="J74" s="950" t="str">
        <f t="shared" si="17"/>
        <v/>
      </c>
      <c r="K74" s="950" t="str">
        <f t="shared" si="17"/>
        <v/>
      </c>
      <c r="L74" s="950" t="str">
        <f t="shared" si="17"/>
        <v/>
      </c>
      <c r="M74" s="853"/>
      <c r="N74" s="949"/>
    </row>
    <row r="75" spans="1:20" s="20" customFormat="1" ht="20.100000000000001" customHeight="1" x14ac:dyDescent="0.2">
      <c r="A75" s="3"/>
      <c r="B75" s="3"/>
      <c r="C75" s="198"/>
      <c r="D75" s="681"/>
      <c r="E75" s="681"/>
      <c r="F75" s="681"/>
      <c r="G75" s="681"/>
      <c r="H75" s="681"/>
      <c r="I75" s="681"/>
      <c r="J75" s="681"/>
      <c r="K75" s="681"/>
      <c r="L75" s="681"/>
      <c r="M75" s="681"/>
      <c r="N75" s="681"/>
      <c r="O75" s="681"/>
      <c r="P75" s="681"/>
      <c r="Q75" s="681"/>
      <c r="R75" s="681"/>
      <c r="S75" s="681"/>
    </row>
    <row r="76" spans="1:20" s="2" customFormat="1" ht="20.100000000000001" customHeight="1" x14ac:dyDescent="0.2">
      <c r="C76" s="7"/>
      <c r="D76" s="7"/>
      <c r="E76" s="7"/>
      <c r="F76" s="7"/>
      <c r="G76" s="7"/>
      <c r="H76" s="7"/>
      <c r="I76" s="7"/>
      <c r="J76" s="7"/>
      <c r="K76" s="7"/>
      <c r="L76" s="7"/>
      <c r="M76" s="7"/>
      <c r="N76" s="7"/>
      <c r="O76" s="7"/>
      <c r="P76" s="7"/>
      <c r="Q76" s="7"/>
      <c r="R76" s="7"/>
      <c r="S76" s="7"/>
    </row>
    <row r="77" spans="1:20" s="2" customFormat="1" ht="14.25" customHeight="1" x14ac:dyDescent="0.25">
      <c r="B77" s="105" t="s">
        <v>117</v>
      </c>
      <c r="C77" s="102"/>
      <c r="D77" s="7"/>
      <c r="E77" s="7"/>
      <c r="F77" s="7"/>
      <c r="G77" s="7"/>
      <c r="H77" s="7"/>
      <c r="I77" s="7"/>
      <c r="J77" s="7"/>
      <c r="K77" s="7"/>
      <c r="L77" s="7"/>
      <c r="M77" s="7"/>
      <c r="N77" s="7"/>
      <c r="O77" s="7"/>
      <c r="P77" s="7"/>
      <c r="Q77" s="7"/>
      <c r="R77" s="7"/>
      <c r="S77" s="7"/>
    </row>
    <row r="78" spans="1:20" s="2" customFormat="1" ht="9.9499999999999993" customHeight="1" x14ac:dyDescent="0.2">
      <c r="C78" s="7"/>
      <c r="D78" s="7"/>
      <c r="E78" s="7"/>
      <c r="F78" s="7"/>
      <c r="G78" s="7"/>
      <c r="H78" s="7"/>
      <c r="I78" s="7"/>
      <c r="J78" s="7"/>
      <c r="K78" s="7"/>
      <c r="L78" s="7"/>
      <c r="M78" s="7"/>
      <c r="N78" s="7"/>
      <c r="O78" s="7"/>
      <c r="P78" s="7"/>
      <c r="Q78" s="7"/>
      <c r="R78" s="7"/>
      <c r="S78" s="7"/>
    </row>
    <row r="79" spans="1:20" s="2" customFormat="1" ht="34.35" customHeight="1" x14ac:dyDescent="0.2">
      <c r="B79" s="261" t="s">
        <v>174</v>
      </c>
      <c r="C79" s="259"/>
      <c r="D79" s="262"/>
      <c r="E79" s="262"/>
      <c r="F79" s="262"/>
      <c r="G79" s="263"/>
      <c r="H79" s="263"/>
      <c r="I79" s="263"/>
      <c r="J79" s="262"/>
      <c r="K79" s="262"/>
      <c r="L79" s="262"/>
      <c r="M79" s="262"/>
      <c r="N79" s="58"/>
      <c r="O79" s="258" t="s">
        <v>90</v>
      </c>
      <c r="S79" s="258"/>
    </row>
    <row r="80" spans="1:20" s="2" customFormat="1" ht="14.25" customHeight="1" x14ac:dyDescent="0.2">
      <c r="B80" s="261"/>
      <c r="C80" s="259"/>
      <c r="D80" s="182" t="s">
        <v>1</v>
      </c>
      <c r="E80" s="182"/>
      <c r="F80" s="182"/>
      <c r="G80" s="183" t="s">
        <v>2</v>
      </c>
      <c r="H80" s="183"/>
      <c r="I80" s="183"/>
      <c r="J80" s="182" t="s">
        <v>3</v>
      </c>
      <c r="K80" s="182"/>
      <c r="L80" s="182"/>
      <c r="M80" s="182" t="s">
        <v>94</v>
      </c>
      <c r="N80" s="49"/>
      <c r="O80" s="258"/>
      <c r="P80" s="651"/>
      <c r="Q80" s="651"/>
      <c r="R80" s="651"/>
      <c r="S80" s="258"/>
    </row>
    <row r="81" spans="1:20" s="2" customFormat="1" ht="65.849999999999994" customHeight="1" thickBot="1" x14ac:dyDescent="0.3">
      <c r="C81" s="260"/>
      <c r="D81" s="2224" t="str">
        <f>'4 classification'!C75</f>
        <v>Broker-Dealers</v>
      </c>
      <c r="E81" s="2225"/>
      <c r="F81" s="2226"/>
      <c r="G81" s="2227" t="s">
        <v>59</v>
      </c>
      <c r="H81" s="2225"/>
      <c r="I81" s="2226"/>
      <c r="J81" s="2227" t="s">
        <v>71</v>
      </c>
      <c r="K81" s="2225"/>
      <c r="L81" s="2228"/>
      <c r="M81" s="270" t="s">
        <v>193</v>
      </c>
      <c r="N81" s="49"/>
      <c r="P81" s="338" t="str">
        <f>D81</f>
        <v>Broker-Dealers</v>
      </c>
      <c r="Q81" s="339" t="str">
        <f>G81</f>
        <v>Entity Type 2</v>
      </c>
      <c r="R81" s="340" t="str">
        <f>J81</f>
        <v>Entity Type 3</v>
      </c>
      <c r="S81" s="283" t="s">
        <v>176</v>
      </c>
      <c r="T81" s="362" t="s">
        <v>212</v>
      </c>
    </row>
    <row r="82" spans="1:20" s="2" customFormat="1" ht="28.5" customHeight="1" x14ac:dyDescent="0.2">
      <c r="B82" s="244" t="s">
        <v>152</v>
      </c>
      <c r="C82" s="203"/>
      <c r="D82" s="199">
        <v>2016</v>
      </c>
      <c r="E82" s="1572">
        <v>2017</v>
      </c>
      <c r="F82" s="1572" t="s">
        <v>991</v>
      </c>
      <c r="G82" s="199">
        <v>2016</v>
      </c>
      <c r="H82" s="1572">
        <v>2017</v>
      </c>
      <c r="I82" s="1572" t="s">
        <v>991</v>
      </c>
      <c r="J82" s="199">
        <v>2016</v>
      </c>
      <c r="K82" s="1572">
        <v>2017</v>
      </c>
      <c r="L82" s="1572" t="s">
        <v>991</v>
      </c>
      <c r="M82" s="199"/>
      <c r="N82" s="854"/>
      <c r="O82" s="252" t="s">
        <v>89</v>
      </c>
      <c r="P82" s="199"/>
      <c r="Q82" s="200"/>
      <c r="R82" s="276"/>
      <c r="S82" s="281"/>
      <c r="T82" s="358"/>
    </row>
    <row r="83" spans="1:20" s="2" customFormat="1" ht="28.5" customHeight="1" x14ac:dyDescent="0.2">
      <c r="B83" s="245" t="s">
        <v>154</v>
      </c>
      <c r="C83" s="227" t="s">
        <v>195</v>
      </c>
      <c r="D83" s="730">
        <f>'5 risk metrics'!D98</f>
        <v>0</v>
      </c>
      <c r="E83" s="730">
        <f>'5 risk metrics'!E98</f>
        <v>0</v>
      </c>
      <c r="F83" s="730">
        <f>'5 risk metrics'!F98</f>
        <v>0</v>
      </c>
      <c r="G83" s="730">
        <f>'5 risk metrics'!G98</f>
        <v>0</v>
      </c>
      <c r="H83" s="730">
        <f>'5 risk metrics'!H98</f>
        <v>0</v>
      </c>
      <c r="I83" s="730">
        <f>'5 risk metrics'!I98</f>
        <v>0</v>
      </c>
      <c r="J83" s="730">
        <f>'5 risk metrics'!J98</f>
        <v>0</v>
      </c>
      <c r="K83" s="730">
        <f>'5 risk metrics'!K98</f>
        <v>0</v>
      </c>
      <c r="L83" s="730">
        <f>'5 risk metrics'!L98</f>
        <v>0</v>
      </c>
      <c r="M83" s="731"/>
      <c r="N83" s="854"/>
      <c r="O83" s="323" t="s">
        <v>77</v>
      </c>
      <c r="P83" s="324" t="e">
        <f>IF(SUM(COUNTBLANK(D83),COUNTBLANK(D84))=0,D84/D83,"-")</f>
        <v>#DIV/0!</v>
      </c>
      <c r="Q83" s="325" t="e">
        <f>IF(SUM(COUNTBLANK(G83),COUNTBLANK(G84))=0,G84/G83,"-")</f>
        <v>#DIV/0!</v>
      </c>
      <c r="R83" s="326" t="e">
        <f>IF(SUM(COUNTBLANK(J83),COUNTBLANK(J84))=0,J84/J83,"-")</f>
        <v>#DIV/0!</v>
      </c>
      <c r="S83" s="327" t="s">
        <v>183</v>
      </c>
      <c r="T83" s="372" t="s">
        <v>203</v>
      </c>
    </row>
    <row r="84" spans="1:20" s="2" customFormat="1" ht="28.5" customHeight="1" x14ac:dyDescent="0.2">
      <c r="B84" s="245" t="s">
        <v>155</v>
      </c>
      <c r="C84" s="227" t="s">
        <v>198</v>
      </c>
      <c r="D84" s="730">
        <f>'5 risk metrics'!D99</f>
        <v>0</v>
      </c>
      <c r="E84" s="730">
        <f>'5 risk metrics'!E99</f>
        <v>0</v>
      </c>
      <c r="F84" s="730">
        <f>'5 risk metrics'!F99</f>
        <v>0</v>
      </c>
      <c r="G84" s="730">
        <f>'5 risk metrics'!G99</f>
        <v>0</v>
      </c>
      <c r="H84" s="730">
        <f>'5 risk metrics'!H99</f>
        <v>0</v>
      </c>
      <c r="I84" s="730">
        <f>'5 risk metrics'!I99</f>
        <v>0</v>
      </c>
      <c r="J84" s="730">
        <f>'5 risk metrics'!J99</f>
        <v>0</v>
      </c>
      <c r="K84" s="730">
        <f>'5 risk metrics'!K99</f>
        <v>0</v>
      </c>
      <c r="L84" s="730">
        <f>'5 risk metrics'!L99</f>
        <v>0</v>
      </c>
      <c r="M84" s="731"/>
      <c r="N84" s="854"/>
      <c r="O84" s="323" t="s">
        <v>79</v>
      </c>
      <c r="P84" s="324" t="e">
        <f>IF(SUM(COUNTBLANK(D83),COUNTBLANK(D85))=0,D85/D83,"-")</f>
        <v>#DIV/0!</v>
      </c>
      <c r="Q84" s="325" t="e">
        <f>IF(SUM(COUNTBLANK(G83),COUNTBLANK(G85))=0,G85/G83,"-")</f>
        <v>#DIV/0!</v>
      </c>
      <c r="R84" s="326" t="e">
        <f>IF(SUM(COUNTBLANK(J83),COUNTBLANK(J85))=0,J85/J83,"-")</f>
        <v>#DIV/0!</v>
      </c>
      <c r="S84" s="327" t="s">
        <v>177</v>
      </c>
      <c r="T84" s="372" t="s">
        <v>204</v>
      </c>
    </row>
    <row r="85" spans="1:20" s="2" customFormat="1" ht="28.5" customHeight="1" x14ac:dyDescent="0.2">
      <c r="B85" s="245" t="s">
        <v>156</v>
      </c>
      <c r="C85" s="356" t="s">
        <v>202</v>
      </c>
      <c r="D85" s="730">
        <f>'5 risk metrics'!D100</f>
        <v>0</v>
      </c>
      <c r="E85" s="730">
        <f>'5 risk metrics'!E100</f>
        <v>0</v>
      </c>
      <c r="F85" s="730">
        <f>'5 risk metrics'!F100</f>
        <v>0</v>
      </c>
      <c r="G85" s="730">
        <f>'5 risk metrics'!G100</f>
        <v>0</v>
      </c>
      <c r="H85" s="730">
        <f>'5 risk metrics'!H100</f>
        <v>0</v>
      </c>
      <c r="I85" s="730">
        <f>'5 risk metrics'!I100</f>
        <v>0</v>
      </c>
      <c r="J85" s="730">
        <f>'5 risk metrics'!J100</f>
        <v>0</v>
      </c>
      <c r="K85" s="730">
        <f>'5 risk metrics'!K100</f>
        <v>0</v>
      </c>
      <c r="L85" s="730">
        <f>'5 risk metrics'!L100</f>
        <v>0</v>
      </c>
      <c r="M85" s="731"/>
      <c r="N85" s="854"/>
      <c r="O85" s="336" t="s">
        <v>78</v>
      </c>
      <c r="P85" s="333" t="e">
        <f>IF(SUM(COUNTBLANK(D83),COUNTBLANK(D84),COUNTBLANK(D97),COUNTBLANK(D98))=0,(D84+D98)/(D83+D97),"-")</f>
        <v>#DIV/0!</v>
      </c>
      <c r="Q85" s="334" t="e">
        <f>IF(SUM(COUNTBLANK(G83),COUNTBLANK(G84),COUNTBLANK(G97),COUNTBLANK(G98))=0,(G84+G98)/(G83+G97),"-")</f>
        <v>#DIV/0!</v>
      </c>
      <c r="R85" s="335" t="e">
        <f>IF(SUM(COUNTBLANK(J83),COUNTBLANK(J84),COUNTBLANK(J97),COUNTBLANK(J98))=0,(J84+J98)/(J83+J97),"-")</f>
        <v>#DIV/0!</v>
      </c>
      <c r="S85" s="337" t="s">
        <v>184</v>
      </c>
      <c r="T85" s="374" t="s">
        <v>213</v>
      </c>
    </row>
    <row r="86" spans="1:20" s="2" customFormat="1" ht="28.5" customHeight="1" x14ac:dyDescent="0.2">
      <c r="B86" s="245" t="s">
        <v>157</v>
      </c>
      <c r="C86" s="235" t="s">
        <v>199</v>
      </c>
      <c r="D86" s="730">
        <f>'5 risk metrics'!D101</f>
        <v>0</v>
      </c>
      <c r="E86" s="730">
        <f>'5 risk metrics'!E101</f>
        <v>0</v>
      </c>
      <c r="F86" s="730">
        <f>'5 risk metrics'!F101</f>
        <v>0</v>
      </c>
      <c r="G86" s="730">
        <f>'5 risk metrics'!G101</f>
        <v>0</v>
      </c>
      <c r="H86" s="730">
        <f>'5 risk metrics'!H101</f>
        <v>0</v>
      </c>
      <c r="I86" s="730">
        <f>'5 risk metrics'!I101</f>
        <v>0</v>
      </c>
      <c r="J86" s="730">
        <f>'5 risk metrics'!J101</f>
        <v>0</v>
      </c>
      <c r="K86" s="730">
        <f>'5 risk metrics'!K101</f>
        <v>0</v>
      </c>
      <c r="L86" s="730">
        <f>'5 risk metrics'!L101</f>
        <v>0</v>
      </c>
      <c r="M86" s="731"/>
      <c r="N86" s="854"/>
      <c r="O86" s="247" t="s">
        <v>88</v>
      </c>
      <c r="P86" s="253"/>
      <c r="Q86" s="254"/>
      <c r="R86" s="279"/>
      <c r="S86" s="282"/>
      <c r="T86" s="357"/>
    </row>
    <row r="87" spans="1:20" s="2" customFormat="1" ht="28.5" customHeight="1" x14ac:dyDescent="0.2">
      <c r="B87" s="245" t="s">
        <v>158</v>
      </c>
      <c r="C87" s="227" t="s">
        <v>200</v>
      </c>
      <c r="D87" s="730">
        <f>'5 risk metrics'!D102</f>
        <v>0</v>
      </c>
      <c r="E87" s="730">
        <f>'5 risk metrics'!E102</f>
        <v>0</v>
      </c>
      <c r="F87" s="730">
        <f>'5 risk metrics'!F102</f>
        <v>0</v>
      </c>
      <c r="G87" s="730">
        <f>'5 risk metrics'!G102</f>
        <v>0</v>
      </c>
      <c r="H87" s="730">
        <f>'5 risk metrics'!H102</f>
        <v>0</v>
      </c>
      <c r="I87" s="730">
        <f>'5 risk metrics'!I102</f>
        <v>0</v>
      </c>
      <c r="J87" s="730">
        <f>'5 risk metrics'!J102</f>
        <v>0</v>
      </c>
      <c r="K87" s="730">
        <f>'5 risk metrics'!K102</f>
        <v>0</v>
      </c>
      <c r="L87" s="730">
        <f>'5 risk metrics'!L102</f>
        <v>0</v>
      </c>
      <c r="M87" s="731"/>
      <c r="N87" s="854"/>
      <c r="O87" s="323" t="s">
        <v>80</v>
      </c>
      <c r="P87" s="324" t="e">
        <f>IF(SUM(COUNTBLANK(D83),COUNTBLANK(D86),COUNTBLANK(D92),COUNTBLANK(D95))=0,(D86-D92-D95)/D83,"-")</f>
        <v>#DIV/0!</v>
      </c>
      <c r="Q87" s="325" t="e">
        <f>IF(SUM(COUNTBLANK(G83),COUNTBLANK(G86),COUNTBLANK(G92),COUNTBLANK(G95))=0,(G86-G92-G95)/G83,"-")</f>
        <v>#DIV/0!</v>
      </c>
      <c r="R87" s="326" t="e">
        <f>IF(SUM(COUNTBLANK(J83),COUNTBLANK(J86),COUNTBLANK(J92),COUNTBLANK(J95))=0,(J86-J92-J95)/J83,"-")</f>
        <v>#DIV/0!</v>
      </c>
      <c r="S87" s="327" t="s">
        <v>185</v>
      </c>
      <c r="T87" s="372" t="s">
        <v>300</v>
      </c>
    </row>
    <row r="88" spans="1:20" s="2" customFormat="1" ht="28.5" customHeight="1" x14ac:dyDescent="0.2">
      <c r="B88" s="245" t="s">
        <v>159</v>
      </c>
      <c r="C88" s="227" t="s">
        <v>201</v>
      </c>
      <c r="D88" s="730">
        <f>'5 risk metrics'!D103</f>
        <v>0</v>
      </c>
      <c r="E88" s="730">
        <f>'5 risk metrics'!E103</f>
        <v>0</v>
      </c>
      <c r="F88" s="730">
        <f>'5 risk metrics'!F103</f>
        <v>0</v>
      </c>
      <c r="G88" s="730">
        <f>'5 risk metrics'!G103</f>
        <v>0</v>
      </c>
      <c r="H88" s="730">
        <f>'5 risk metrics'!H103</f>
        <v>0</v>
      </c>
      <c r="I88" s="730">
        <f>'5 risk metrics'!I103</f>
        <v>0</v>
      </c>
      <c r="J88" s="730">
        <f>'5 risk metrics'!J103</f>
        <v>0</v>
      </c>
      <c r="K88" s="730">
        <f>'5 risk metrics'!K103</f>
        <v>0</v>
      </c>
      <c r="L88" s="730">
        <f>'5 risk metrics'!L103</f>
        <v>0</v>
      </c>
      <c r="M88" s="731"/>
      <c r="N88" s="854"/>
      <c r="O88" s="323" t="s">
        <v>81</v>
      </c>
      <c r="P88" s="324" t="e">
        <f>IF(SUM(COUNTBLANK(D87),COUNTBLANK(D93))=0,D93/D87,"-")</f>
        <v>#DIV/0!</v>
      </c>
      <c r="Q88" s="325" t="e">
        <f>IF(SUM(COUNTBLANK(G87),COUNTBLANK(G93))=0,G93/G87,"-")</f>
        <v>#DIV/0!</v>
      </c>
      <c r="R88" s="326" t="e">
        <f t="shared" ref="R88:R89" si="18">IF(SUM(COUNTBLANK(J87),COUNTBLANK(J93))=0,J93/J87,"-")</f>
        <v>#DIV/0!</v>
      </c>
      <c r="S88" s="327" t="s">
        <v>186</v>
      </c>
      <c r="T88" s="372" t="s">
        <v>309</v>
      </c>
    </row>
    <row r="89" spans="1:20" s="2" customFormat="1" ht="28.5" customHeight="1" x14ac:dyDescent="0.2">
      <c r="B89" s="245" t="s">
        <v>160</v>
      </c>
      <c r="C89" s="227" t="s">
        <v>272</v>
      </c>
      <c r="D89" s="730">
        <f>'5 risk metrics'!D104</f>
        <v>0</v>
      </c>
      <c r="E89" s="730">
        <f>'5 risk metrics'!E104</f>
        <v>0</v>
      </c>
      <c r="F89" s="730">
        <f>'5 risk metrics'!F104</f>
        <v>0</v>
      </c>
      <c r="G89" s="730">
        <f>'5 risk metrics'!G104</f>
        <v>0</v>
      </c>
      <c r="H89" s="730">
        <f>'5 risk metrics'!H104</f>
        <v>0</v>
      </c>
      <c r="I89" s="730">
        <f>'5 risk metrics'!I104</f>
        <v>0</v>
      </c>
      <c r="J89" s="730">
        <f>'5 risk metrics'!J104</f>
        <v>0</v>
      </c>
      <c r="K89" s="730">
        <f>'5 risk metrics'!K104</f>
        <v>0</v>
      </c>
      <c r="L89" s="730">
        <f>'5 risk metrics'!L104</f>
        <v>0</v>
      </c>
      <c r="M89" s="734"/>
      <c r="N89" s="854"/>
      <c r="O89" s="336" t="s">
        <v>82</v>
      </c>
      <c r="P89" s="333" t="e">
        <f>IF(SUM(COUNTBLANK(D88),COUNTBLANK(D94))=0,D94/D88,"-")</f>
        <v>#DIV/0!</v>
      </c>
      <c r="Q89" s="334" t="e">
        <f>IF(SUM(COUNTBLANK(G88),COUNTBLANK(G94))=0,G94/G88,"-")</f>
        <v>#DIV/0!</v>
      </c>
      <c r="R89" s="335" t="e">
        <f t="shared" si="18"/>
        <v>#DIV/0!</v>
      </c>
      <c r="S89" s="337" t="s">
        <v>303</v>
      </c>
      <c r="T89" s="374" t="s">
        <v>310</v>
      </c>
    </row>
    <row r="90" spans="1:20" s="2" customFormat="1" ht="28.5" customHeight="1" x14ac:dyDescent="0.2">
      <c r="B90" s="246" t="s">
        <v>161</v>
      </c>
      <c r="C90" s="228" t="s">
        <v>278</v>
      </c>
      <c r="D90" s="730">
        <f>'5 risk metrics'!D105</f>
        <v>0</v>
      </c>
      <c r="E90" s="730">
        <f>'5 risk metrics'!E105</f>
        <v>0</v>
      </c>
      <c r="F90" s="730">
        <f>'5 risk metrics'!F105</f>
        <v>0</v>
      </c>
      <c r="G90" s="730">
        <f>'5 risk metrics'!G105</f>
        <v>0</v>
      </c>
      <c r="H90" s="730">
        <f>'5 risk metrics'!H105</f>
        <v>0</v>
      </c>
      <c r="I90" s="730">
        <f>'5 risk metrics'!I105</f>
        <v>0</v>
      </c>
      <c r="J90" s="730">
        <f>'5 risk metrics'!J105</f>
        <v>0</v>
      </c>
      <c r="K90" s="730">
        <f>'5 risk metrics'!K105</f>
        <v>0</v>
      </c>
      <c r="L90" s="730">
        <f>'5 risk metrics'!L105</f>
        <v>0</v>
      </c>
      <c r="M90" s="733"/>
      <c r="N90" s="854"/>
      <c r="O90" s="247" t="s">
        <v>86</v>
      </c>
      <c r="P90" s="253"/>
      <c r="Q90" s="254"/>
      <c r="R90" s="279"/>
      <c r="S90" s="282"/>
      <c r="T90" s="357"/>
    </row>
    <row r="91" spans="1:20" s="2" customFormat="1" ht="28.5" customHeight="1" x14ac:dyDescent="0.2">
      <c r="B91" s="247" t="s">
        <v>48</v>
      </c>
      <c r="C91" s="112"/>
      <c r="D91" s="201"/>
      <c r="E91" s="1659"/>
      <c r="F91" s="1659"/>
      <c r="G91" s="202"/>
      <c r="H91" s="272"/>
      <c r="I91" s="272"/>
      <c r="J91" s="272"/>
      <c r="K91" s="1537"/>
      <c r="L91" s="1537"/>
      <c r="M91" s="201"/>
      <c r="N91" s="854"/>
      <c r="O91" s="323" t="s">
        <v>172</v>
      </c>
      <c r="P91" s="324" t="e">
        <f>IF(SUM(COUNTBLANK(D83),COUNTBLANK(D90),COUNTBLANK(D94))=0,(D83-D90+D94)/D83,"-")</f>
        <v>#DIV/0!</v>
      </c>
      <c r="Q91" s="325" t="e">
        <f>IF(SUM(COUNTBLANK(G83),COUNTBLANK(G90),COUNTBLANK(G94))=0,(G83-G90+G94)/G83,"-")</f>
        <v>#DIV/0!</v>
      </c>
      <c r="R91" s="326" t="e">
        <f>IF(SUM(COUNTBLANK(J83),COUNTBLANK(J90),COUNTBLANK(J94))=0,(J83-J90+J94)/J83,"-")</f>
        <v>#DIV/0!</v>
      </c>
      <c r="S91" s="327" t="s">
        <v>306</v>
      </c>
      <c r="T91" s="374" t="s">
        <v>304</v>
      </c>
    </row>
    <row r="92" spans="1:20" s="52" customFormat="1" ht="28.5" customHeight="1" x14ac:dyDescent="0.2">
      <c r="A92" s="51"/>
      <c r="B92" s="245" t="s">
        <v>162</v>
      </c>
      <c r="C92" s="227" t="s">
        <v>283</v>
      </c>
      <c r="D92" s="730">
        <f>'5 risk metrics'!D107</f>
        <v>0</v>
      </c>
      <c r="E92" s="730">
        <f>'5 risk metrics'!E107</f>
        <v>0</v>
      </c>
      <c r="F92" s="730">
        <f>'5 risk metrics'!F107</f>
        <v>0</v>
      </c>
      <c r="G92" s="730">
        <f>'5 risk metrics'!G107</f>
        <v>0</v>
      </c>
      <c r="H92" s="730">
        <f>'5 risk metrics'!H107</f>
        <v>0</v>
      </c>
      <c r="I92" s="730">
        <f>'5 risk metrics'!I107</f>
        <v>0</v>
      </c>
      <c r="J92" s="730">
        <f>'5 risk metrics'!J107</f>
        <v>0</v>
      </c>
      <c r="K92" s="730">
        <f>'5 risk metrics'!K107</f>
        <v>0</v>
      </c>
      <c r="L92" s="730">
        <f>'5 risk metrics'!L107</f>
        <v>0</v>
      </c>
      <c r="M92" s="731"/>
      <c r="N92" s="60"/>
      <c r="O92" s="323" t="s">
        <v>274</v>
      </c>
      <c r="P92" s="324" t="e">
        <f>IF(SUM(COUNTBLANK(D83),COUNTBLANK(D89),COUNTBLANK(D94))=0,(D83-D89+D94)/D83,"-")</f>
        <v>#DIV/0!</v>
      </c>
      <c r="Q92" s="325" t="e">
        <f>IF(SUM(COUNTBLANK(G83),COUNTBLANK(G89),COUNTBLANK(G94))=0,(G83-G89+G94)/G83,"-")</f>
        <v>#DIV/0!</v>
      </c>
      <c r="R92" s="326" t="e">
        <f>IF(SUM(COUNTBLANK(J83),COUNTBLANK(J89),COUNTBLANK(J94))=0,(J83-J89+J94)/J83,"-")</f>
        <v>#DIV/0!</v>
      </c>
      <c r="S92" s="327" t="s">
        <v>307</v>
      </c>
      <c r="T92" s="374" t="s">
        <v>305</v>
      </c>
    </row>
    <row r="93" spans="1:20" s="2" customFormat="1" ht="28.5" customHeight="1" x14ac:dyDescent="0.2">
      <c r="B93" s="245" t="s">
        <v>163</v>
      </c>
      <c r="C93" s="227" t="s">
        <v>284</v>
      </c>
      <c r="D93" s="730">
        <f>'5 risk metrics'!D108</f>
        <v>0</v>
      </c>
      <c r="E93" s="730">
        <f>'5 risk metrics'!E108</f>
        <v>0</v>
      </c>
      <c r="F93" s="730">
        <f>'5 risk metrics'!F108</f>
        <v>0</v>
      </c>
      <c r="G93" s="730">
        <f>'5 risk metrics'!G108</f>
        <v>0</v>
      </c>
      <c r="H93" s="730">
        <f>'5 risk metrics'!H108</f>
        <v>0</v>
      </c>
      <c r="I93" s="730">
        <f>'5 risk metrics'!I108</f>
        <v>0</v>
      </c>
      <c r="J93" s="730">
        <f>'5 risk metrics'!J108</f>
        <v>0</v>
      </c>
      <c r="K93" s="730">
        <f>'5 risk metrics'!K108</f>
        <v>0</v>
      </c>
      <c r="L93" s="730">
        <f>'5 risk metrics'!L108</f>
        <v>0</v>
      </c>
      <c r="M93" s="731"/>
      <c r="N93" s="854"/>
      <c r="O93" s="323" t="s">
        <v>275</v>
      </c>
      <c r="P93" s="333" t="e">
        <f>IF(SUM(COUNTBLANK(D89),COUNTBLANK(D94))=0,D94/D89,"-")</f>
        <v>#DIV/0!</v>
      </c>
      <c r="Q93" s="334" t="e">
        <f>IF(SUM(COUNTBLANK(G89),COUNTBLANK(G94))=0,G94/G89,"-")</f>
        <v>#DIV/0!</v>
      </c>
      <c r="R93" s="335" t="e">
        <f>IF(SUM(COUNTBLANK(J89),COUNTBLANK(J94))=0,J94/J89,"-")</f>
        <v>#DIV/0!</v>
      </c>
      <c r="S93" s="327" t="s">
        <v>187</v>
      </c>
      <c r="T93" s="374" t="s">
        <v>311</v>
      </c>
    </row>
    <row r="94" spans="1:20" s="2" customFormat="1" ht="28.5" customHeight="1" x14ac:dyDescent="0.2">
      <c r="B94" s="245" t="s">
        <v>164</v>
      </c>
      <c r="C94" s="227" t="s">
        <v>285</v>
      </c>
      <c r="D94" s="730">
        <f>'5 risk metrics'!D109</f>
        <v>0</v>
      </c>
      <c r="E94" s="730">
        <f>'5 risk metrics'!E109</f>
        <v>0</v>
      </c>
      <c r="F94" s="730">
        <f>'5 risk metrics'!F109</f>
        <v>0</v>
      </c>
      <c r="G94" s="730">
        <f>'5 risk metrics'!G109</f>
        <v>0</v>
      </c>
      <c r="H94" s="730">
        <f>'5 risk metrics'!H109</f>
        <v>0</v>
      </c>
      <c r="I94" s="730">
        <f>'5 risk metrics'!I109</f>
        <v>0</v>
      </c>
      <c r="J94" s="730">
        <f>'5 risk metrics'!J109</f>
        <v>0</v>
      </c>
      <c r="K94" s="730">
        <f>'5 risk metrics'!K109</f>
        <v>0</v>
      </c>
      <c r="L94" s="730">
        <f>'5 risk metrics'!L109</f>
        <v>0</v>
      </c>
      <c r="M94" s="731"/>
      <c r="N94" s="854"/>
      <c r="O94" s="247" t="s">
        <v>83</v>
      </c>
      <c r="P94" s="253"/>
      <c r="Q94" s="254"/>
      <c r="R94" s="279"/>
      <c r="S94" s="282"/>
      <c r="T94" s="357"/>
    </row>
    <row r="95" spans="1:20" s="2" customFormat="1" ht="28.5" customHeight="1" x14ac:dyDescent="0.2">
      <c r="B95" s="245" t="s">
        <v>165</v>
      </c>
      <c r="C95" s="235" t="s">
        <v>299</v>
      </c>
      <c r="D95" s="730">
        <f>'5 risk metrics'!D110</f>
        <v>0</v>
      </c>
      <c r="E95" s="730">
        <f>'5 risk metrics'!E110</f>
        <v>0</v>
      </c>
      <c r="F95" s="730">
        <f>'5 risk metrics'!F110</f>
        <v>0</v>
      </c>
      <c r="G95" s="730">
        <f>'5 risk metrics'!G110</f>
        <v>0</v>
      </c>
      <c r="H95" s="730">
        <f>'5 risk metrics'!H110</f>
        <v>0</v>
      </c>
      <c r="I95" s="730">
        <f>'5 risk metrics'!I110</f>
        <v>0</v>
      </c>
      <c r="J95" s="730">
        <f>'5 risk metrics'!J110</f>
        <v>0</v>
      </c>
      <c r="K95" s="730">
        <f>'5 risk metrics'!K110</f>
        <v>0</v>
      </c>
      <c r="L95" s="730">
        <f>'5 risk metrics'!L110</f>
        <v>0</v>
      </c>
      <c r="M95" s="731"/>
      <c r="N95" s="854"/>
      <c r="O95" s="323" t="s">
        <v>173</v>
      </c>
      <c r="P95" s="333" t="e">
        <f>IF(SUM(COUNTBLANK(D83),COUNTBLANK(D97),COUNTBLANK(D98))=0,D98/(D83+D97),"-")</f>
        <v>#DIV/0!</v>
      </c>
      <c r="Q95" s="334" t="e">
        <f>IF(SUM(COUNTBLANK(G83),COUNTBLANK(G97),COUNTBLANK(G98))=0,G98/(G83+G97),"-")</f>
        <v>#DIV/0!</v>
      </c>
      <c r="R95" s="335" t="e">
        <f>IF(SUM(COUNTBLANK(J83),COUNTBLANK(J97),COUNTBLANK(J98))=0,J98/(J83+J97),"-")</f>
        <v>#DIV/0!</v>
      </c>
      <c r="S95" s="327" t="s">
        <v>188</v>
      </c>
      <c r="T95" s="374" t="s">
        <v>214</v>
      </c>
    </row>
    <row r="96" spans="1:20" s="2" customFormat="1" ht="28.5" customHeight="1" x14ac:dyDescent="0.2">
      <c r="B96" s="247" t="s">
        <v>49</v>
      </c>
      <c r="C96" s="112"/>
      <c r="D96" s="201"/>
      <c r="E96" s="1659"/>
      <c r="F96" s="1659"/>
      <c r="G96" s="202"/>
      <c r="H96" s="272"/>
      <c r="I96" s="272"/>
      <c r="J96" s="272"/>
      <c r="K96" s="1537"/>
      <c r="L96" s="1537"/>
      <c r="M96" s="201"/>
      <c r="N96" s="854"/>
      <c r="O96" s="247" t="s">
        <v>87</v>
      </c>
      <c r="P96" s="253"/>
      <c r="Q96" s="254"/>
      <c r="R96" s="279"/>
      <c r="S96" s="282"/>
      <c r="T96" s="357"/>
    </row>
    <row r="97" spans="1:20" s="2" customFormat="1" ht="28.5" customHeight="1" x14ac:dyDescent="0.2">
      <c r="B97" s="245" t="s">
        <v>166</v>
      </c>
      <c r="C97" s="227" t="s">
        <v>50</v>
      </c>
      <c r="D97" s="730">
        <f>'5 risk metrics'!D112</f>
        <v>0</v>
      </c>
      <c r="E97" s="730">
        <f>'5 risk metrics'!E112</f>
        <v>0</v>
      </c>
      <c r="F97" s="730">
        <f>'5 risk metrics'!F112</f>
        <v>0</v>
      </c>
      <c r="G97" s="730">
        <f>'5 risk metrics'!G112</f>
        <v>0</v>
      </c>
      <c r="H97" s="730">
        <f>'5 risk metrics'!H112</f>
        <v>0</v>
      </c>
      <c r="I97" s="730">
        <f>'5 risk metrics'!I112</f>
        <v>0</v>
      </c>
      <c r="J97" s="730">
        <f>'5 risk metrics'!J112</f>
        <v>0</v>
      </c>
      <c r="K97" s="730">
        <f>'5 risk metrics'!K112</f>
        <v>0</v>
      </c>
      <c r="L97" s="730">
        <f>'5 risk metrics'!L112</f>
        <v>0</v>
      </c>
      <c r="M97" s="731"/>
      <c r="N97" s="854"/>
      <c r="O97" s="323" t="s">
        <v>84</v>
      </c>
      <c r="P97" s="324" t="e">
        <f>IF(SUM(COUNTBLANK(D83),COUNTBLANK(D95))=0,D83/D95,"-")</f>
        <v>#DIV/0!</v>
      </c>
      <c r="Q97" s="325" t="e">
        <f>IF(SUM(COUNTBLANK(G83),COUNTBLANK(G95))=0,G83/G95,"-")</f>
        <v>#DIV/0!</v>
      </c>
      <c r="R97" s="326" t="e">
        <f>IF(SUM(COUNTBLANK(J83),COUNTBLANK(J95))=0,J83/J95,"-")</f>
        <v>#DIV/0!</v>
      </c>
      <c r="S97" s="327" t="s">
        <v>191</v>
      </c>
      <c r="T97" s="372" t="s">
        <v>215</v>
      </c>
    </row>
    <row r="98" spans="1:20" s="2" customFormat="1" ht="28.5" customHeight="1" thickBot="1" x14ac:dyDescent="0.25">
      <c r="B98" s="246" t="s">
        <v>167</v>
      </c>
      <c r="C98" s="652" t="s">
        <v>455</v>
      </c>
      <c r="D98" s="730">
        <f>'5 risk metrics'!D113</f>
        <v>0</v>
      </c>
      <c r="E98" s="730">
        <f>'5 risk metrics'!E113</f>
        <v>0</v>
      </c>
      <c r="F98" s="730">
        <f>'5 risk metrics'!F113</f>
        <v>0</v>
      </c>
      <c r="G98" s="730">
        <f>'5 risk metrics'!G113</f>
        <v>0</v>
      </c>
      <c r="H98" s="730">
        <f>'5 risk metrics'!H113</f>
        <v>0</v>
      </c>
      <c r="I98" s="730">
        <f>'5 risk metrics'!I113</f>
        <v>0</v>
      </c>
      <c r="J98" s="730">
        <f>'5 risk metrics'!J113</f>
        <v>0</v>
      </c>
      <c r="K98" s="730">
        <f>'5 risk metrics'!K113</f>
        <v>0</v>
      </c>
      <c r="L98" s="730">
        <f>'5 risk metrics'!L113</f>
        <v>0</v>
      </c>
      <c r="M98" s="733"/>
      <c r="N98" s="854"/>
      <c r="O98" s="328" t="s">
        <v>85</v>
      </c>
      <c r="P98" s="329" t="e">
        <f>IF(SUM(COUNTBLANK(D83),COUNTBLANK(D95),COUNTBLANK(D97))=0,(D83+D97)/D95,"-")</f>
        <v>#DIV/0!</v>
      </c>
      <c r="Q98" s="330" t="e">
        <f>IF(SUM(COUNTBLANK(G83),COUNTBLANK(G95),COUNTBLANK(G97))=0,(G83+G97)/G95,"-")</f>
        <v>#DIV/0!</v>
      </c>
      <c r="R98" s="331" t="e">
        <f>IF(SUM(COUNTBLANK(J83),COUNTBLANK(J95),COUNTBLANK(J97))=0,(J83+J97)/J95,"-")</f>
        <v>#DIV/0!</v>
      </c>
      <c r="S98" s="332" t="s">
        <v>192</v>
      </c>
      <c r="T98" s="373" t="s">
        <v>216</v>
      </c>
    </row>
    <row r="99" spans="1:20" s="2" customFormat="1" ht="28.5" customHeight="1" x14ac:dyDescent="0.2">
      <c r="B99" s="653" t="s">
        <v>168</v>
      </c>
      <c r="C99" s="654" t="s">
        <v>477</v>
      </c>
      <c r="D99" s="730">
        <f>'5 risk metrics'!D114</f>
        <v>0</v>
      </c>
      <c r="E99" s="730">
        <f>'5 risk metrics'!E114</f>
        <v>0</v>
      </c>
      <c r="F99" s="730">
        <f>'5 risk metrics'!F114</f>
        <v>0</v>
      </c>
      <c r="G99" s="730">
        <f>'5 risk metrics'!G114</f>
        <v>0</v>
      </c>
      <c r="H99" s="730">
        <f>'5 risk metrics'!H114</f>
        <v>0</v>
      </c>
      <c r="I99" s="730">
        <f>'5 risk metrics'!I114</f>
        <v>0</v>
      </c>
      <c r="J99" s="730">
        <f>'5 risk metrics'!J114</f>
        <v>0</v>
      </c>
      <c r="K99" s="730">
        <f>'5 risk metrics'!K114</f>
        <v>0</v>
      </c>
      <c r="L99" s="730">
        <f>'5 risk metrics'!L114</f>
        <v>0</v>
      </c>
      <c r="M99" s="655"/>
      <c r="N99" s="854"/>
    </row>
    <row r="100" spans="1:20" s="2" customFormat="1" ht="28.5" customHeight="1" thickBot="1" x14ac:dyDescent="0.25">
      <c r="B100" s="249" t="s">
        <v>169</v>
      </c>
      <c r="C100" s="273" t="s">
        <v>290</v>
      </c>
      <c r="D100" s="730">
        <f>'5 risk metrics'!D115</f>
        <v>0</v>
      </c>
      <c r="E100" s="730">
        <f>'5 risk metrics'!E115</f>
        <v>0</v>
      </c>
      <c r="F100" s="730">
        <f>'5 risk metrics'!F115</f>
        <v>0</v>
      </c>
      <c r="G100" s="730">
        <f>'5 risk metrics'!G115</f>
        <v>0</v>
      </c>
      <c r="H100" s="730">
        <f>'5 risk metrics'!H115</f>
        <v>0</v>
      </c>
      <c r="I100" s="730">
        <f>'5 risk metrics'!I115</f>
        <v>0</v>
      </c>
      <c r="J100" s="730">
        <f>'5 risk metrics'!J115</f>
        <v>0</v>
      </c>
      <c r="K100" s="730">
        <f>'5 risk metrics'!K115</f>
        <v>0</v>
      </c>
      <c r="L100" s="730">
        <f>'5 risk metrics'!L115</f>
        <v>0</v>
      </c>
      <c r="M100" s="274"/>
      <c r="N100" s="854"/>
    </row>
    <row r="101" spans="1:20" s="2" customFormat="1" ht="14.25" x14ac:dyDescent="0.2">
      <c r="B101" s="2229" t="s">
        <v>546</v>
      </c>
      <c r="C101" s="2229"/>
      <c r="D101" s="917" t="str">
        <f>IF(NOT(D83=D86+D87),"Long- and short-term assets don't add up to Total AUM; ","")</f>
        <v/>
      </c>
      <c r="E101" s="950" t="str">
        <f t="shared" ref="E101:L101" si="19">IF(NOT(E83=E86+E87),"Long- and short-term assets don't add up to Total AUM; ","")</f>
        <v/>
      </c>
      <c r="F101" s="950" t="str">
        <f t="shared" si="19"/>
        <v/>
      </c>
      <c r="G101" s="950" t="str">
        <f t="shared" si="19"/>
        <v/>
      </c>
      <c r="H101" s="950" t="str">
        <f t="shared" si="19"/>
        <v/>
      </c>
      <c r="I101" s="950" t="str">
        <f t="shared" si="19"/>
        <v/>
      </c>
      <c r="J101" s="950" t="str">
        <f t="shared" si="19"/>
        <v/>
      </c>
      <c r="K101" s="950" t="str">
        <f t="shared" si="19"/>
        <v/>
      </c>
      <c r="L101" s="950" t="str">
        <f t="shared" si="19"/>
        <v/>
      </c>
      <c r="M101" s="853"/>
      <c r="N101" s="916"/>
    </row>
    <row r="102" spans="1:20" s="2" customFormat="1" ht="14.25" x14ac:dyDescent="0.2">
      <c r="B102" s="851"/>
      <c r="C102" s="850"/>
      <c r="D102" s="917" t="str">
        <f>IF(D87&lt;D88,"ST assets (≤12m) should be equal to or higher than ST assets (≤3m); ","")</f>
        <v/>
      </c>
      <c r="E102" s="950" t="str">
        <f t="shared" ref="E102:L102" si="20">IF(E87&lt;E88,"ST assets (≤12m) should be equal to or higher than ST assets (≤3m); ","")</f>
        <v/>
      </c>
      <c r="F102" s="950" t="str">
        <f t="shared" si="20"/>
        <v/>
      </c>
      <c r="G102" s="950" t="str">
        <f t="shared" si="20"/>
        <v/>
      </c>
      <c r="H102" s="950" t="str">
        <f t="shared" si="20"/>
        <v/>
      </c>
      <c r="I102" s="950" t="str">
        <f t="shared" si="20"/>
        <v/>
      </c>
      <c r="J102" s="950" t="str">
        <f t="shared" si="20"/>
        <v/>
      </c>
      <c r="K102" s="950" t="str">
        <f t="shared" si="20"/>
        <v/>
      </c>
      <c r="L102" s="950" t="str">
        <f t="shared" si="20"/>
        <v/>
      </c>
      <c r="M102" s="853"/>
      <c r="N102" s="916"/>
    </row>
    <row r="103" spans="1:20" s="2" customFormat="1" ht="14.25" x14ac:dyDescent="0.2">
      <c r="B103" s="851"/>
      <c r="C103" s="850"/>
      <c r="D103" s="917" t="str">
        <f>IF(NOT(D83=D92+D93+D95),"Liabilities plus equity don't add up to Total AUM; ","")</f>
        <v/>
      </c>
      <c r="E103" s="950" t="str">
        <f t="shared" ref="E103:L103" si="21">IF(NOT(E83=E92+E93+E95),"Liabilities plus equity don't add up to Total AUM; ","")</f>
        <v/>
      </c>
      <c r="F103" s="950" t="str">
        <f t="shared" si="21"/>
        <v/>
      </c>
      <c r="G103" s="950" t="str">
        <f t="shared" si="21"/>
        <v/>
      </c>
      <c r="H103" s="950" t="str">
        <f t="shared" si="21"/>
        <v/>
      </c>
      <c r="I103" s="950" t="str">
        <f t="shared" si="21"/>
        <v/>
      </c>
      <c r="J103" s="950" t="str">
        <f t="shared" si="21"/>
        <v/>
      </c>
      <c r="K103" s="950" t="str">
        <f t="shared" si="21"/>
        <v/>
      </c>
      <c r="L103" s="950" t="str">
        <f t="shared" si="21"/>
        <v/>
      </c>
      <c r="M103" s="853"/>
      <c r="N103" s="916"/>
    </row>
    <row r="104" spans="1:20" s="2" customFormat="1" ht="14.25" x14ac:dyDescent="0.2">
      <c r="B104" s="851"/>
      <c r="C104" s="850"/>
      <c r="D104" s="950" t="str">
        <f>IF(D89&lt;D90,"Liquid assets (broad definition) should be equal to or bigger than Liquid assets (narrow definiton).","")</f>
        <v/>
      </c>
      <c r="E104" s="950" t="str">
        <f t="shared" ref="E104:L104" si="22">IF(E89&lt;E90,"Liquid assets (broad definition) should be equal to or bigger than Liquid assets (narrow definiton).","")</f>
        <v/>
      </c>
      <c r="F104" s="950" t="str">
        <f t="shared" si="22"/>
        <v/>
      </c>
      <c r="G104" s="950" t="str">
        <f t="shared" si="22"/>
        <v/>
      </c>
      <c r="H104" s="950" t="str">
        <f t="shared" si="22"/>
        <v/>
      </c>
      <c r="I104" s="950" t="str">
        <f t="shared" si="22"/>
        <v/>
      </c>
      <c r="J104" s="950" t="str">
        <f t="shared" si="22"/>
        <v/>
      </c>
      <c r="K104" s="950" t="str">
        <f t="shared" si="22"/>
        <v/>
      </c>
      <c r="L104" s="950" t="str">
        <f t="shared" si="22"/>
        <v/>
      </c>
      <c r="M104" s="853"/>
      <c r="N104" s="949"/>
    </row>
    <row r="105" spans="1:20" s="20" customFormat="1" ht="20.100000000000001" customHeight="1" x14ac:dyDescent="0.2">
      <c r="A105" s="3"/>
      <c r="B105" s="3"/>
      <c r="C105" s="198"/>
      <c r="D105" s="681"/>
      <c r="E105" s="681"/>
      <c r="F105" s="681"/>
      <c r="G105" s="681"/>
      <c r="H105" s="681"/>
      <c r="I105" s="681"/>
      <c r="J105" s="681"/>
      <c r="K105" s="681"/>
      <c r="L105" s="681"/>
      <c r="M105" s="681"/>
      <c r="N105" s="681"/>
      <c r="O105" s="681"/>
      <c r="P105" s="681"/>
      <c r="Q105" s="681"/>
      <c r="R105" s="681"/>
      <c r="S105" s="681"/>
    </row>
    <row r="106" spans="1:20" s="2" customFormat="1" ht="20.100000000000001" customHeight="1" x14ac:dyDescent="0.2">
      <c r="C106" s="7"/>
      <c r="D106" s="7"/>
      <c r="E106" s="7"/>
      <c r="F106" s="7"/>
      <c r="G106" s="7"/>
      <c r="H106" s="7"/>
      <c r="I106" s="7"/>
      <c r="J106" s="7"/>
      <c r="K106" s="7"/>
      <c r="L106" s="7"/>
      <c r="M106" s="7"/>
      <c r="N106" s="7"/>
      <c r="O106" s="7"/>
      <c r="P106" s="7"/>
      <c r="Q106" s="7"/>
      <c r="R106" s="7"/>
      <c r="S106" s="7"/>
    </row>
    <row r="107" spans="1:20" s="2" customFormat="1" ht="14.25" customHeight="1" x14ac:dyDescent="0.25">
      <c r="B107" s="110" t="s">
        <v>44</v>
      </c>
      <c r="C107" s="102"/>
      <c r="D107" s="7"/>
      <c r="E107" s="7"/>
      <c r="F107" s="7"/>
      <c r="G107" s="7"/>
      <c r="H107" s="7"/>
      <c r="I107" s="7"/>
      <c r="J107" s="7"/>
      <c r="K107" s="7"/>
      <c r="L107" s="7"/>
      <c r="M107" s="7"/>
      <c r="N107" s="7"/>
      <c r="O107" s="7"/>
      <c r="P107" s="7"/>
      <c r="Q107" s="7"/>
      <c r="R107" s="7"/>
      <c r="S107" s="7"/>
    </row>
    <row r="108" spans="1:20" s="2" customFormat="1" ht="9.9499999999999993" customHeight="1" x14ac:dyDescent="0.2">
      <c r="C108" s="7"/>
      <c r="D108" s="7"/>
      <c r="E108" s="7"/>
      <c r="F108" s="7"/>
      <c r="G108" s="7"/>
      <c r="H108" s="7"/>
      <c r="I108" s="7"/>
      <c r="J108" s="7"/>
      <c r="K108" s="7"/>
      <c r="L108" s="7"/>
      <c r="M108" s="7"/>
      <c r="N108" s="7"/>
      <c r="O108" s="7"/>
      <c r="P108" s="7"/>
      <c r="Q108" s="7"/>
      <c r="R108" s="7"/>
      <c r="S108" s="7"/>
    </row>
    <row r="109" spans="1:20" s="2" customFormat="1" ht="34.35" customHeight="1" x14ac:dyDescent="0.2">
      <c r="B109" s="261" t="s">
        <v>174</v>
      </c>
      <c r="C109" s="259"/>
      <c r="D109" s="262"/>
      <c r="E109" s="262"/>
      <c r="F109" s="262"/>
      <c r="G109" s="263"/>
      <c r="H109" s="263"/>
      <c r="I109" s="263"/>
      <c r="J109" s="262"/>
      <c r="K109" s="262"/>
      <c r="L109" s="262"/>
      <c r="M109" s="262"/>
      <c r="N109" s="58"/>
      <c r="O109" s="258" t="s">
        <v>90</v>
      </c>
      <c r="S109" s="258"/>
    </row>
    <row r="110" spans="1:20" s="2" customFormat="1" ht="14.25" customHeight="1" x14ac:dyDescent="0.2">
      <c r="B110" s="261"/>
      <c r="C110" s="259"/>
      <c r="D110" s="182" t="s">
        <v>1</v>
      </c>
      <c r="E110" s="182"/>
      <c r="F110" s="182"/>
      <c r="G110" s="183" t="s">
        <v>2</v>
      </c>
      <c r="H110" s="183"/>
      <c r="I110" s="183"/>
      <c r="J110" s="182" t="s">
        <v>3</v>
      </c>
      <c r="K110" s="182"/>
      <c r="L110" s="182"/>
      <c r="M110" s="182" t="s">
        <v>94</v>
      </c>
      <c r="N110" s="49"/>
      <c r="O110" s="258"/>
      <c r="P110" s="651"/>
      <c r="Q110" s="651"/>
      <c r="R110" s="651"/>
      <c r="S110" s="258"/>
    </row>
    <row r="111" spans="1:20" s="2" customFormat="1" ht="65.849999999999994" customHeight="1" thickBot="1" x14ac:dyDescent="0.3">
      <c r="C111" s="260"/>
      <c r="D111" s="2224" t="str">
        <f>'4 classification'!C105</f>
        <v>Insurance Corporations</v>
      </c>
      <c r="E111" s="2225"/>
      <c r="F111" s="2226"/>
      <c r="G111" s="2227" t="s">
        <v>59</v>
      </c>
      <c r="H111" s="2225"/>
      <c r="I111" s="2226"/>
      <c r="J111" s="2227" t="s">
        <v>71</v>
      </c>
      <c r="K111" s="2225"/>
      <c r="L111" s="2228"/>
      <c r="M111" s="270" t="s">
        <v>193</v>
      </c>
      <c r="N111" s="49"/>
      <c r="P111" s="320" t="str">
        <f>D111</f>
        <v>Insurance Corporations</v>
      </c>
      <c r="Q111" s="321" t="str">
        <f>G111</f>
        <v>Entity Type 2</v>
      </c>
      <c r="R111" s="322" t="str">
        <f>J111</f>
        <v>Entity Type 3</v>
      </c>
      <c r="S111" s="283" t="s">
        <v>176</v>
      </c>
      <c r="T111" s="362" t="s">
        <v>212</v>
      </c>
    </row>
    <row r="112" spans="1:20" s="2" customFormat="1" ht="28.5" customHeight="1" x14ac:dyDescent="0.2">
      <c r="B112" s="244" t="s">
        <v>152</v>
      </c>
      <c r="C112" s="203"/>
      <c r="D112" s="199">
        <v>2016</v>
      </c>
      <c r="E112" s="1572">
        <v>2017</v>
      </c>
      <c r="F112" s="1572" t="s">
        <v>991</v>
      </c>
      <c r="G112" s="199">
        <v>2016</v>
      </c>
      <c r="H112" s="1572">
        <v>2017</v>
      </c>
      <c r="I112" s="1572" t="s">
        <v>991</v>
      </c>
      <c r="J112" s="199">
        <v>2016</v>
      </c>
      <c r="K112" s="1572">
        <v>2017</v>
      </c>
      <c r="L112" s="1572" t="s">
        <v>991</v>
      </c>
      <c r="M112" s="199"/>
      <c r="N112" s="854"/>
      <c r="O112" s="252" t="s">
        <v>89</v>
      </c>
      <c r="P112" s="199"/>
      <c r="Q112" s="200"/>
      <c r="R112" s="276"/>
      <c r="S112" s="281"/>
      <c r="T112" s="358"/>
    </row>
    <row r="113" spans="1:20" s="2" customFormat="1" ht="28.5" customHeight="1" x14ac:dyDescent="0.2">
      <c r="B113" s="245" t="s">
        <v>154</v>
      </c>
      <c r="C113" s="227" t="s">
        <v>195</v>
      </c>
      <c r="D113" s="730">
        <f>'5 risk metrics'!D137</f>
        <v>0</v>
      </c>
      <c r="E113" s="730">
        <f>'5 risk metrics'!E137</f>
        <v>0</v>
      </c>
      <c r="F113" s="730">
        <f>'5 risk metrics'!F137</f>
        <v>0</v>
      </c>
      <c r="G113" s="730">
        <f>'5 risk metrics'!G137</f>
        <v>0</v>
      </c>
      <c r="H113" s="730">
        <f>'5 risk metrics'!H137</f>
        <v>0</v>
      </c>
      <c r="I113" s="730">
        <f>'5 risk metrics'!I137</f>
        <v>0</v>
      </c>
      <c r="J113" s="730">
        <f>'5 risk metrics'!J137</f>
        <v>0</v>
      </c>
      <c r="K113" s="730">
        <f>'5 risk metrics'!K137</f>
        <v>0</v>
      </c>
      <c r="L113" s="730">
        <f>'5 risk metrics'!L137</f>
        <v>0</v>
      </c>
      <c r="M113" s="731"/>
      <c r="N113" s="854"/>
      <c r="O113" s="305" t="s">
        <v>77</v>
      </c>
      <c r="P113" s="306" t="e">
        <f>IF(SUM(COUNTBLANK(D113),COUNTBLANK(D114))=0,D114/D113,"-")</f>
        <v>#DIV/0!</v>
      </c>
      <c r="Q113" s="307" t="e">
        <f>IF(SUM(COUNTBLANK(G113),COUNTBLANK(G114))=0,G114/G113,"-")</f>
        <v>#DIV/0!</v>
      </c>
      <c r="R113" s="308" t="e">
        <f>IF(SUM(COUNTBLANK(J113),COUNTBLANK(J114))=0,J114/J113,"-")</f>
        <v>#DIV/0!</v>
      </c>
      <c r="S113" s="309" t="s">
        <v>183</v>
      </c>
      <c r="T113" s="369" t="s">
        <v>203</v>
      </c>
    </row>
    <row r="114" spans="1:20" s="2" customFormat="1" ht="28.5" customHeight="1" x14ac:dyDescent="0.2">
      <c r="B114" s="245" t="s">
        <v>155</v>
      </c>
      <c r="C114" s="227" t="s">
        <v>198</v>
      </c>
      <c r="D114" s="730">
        <f>'5 risk metrics'!D138</f>
        <v>0</v>
      </c>
      <c r="E114" s="730">
        <f>'5 risk metrics'!E138</f>
        <v>0</v>
      </c>
      <c r="F114" s="730">
        <f>'5 risk metrics'!F138</f>
        <v>0</v>
      </c>
      <c r="G114" s="730">
        <f>'5 risk metrics'!G138</f>
        <v>0</v>
      </c>
      <c r="H114" s="730">
        <f>'5 risk metrics'!H138</f>
        <v>0</v>
      </c>
      <c r="I114" s="730">
        <f>'5 risk metrics'!I138</f>
        <v>0</v>
      </c>
      <c r="J114" s="730">
        <f>'5 risk metrics'!J138</f>
        <v>0</v>
      </c>
      <c r="K114" s="730">
        <f>'5 risk metrics'!K138</f>
        <v>0</v>
      </c>
      <c r="L114" s="730">
        <f>'5 risk metrics'!L138</f>
        <v>0</v>
      </c>
      <c r="M114" s="731"/>
      <c r="N114" s="854"/>
      <c r="O114" s="305" t="s">
        <v>79</v>
      </c>
      <c r="P114" s="306" t="e">
        <f>IF(SUM(COUNTBLANK(D113),COUNTBLANK(D115))=0,D115/D113,"-")</f>
        <v>#DIV/0!</v>
      </c>
      <c r="Q114" s="307" t="e">
        <f>IF(SUM(COUNTBLANK(G113),COUNTBLANK(G115))=0,G115/G113,"-")</f>
        <v>#DIV/0!</v>
      </c>
      <c r="R114" s="308" t="e">
        <f>IF(SUM(COUNTBLANK(J113),COUNTBLANK(J115))=0,J115/J113,"-")</f>
        <v>#DIV/0!</v>
      </c>
      <c r="S114" s="309" t="s">
        <v>177</v>
      </c>
      <c r="T114" s="369" t="s">
        <v>204</v>
      </c>
    </row>
    <row r="115" spans="1:20" s="2" customFormat="1" ht="28.5" customHeight="1" x14ac:dyDescent="0.2">
      <c r="B115" s="245" t="s">
        <v>156</v>
      </c>
      <c r="C115" s="356" t="s">
        <v>202</v>
      </c>
      <c r="D115" s="730">
        <f>'5 risk metrics'!D139</f>
        <v>0</v>
      </c>
      <c r="E115" s="730">
        <f>'5 risk metrics'!E139</f>
        <v>0</v>
      </c>
      <c r="F115" s="730">
        <f>'5 risk metrics'!F139</f>
        <v>0</v>
      </c>
      <c r="G115" s="730">
        <f>'5 risk metrics'!G139</f>
        <v>0</v>
      </c>
      <c r="H115" s="730">
        <f>'5 risk metrics'!H139</f>
        <v>0</v>
      </c>
      <c r="I115" s="730">
        <f>'5 risk metrics'!I139</f>
        <v>0</v>
      </c>
      <c r="J115" s="730">
        <f>'5 risk metrics'!J139</f>
        <v>0</v>
      </c>
      <c r="K115" s="730">
        <f>'5 risk metrics'!K139</f>
        <v>0</v>
      </c>
      <c r="L115" s="730">
        <f>'5 risk metrics'!L139</f>
        <v>0</v>
      </c>
      <c r="M115" s="731"/>
      <c r="N115" s="854"/>
      <c r="O115" s="318" t="s">
        <v>78</v>
      </c>
      <c r="P115" s="315" t="e">
        <f>IF(SUM(COUNTBLANK(D113),COUNTBLANK(D114),COUNTBLANK(D127),COUNTBLANK(D128))=0,(D114+D128)/(D113+D127),"-")</f>
        <v>#DIV/0!</v>
      </c>
      <c r="Q115" s="316" t="e">
        <f>IF(SUM(COUNTBLANK(G113),COUNTBLANK(G114),COUNTBLANK(G127),COUNTBLANK(G128))=0,(G114+G128)/(G113+G127),"-")</f>
        <v>#DIV/0!</v>
      </c>
      <c r="R115" s="317" t="e">
        <f>IF(SUM(COUNTBLANK(J113),COUNTBLANK(J114),COUNTBLANK(J127),COUNTBLANK(J128))=0,(J114+J128)/(J113+J127),"-")</f>
        <v>#DIV/0!</v>
      </c>
      <c r="S115" s="319" t="s">
        <v>184</v>
      </c>
      <c r="T115" s="371" t="s">
        <v>213</v>
      </c>
    </row>
    <row r="116" spans="1:20" s="2" customFormat="1" ht="28.5" customHeight="1" x14ac:dyDescent="0.2">
      <c r="B116" s="245" t="s">
        <v>157</v>
      </c>
      <c r="C116" s="235" t="s">
        <v>199</v>
      </c>
      <c r="D116" s="730">
        <f>'5 risk metrics'!D140</f>
        <v>0</v>
      </c>
      <c r="E116" s="730">
        <f>'5 risk metrics'!E140</f>
        <v>0</v>
      </c>
      <c r="F116" s="730">
        <f>'5 risk metrics'!F140</f>
        <v>0</v>
      </c>
      <c r="G116" s="730">
        <f>'5 risk metrics'!G140</f>
        <v>0</v>
      </c>
      <c r="H116" s="730">
        <f>'5 risk metrics'!H140</f>
        <v>0</v>
      </c>
      <c r="I116" s="730">
        <f>'5 risk metrics'!I140</f>
        <v>0</v>
      </c>
      <c r="J116" s="730">
        <f>'5 risk metrics'!J140</f>
        <v>0</v>
      </c>
      <c r="K116" s="730">
        <f>'5 risk metrics'!K140</f>
        <v>0</v>
      </c>
      <c r="L116" s="730">
        <f>'5 risk metrics'!L140</f>
        <v>0</v>
      </c>
      <c r="M116" s="731"/>
      <c r="N116" s="854"/>
      <c r="O116" s="247" t="s">
        <v>88</v>
      </c>
      <c r="P116" s="253"/>
      <c r="Q116" s="254"/>
      <c r="R116" s="279"/>
      <c r="S116" s="282"/>
      <c r="T116" s="357"/>
    </row>
    <row r="117" spans="1:20" s="2" customFormat="1" ht="28.5" customHeight="1" x14ac:dyDescent="0.2">
      <c r="B117" s="245" t="s">
        <v>158</v>
      </c>
      <c r="C117" s="227" t="s">
        <v>200</v>
      </c>
      <c r="D117" s="730">
        <f>'5 risk metrics'!D141</f>
        <v>0</v>
      </c>
      <c r="E117" s="730">
        <f>'5 risk metrics'!E141</f>
        <v>0</v>
      </c>
      <c r="F117" s="730">
        <f>'5 risk metrics'!F141</f>
        <v>0</v>
      </c>
      <c r="G117" s="730">
        <f>'5 risk metrics'!G141</f>
        <v>0</v>
      </c>
      <c r="H117" s="730">
        <f>'5 risk metrics'!H141</f>
        <v>0</v>
      </c>
      <c r="I117" s="730">
        <f>'5 risk metrics'!I141</f>
        <v>0</v>
      </c>
      <c r="J117" s="730">
        <f>'5 risk metrics'!J141</f>
        <v>0</v>
      </c>
      <c r="K117" s="730">
        <f>'5 risk metrics'!K141</f>
        <v>0</v>
      </c>
      <c r="L117" s="730">
        <f>'5 risk metrics'!L141</f>
        <v>0</v>
      </c>
      <c r="M117" s="731"/>
      <c r="N117" s="854"/>
      <c r="O117" s="305" t="s">
        <v>80</v>
      </c>
      <c r="P117" s="306" t="e">
        <f>IF(SUM(COUNTBLANK(D113),COUNTBLANK(D116),COUNTBLANK(D122),COUNTBLANK(D125))=0,(D116-D122-D125)/D113,"-")</f>
        <v>#DIV/0!</v>
      </c>
      <c r="Q117" s="307" t="e">
        <f>IF(SUM(COUNTBLANK(G113),COUNTBLANK(G116),COUNTBLANK(G122),COUNTBLANK(G125))=0,(G116-G122-G125)/G113,"-")</f>
        <v>#DIV/0!</v>
      </c>
      <c r="R117" s="308" t="e">
        <f>IF(SUM(COUNTBLANK(J113),COUNTBLANK(J116),COUNTBLANK(J122),COUNTBLANK(J125))=0,(J116-J122-J125)/J113,"-")</f>
        <v>#DIV/0!</v>
      </c>
      <c r="S117" s="309" t="s">
        <v>185</v>
      </c>
      <c r="T117" s="369" t="s">
        <v>300</v>
      </c>
    </row>
    <row r="118" spans="1:20" s="2" customFormat="1" ht="28.5" customHeight="1" x14ac:dyDescent="0.2">
      <c r="B118" s="245" t="s">
        <v>159</v>
      </c>
      <c r="C118" s="227" t="s">
        <v>201</v>
      </c>
      <c r="D118" s="730">
        <f>'5 risk metrics'!D142</f>
        <v>0</v>
      </c>
      <c r="E118" s="730">
        <f>'5 risk metrics'!E142</f>
        <v>0</v>
      </c>
      <c r="F118" s="730">
        <f>'5 risk metrics'!F142</f>
        <v>0</v>
      </c>
      <c r="G118" s="730">
        <f>'5 risk metrics'!G142</f>
        <v>0</v>
      </c>
      <c r="H118" s="730">
        <f>'5 risk metrics'!H142</f>
        <v>0</v>
      </c>
      <c r="I118" s="730">
        <f>'5 risk metrics'!I142</f>
        <v>0</v>
      </c>
      <c r="J118" s="730">
        <f>'5 risk metrics'!J142</f>
        <v>0</v>
      </c>
      <c r="K118" s="730">
        <f>'5 risk metrics'!K142</f>
        <v>0</v>
      </c>
      <c r="L118" s="730">
        <f>'5 risk metrics'!L142</f>
        <v>0</v>
      </c>
      <c r="M118" s="731"/>
      <c r="N118" s="854"/>
      <c r="O118" s="305" t="s">
        <v>81</v>
      </c>
      <c r="P118" s="306" t="e">
        <f>IF(SUM(COUNTBLANK(D117),COUNTBLANK(D123))=0,D123/D117,"-")</f>
        <v>#DIV/0!</v>
      </c>
      <c r="Q118" s="307" t="e">
        <f>IF(SUM(COUNTBLANK(G117),COUNTBLANK(G123))=0,G123/G117,"-")</f>
        <v>#DIV/0!</v>
      </c>
      <c r="R118" s="308" t="e">
        <f t="shared" ref="R118:R119" si="23">IF(SUM(COUNTBLANK(J117),COUNTBLANK(J123))=0,J123/J117,"-")</f>
        <v>#DIV/0!</v>
      </c>
      <c r="S118" s="309" t="s">
        <v>186</v>
      </c>
      <c r="T118" s="369" t="s">
        <v>309</v>
      </c>
    </row>
    <row r="119" spans="1:20" s="2" customFormat="1" ht="28.5" customHeight="1" x14ac:dyDescent="0.2">
      <c r="B119" s="245" t="s">
        <v>160</v>
      </c>
      <c r="C119" s="227" t="s">
        <v>272</v>
      </c>
      <c r="D119" s="730">
        <f>'5 risk metrics'!D143</f>
        <v>0</v>
      </c>
      <c r="E119" s="730">
        <f>'5 risk metrics'!E143</f>
        <v>0</v>
      </c>
      <c r="F119" s="730">
        <f>'5 risk metrics'!F143</f>
        <v>0</v>
      </c>
      <c r="G119" s="730">
        <f>'5 risk metrics'!G143</f>
        <v>0</v>
      </c>
      <c r="H119" s="730">
        <f>'5 risk metrics'!H143</f>
        <v>0</v>
      </c>
      <c r="I119" s="730">
        <f>'5 risk metrics'!I143</f>
        <v>0</v>
      </c>
      <c r="J119" s="730">
        <f>'5 risk metrics'!J143</f>
        <v>0</v>
      </c>
      <c r="K119" s="730">
        <f>'5 risk metrics'!K143</f>
        <v>0</v>
      </c>
      <c r="L119" s="730">
        <f>'5 risk metrics'!L143</f>
        <v>0</v>
      </c>
      <c r="M119" s="734"/>
      <c r="N119" s="854"/>
      <c r="O119" s="318" t="s">
        <v>82</v>
      </c>
      <c r="P119" s="315" t="e">
        <f>IF(SUM(COUNTBLANK(D118),COUNTBLANK(D124))=0,D124/D118,"-")</f>
        <v>#DIV/0!</v>
      </c>
      <c r="Q119" s="316" t="e">
        <f>IF(SUM(COUNTBLANK(G118),COUNTBLANK(G124))=0,G124/G118,"-")</f>
        <v>#DIV/0!</v>
      </c>
      <c r="R119" s="317" t="e">
        <f t="shared" si="23"/>
        <v>#DIV/0!</v>
      </c>
      <c r="S119" s="319" t="s">
        <v>303</v>
      </c>
      <c r="T119" s="371" t="s">
        <v>310</v>
      </c>
    </row>
    <row r="120" spans="1:20" s="2" customFormat="1" ht="28.5" customHeight="1" x14ac:dyDescent="0.2">
      <c r="B120" s="246" t="s">
        <v>161</v>
      </c>
      <c r="C120" s="228" t="s">
        <v>278</v>
      </c>
      <c r="D120" s="730">
        <f>'5 risk metrics'!D144</f>
        <v>0</v>
      </c>
      <c r="E120" s="730">
        <f>'5 risk metrics'!E144</f>
        <v>0</v>
      </c>
      <c r="F120" s="730">
        <f>'5 risk metrics'!F144</f>
        <v>0</v>
      </c>
      <c r="G120" s="730">
        <f>'5 risk metrics'!G144</f>
        <v>0</v>
      </c>
      <c r="H120" s="730">
        <f>'5 risk metrics'!H144</f>
        <v>0</v>
      </c>
      <c r="I120" s="730">
        <f>'5 risk metrics'!I144</f>
        <v>0</v>
      </c>
      <c r="J120" s="730">
        <f>'5 risk metrics'!J144</f>
        <v>0</v>
      </c>
      <c r="K120" s="730">
        <f>'5 risk metrics'!K144</f>
        <v>0</v>
      </c>
      <c r="L120" s="730">
        <f>'5 risk metrics'!L144</f>
        <v>0</v>
      </c>
      <c r="M120" s="733"/>
      <c r="N120" s="854"/>
      <c r="O120" s="247" t="s">
        <v>86</v>
      </c>
      <c r="P120" s="253"/>
      <c r="Q120" s="254"/>
      <c r="R120" s="279"/>
      <c r="S120" s="282"/>
      <c r="T120" s="357"/>
    </row>
    <row r="121" spans="1:20" s="2" customFormat="1" ht="28.5" customHeight="1" x14ac:dyDescent="0.2">
      <c r="B121" s="247" t="s">
        <v>48</v>
      </c>
      <c r="C121" s="112"/>
      <c r="D121" s="201"/>
      <c r="E121" s="1659"/>
      <c r="F121" s="1659"/>
      <c r="G121" s="202"/>
      <c r="H121" s="272"/>
      <c r="I121" s="272"/>
      <c r="J121" s="272"/>
      <c r="K121" s="1537"/>
      <c r="L121" s="1537"/>
      <c r="M121" s="201"/>
      <c r="N121" s="854"/>
      <c r="O121" s="305" t="s">
        <v>172</v>
      </c>
      <c r="P121" s="306" t="e">
        <f>IF(SUM(COUNTBLANK(D113),COUNTBLANK(D120),COUNTBLANK(D124))=0,(D113-D120+D124)/D113,"-")</f>
        <v>#DIV/0!</v>
      </c>
      <c r="Q121" s="307" t="e">
        <f>IF(SUM(COUNTBLANK(G113),COUNTBLANK(G120),COUNTBLANK(G124))=0,(G113-G120+G124)/G113,"-")</f>
        <v>#DIV/0!</v>
      </c>
      <c r="R121" s="308" t="e">
        <f>IF(SUM(COUNTBLANK(J113),COUNTBLANK(J120),COUNTBLANK(J124))=0,(J113-J120+J124)/J113,"-")</f>
        <v>#DIV/0!</v>
      </c>
      <c r="S121" s="309" t="s">
        <v>306</v>
      </c>
      <c r="T121" s="371" t="s">
        <v>304</v>
      </c>
    </row>
    <row r="122" spans="1:20" s="52" customFormat="1" ht="28.5" customHeight="1" x14ac:dyDescent="0.2">
      <c r="A122" s="51"/>
      <c r="B122" s="245" t="s">
        <v>162</v>
      </c>
      <c r="C122" s="227" t="s">
        <v>283</v>
      </c>
      <c r="D122" s="730">
        <f>'5 risk metrics'!D146</f>
        <v>0</v>
      </c>
      <c r="E122" s="730">
        <f>'5 risk metrics'!E146</f>
        <v>0</v>
      </c>
      <c r="F122" s="730">
        <f>'5 risk metrics'!F146</f>
        <v>0</v>
      </c>
      <c r="G122" s="730">
        <f>'5 risk metrics'!G146</f>
        <v>0</v>
      </c>
      <c r="H122" s="730">
        <f>'5 risk metrics'!H146</f>
        <v>0</v>
      </c>
      <c r="I122" s="730">
        <f>'5 risk metrics'!I146</f>
        <v>0</v>
      </c>
      <c r="J122" s="730">
        <f>'5 risk metrics'!J146</f>
        <v>0</v>
      </c>
      <c r="K122" s="730">
        <f>'5 risk metrics'!K146</f>
        <v>0</v>
      </c>
      <c r="L122" s="730">
        <f>'5 risk metrics'!L146</f>
        <v>0</v>
      </c>
      <c r="M122" s="731"/>
      <c r="N122" s="60"/>
      <c r="O122" s="305" t="s">
        <v>274</v>
      </c>
      <c r="P122" s="306" t="e">
        <f>IF(SUM(COUNTBLANK(D113),COUNTBLANK(D119),COUNTBLANK(D124))=0,(D113-D119+D124)/D113,"-")</f>
        <v>#DIV/0!</v>
      </c>
      <c r="Q122" s="307" t="e">
        <f>IF(SUM(COUNTBLANK(G113),COUNTBLANK(G119),COUNTBLANK(G124))=0,(G113-G119+G124)/G113,"-")</f>
        <v>#DIV/0!</v>
      </c>
      <c r="R122" s="308" t="e">
        <f>IF(SUM(COUNTBLANK(J113),COUNTBLANK(J119),COUNTBLANK(J124))=0,(J113-J119+J124)/J113,"-")</f>
        <v>#DIV/0!</v>
      </c>
      <c r="S122" s="309" t="s">
        <v>307</v>
      </c>
      <c r="T122" s="371" t="s">
        <v>305</v>
      </c>
    </row>
    <row r="123" spans="1:20" s="2" customFormat="1" ht="28.5" customHeight="1" x14ac:dyDescent="0.2">
      <c r="B123" s="245" t="s">
        <v>163</v>
      </c>
      <c r="C123" s="227" t="s">
        <v>284</v>
      </c>
      <c r="D123" s="730">
        <f>'5 risk metrics'!D147</f>
        <v>0</v>
      </c>
      <c r="E123" s="730">
        <f>'5 risk metrics'!E147</f>
        <v>0</v>
      </c>
      <c r="F123" s="730">
        <f>'5 risk metrics'!F147</f>
        <v>0</v>
      </c>
      <c r="G123" s="730">
        <f>'5 risk metrics'!G147</f>
        <v>0</v>
      </c>
      <c r="H123" s="730">
        <f>'5 risk metrics'!H147</f>
        <v>0</v>
      </c>
      <c r="I123" s="730">
        <f>'5 risk metrics'!I147</f>
        <v>0</v>
      </c>
      <c r="J123" s="730">
        <f>'5 risk metrics'!J147</f>
        <v>0</v>
      </c>
      <c r="K123" s="730">
        <f>'5 risk metrics'!K147</f>
        <v>0</v>
      </c>
      <c r="L123" s="730">
        <f>'5 risk metrics'!L147</f>
        <v>0</v>
      </c>
      <c r="M123" s="731"/>
      <c r="N123" s="854"/>
      <c r="O123" s="305" t="s">
        <v>275</v>
      </c>
      <c r="P123" s="315" t="e">
        <f>IF(SUM(COUNTBLANK(D119),COUNTBLANK(D124))=0,D124/D119,"-")</f>
        <v>#DIV/0!</v>
      </c>
      <c r="Q123" s="316" t="e">
        <f>IF(SUM(COUNTBLANK(G119),COUNTBLANK(G124))=0,G124/G119,"-")</f>
        <v>#DIV/0!</v>
      </c>
      <c r="R123" s="317" t="e">
        <f>IF(SUM(COUNTBLANK(J119),COUNTBLANK(J124))=0,J124/J119,"-")</f>
        <v>#DIV/0!</v>
      </c>
      <c r="S123" s="309" t="s">
        <v>187</v>
      </c>
      <c r="T123" s="371" t="s">
        <v>311</v>
      </c>
    </row>
    <row r="124" spans="1:20" s="2" customFormat="1" ht="28.5" customHeight="1" x14ac:dyDescent="0.2">
      <c r="B124" s="245" t="s">
        <v>164</v>
      </c>
      <c r="C124" s="227" t="s">
        <v>285</v>
      </c>
      <c r="D124" s="730">
        <f>'5 risk metrics'!D148</f>
        <v>0</v>
      </c>
      <c r="E124" s="730">
        <f>'5 risk metrics'!E148</f>
        <v>0</v>
      </c>
      <c r="F124" s="730">
        <f>'5 risk metrics'!F148</f>
        <v>0</v>
      </c>
      <c r="G124" s="730">
        <f>'5 risk metrics'!G148</f>
        <v>0</v>
      </c>
      <c r="H124" s="730">
        <f>'5 risk metrics'!H148</f>
        <v>0</v>
      </c>
      <c r="I124" s="730">
        <f>'5 risk metrics'!I148</f>
        <v>0</v>
      </c>
      <c r="J124" s="730">
        <f>'5 risk metrics'!J148</f>
        <v>0</v>
      </c>
      <c r="K124" s="730">
        <f>'5 risk metrics'!K148</f>
        <v>0</v>
      </c>
      <c r="L124" s="730">
        <f>'5 risk metrics'!L148</f>
        <v>0</v>
      </c>
      <c r="M124" s="731"/>
      <c r="N124" s="854"/>
      <c r="O124" s="247" t="s">
        <v>83</v>
      </c>
      <c r="P124" s="253"/>
      <c r="Q124" s="254"/>
      <c r="R124" s="279"/>
      <c r="S124" s="282"/>
      <c r="T124" s="357"/>
    </row>
    <row r="125" spans="1:20" s="2" customFormat="1" ht="28.5" customHeight="1" x14ac:dyDescent="0.2">
      <c r="B125" s="245" t="s">
        <v>165</v>
      </c>
      <c r="C125" s="235" t="s">
        <v>299</v>
      </c>
      <c r="D125" s="730">
        <f>'5 risk metrics'!D149</f>
        <v>0</v>
      </c>
      <c r="E125" s="730">
        <f>'5 risk metrics'!E149</f>
        <v>0</v>
      </c>
      <c r="F125" s="730">
        <f>'5 risk metrics'!F149</f>
        <v>0</v>
      </c>
      <c r="G125" s="730">
        <f>'5 risk metrics'!G149</f>
        <v>0</v>
      </c>
      <c r="H125" s="730">
        <f>'5 risk metrics'!H149</f>
        <v>0</v>
      </c>
      <c r="I125" s="730">
        <f>'5 risk metrics'!I149</f>
        <v>0</v>
      </c>
      <c r="J125" s="730">
        <f>'5 risk metrics'!J149</f>
        <v>0</v>
      </c>
      <c r="K125" s="730">
        <f>'5 risk metrics'!K149</f>
        <v>0</v>
      </c>
      <c r="L125" s="730">
        <f>'5 risk metrics'!L149</f>
        <v>0</v>
      </c>
      <c r="M125" s="731"/>
      <c r="N125" s="854"/>
      <c r="O125" s="305" t="s">
        <v>173</v>
      </c>
      <c r="P125" s="315" t="e">
        <f>IF(SUM(COUNTBLANK(D113),COUNTBLANK(D127),COUNTBLANK(D128))=0,D128/(D113+D127),"-")</f>
        <v>#DIV/0!</v>
      </c>
      <c r="Q125" s="316" t="e">
        <f>IF(SUM(COUNTBLANK(G113),COUNTBLANK(G127),COUNTBLANK(G128))=0,G128/(G113+G127),"-")</f>
        <v>#DIV/0!</v>
      </c>
      <c r="R125" s="317" t="e">
        <f>IF(SUM(COUNTBLANK(J113),COUNTBLANK(J127),COUNTBLANK(J128))=0,J128/(J113+J127),"-")</f>
        <v>#DIV/0!</v>
      </c>
      <c r="S125" s="309" t="s">
        <v>188</v>
      </c>
      <c r="T125" s="371" t="s">
        <v>214</v>
      </c>
    </row>
    <row r="126" spans="1:20" s="2" customFormat="1" ht="28.5" customHeight="1" x14ac:dyDescent="0.2">
      <c r="B126" s="247" t="s">
        <v>49</v>
      </c>
      <c r="C126" s="112"/>
      <c r="D126" s="201"/>
      <c r="E126" s="1659"/>
      <c r="F126" s="1659"/>
      <c r="G126" s="202"/>
      <c r="H126" s="272"/>
      <c r="I126" s="272"/>
      <c r="J126" s="272"/>
      <c r="K126" s="1537"/>
      <c r="L126" s="1537"/>
      <c r="M126" s="201"/>
      <c r="N126" s="854"/>
      <c r="O126" s="247" t="s">
        <v>87</v>
      </c>
      <c r="P126" s="253"/>
      <c r="Q126" s="254"/>
      <c r="R126" s="279"/>
      <c r="S126" s="282"/>
      <c r="T126" s="357"/>
    </row>
    <row r="127" spans="1:20" s="2" customFormat="1" ht="28.5" customHeight="1" x14ac:dyDescent="0.2">
      <c r="B127" s="245" t="s">
        <v>166</v>
      </c>
      <c r="C127" s="227" t="s">
        <v>50</v>
      </c>
      <c r="D127" s="730">
        <f>'5 risk metrics'!D151</f>
        <v>0</v>
      </c>
      <c r="E127" s="730">
        <f>'5 risk metrics'!E151</f>
        <v>0</v>
      </c>
      <c r="F127" s="730">
        <f>'5 risk metrics'!F151</f>
        <v>0</v>
      </c>
      <c r="G127" s="730">
        <f>'5 risk metrics'!G151</f>
        <v>0</v>
      </c>
      <c r="H127" s="730">
        <f>'5 risk metrics'!H151</f>
        <v>0</v>
      </c>
      <c r="I127" s="730">
        <f>'5 risk metrics'!I151</f>
        <v>0</v>
      </c>
      <c r="J127" s="730">
        <f>'5 risk metrics'!J151</f>
        <v>0</v>
      </c>
      <c r="K127" s="730">
        <f>'5 risk metrics'!K151</f>
        <v>0</v>
      </c>
      <c r="L127" s="730">
        <f>'5 risk metrics'!L151</f>
        <v>0</v>
      </c>
      <c r="M127" s="731"/>
      <c r="N127" s="854"/>
      <c r="O127" s="305" t="s">
        <v>84</v>
      </c>
      <c r="P127" s="306" t="e">
        <f>IF(SUM(COUNTBLANK(D113),COUNTBLANK(D125))=0,D113/D125,"-")</f>
        <v>#DIV/0!</v>
      </c>
      <c r="Q127" s="307" t="e">
        <f>IF(SUM(COUNTBLANK(G113),COUNTBLANK(G125))=0,G113/G125,"-")</f>
        <v>#DIV/0!</v>
      </c>
      <c r="R127" s="308" t="e">
        <f>IF(SUM(COUNTBLANK(J113),COUNTBLANK(J125))=0,J113/J125,"-")</f>
        <v>#DIV/0!</v>
      </c>
      <c r="S127" s="309" t="s">
        <v>191</v>
      </c>
      <c r="T127" s="369" t="s">
        <v>215</v>
      </c>
    </row>
    <row r="128" spans="1:20" s="2" customFormat="1" ht="28.5" customHeight="1" thickBot="1" x14ac:dyDescent="0.25">
      <c r="B128" s="246" t="s">
        <v>167</v>
      </c>
      <c r="C128" s="652" t="s">
        <v>455</v>
      </c>
      <c r="D128" s="730">
        <f>'5 risk metrics'!D152</f>
        <v>0</v>
      </c>
      <c r="E128" s="730">
        <f>'5 risk metrics'!E152</f>
        <v>0</v>
      </c>
      <c r="F128" s="730">
        <f>'5 risk metrics'!F152</f>
        <v>0</v>
      </c>
      <c r="G128" s="730">
        <f>'5 risk metrics'!G152</f>
        <v>0</v>
      </c>
      <c r="H128" s="730">
        <f>'5 risk metrics'!H152</f>
        <v>0</v>
      </c>
      <c r="I128" s="730">
        <f>'5 risk metrics'!I152</f>
        <v>0</v>
      </c>
      <c r="J128" s="730">
        <f>'5 risk metrics'!J152</f>
        <v>0</v>
      </c>
      <c r="K128" s="730">
        <f>'5 risk metrics'!K152</f>
        <v>0</v>
      </c>
      <c r="L128" s="730">
        <f>'5 risk metrics'!L152</f>
        <v>0</v>
      </c>
      <c r="M128" s="733"/>
      <c r="N128" s="854"/>
      <c r="O128" s="310" t="s">
        <v>85</v>
      </c>
      <c r="P128" s="311" t="e">
        <f>IF(SUM(COUNTBLANK(D113),COUNTBLANK(D125),COUNTBLANK(D127))=0,(D113+D127)/D125,"-")</f>
        <v>#DIV/0!</v>
      </c>
      <c r="Q128" s="312" t="e">
        <f>IF(SUM(COUNTBLANK(G113),COUNTBLANK(G125),COUNTBLANK(G127))=0,(G113+G127)/G125,"-")</f>
        <v>#DIV/0!</v>
      </c>
      <c r="R128" s="313" t="e">
        <f>IF(SUM(COUNTBLANK(J113),COUNTBLANK(J125),COUNTBLANK(J127))=0,(J113+J127)/J125,"-")</f>
        <v>#DIV/0!</v>
      </c>
      <c r="S128" s="314" t="s">
        <v>192</v>
      </c>
      <c r="T128" s="370" t="s">
        <v>216</v>
      </c>
    </row>
    <row r="129" spans="1:20" s="2" customFormat="1" ht="28.5" customHeight="1" x14ac:dyDescent="0.2">
      <c r="B129" s="653" t="s">
        <v>168</v>
      </c>
      <c r="C129" s="654" t="s">
        <v>477</v>
      </c>
      <c r="D129" s="730">
        <f>'5 risk metrics'!D153</f>
        <v>0</v>
      </c>
      <c r="E129" s="730">
        <f>'5 risk metrics'!E153</f>
        <v>0</v>
      </c>
      <c r="F129" s="730">
        <f>'5 risk metrics'!F153</f>
        <v>0</v>
      </c>
      <c r="G129" s="730">
        <f>'5 risk metrics'!G153</f>
        <v>0</v>
      </c>
      <c r="H129" s="730">
        <f>'5 risk metrics'!H153</f>
        <v>0</v>
      </c>
      <c r="I129" s="730">
        <f>'5 risk metrics'!I153</f>
        <v>0</v>
      </c>
      <c r="J129" s="730">
        <f>'5 risk metrics'!J153</f>
        <v>0</v>
      </c>
      <c r="K129" s="730">
        <f>'5 risk metrics'!K153</f>
        <v>0</v>
      </c>
      <c r="L129" s="730">
        <f>'5 risk metrics'!L153</f>
        <v>0</v>
      </c>
      <c r="M129" s="655"/>
      <c r="N129" s="854"/>
    </row>
    <row r="130" spans="1:20" s="2" customFormat="1" ht="28.5" customHeight="1" thickBot="1" x14ac:dyDescent="0.25">
      <c r="B130" s="249" t="s">
        <v>169</v>
      </c>
      <c r="C130" s="273" t="s">
        <v>290</v>
      </c>
      <c r="D130" s="730">
        <f>'5 risk metrics'!D154</f>
        <v>0</v>
      </c>
      <c r="E130" s="730">
        <f>'5 risk metrics'!E154</f>
        <v>0</v>
      </c>
      <c r="F130" s="730">
        <f>'5 risk metrics'!F154</f>
        <v>0</v>
      </c>
      <c r="G130" s="730">
        <f>'5 risk metrics'!G154</f>
        <v>0</v>
      </c>
      <c r="H130" s="730">
        <f>'5 risk metrics'!H154</f>
        <v>0</v>
      </c>
      <c r="I130" s="730">
        <f>'5 risk metrics'!I154</f>
        <v>0</v>
      </c>
      <c r="J130" s="730">
        <f>'5 risk metrics'!J154</f>
        <v>0</v>
      </c>
      <c r="K130" s="730">
        <f>'5 risk metrics'!K154</f>
        <v>0</v>
      </c>
      <c r="L130" s="730">
        <f>'5 risk metrics'!L154</f>
        <v>0</v>
      </c>
      <c r="M130" s="274"/>
      <c r="N130" s="854"/>
    </row>
    <row r="131" spans="1:20" s="2" customFormat="1" ht="14.25" x14ac:dyDescent="0.2">
      <c r="B131" s="2229" t="s">
        <v>546</v>
      </c>
      <c r="C131" s="2229"/>
      <c r="D131" s="917" t="str">
        <f>IF(NOT(D113=D116+D117),"Long- and short-term assets don't add up to Total AUM; ","")</f>
        <v/>
      </c>
      <c r="E131" s="950" t="str">
        <f t="shared" ref="E131:L131" si="24">IF(NOT(E113=E116+E117),"Long- and short-term assets don't add up to Total AUM; ","")</f>
        <v/>
      </c>
      <c r="F131" s="950" t="str">
        <f t="shared" si="24"/>
        <v/>
      </c>
      <c r="G131" s="950" t="str">
        <f t="shared" si="24"/>
        <v/>
      </c>
      <c r="H131" s="950" t="str">
        <f t="shared" si="24"/>
        <v/>
      </c>
      <c r="I131" s="950" t="str">
        <f t="shared" si="24"/>
        <v/>
      </c>
      <c r="J131" s="950" t="str">
        <f t="shared" si="24"/>
        <v/>
      </c>
      <c r="K131" s="950" t="str">
        <f t="shared" si="24"/>
        <v/>
      </c>
      <c r="L131" s="950" t="str">
        <f t="shared" si="24"/>
        <v/>
      </c>
      <c r="M131" s="853"/>
      <c r="N131" s="916"/>
    </row>
    <row r="132" spans="1:20" s="2" customFormat="1" ht="14.25" x14ac:dyDescent="0.2">
      <c r="B132" s="851"/>
      <c r="C132" s="850"/>
      <c r="D132" s="917" t="str">
        <f>IF(D117&lt;D118,"ST assets (≤12m) should be equal to or higher than ST assets (≤3m); ","")</f>
        <v/>
      </c>
      <c r="E132" s="950" t="str">
        <f t="shared" ref="E132:L132" si="25">IF(E117&lt;E118,"ST assets (≤12m) should be equal to or higher than ST assets (≤3m); ","")</f>
        <v/>
      </c>
      <c r="F132" s="950" t="str">
        <f t="shared" si="25"/>
        <v/>
      </c>
      <c r="G132" s="950" t="str">
        <f t="shared" si="25"/>
        <v/>
      </c>
      <c r="H132" s="950" t="str">
        <f t="shared" si="25"/>
        <v/>
      </c>
      <c r="I132" s="950" t="str">
        <f t="shared" si="25"/>
        <v/>
      </c>
      <c r="J132" s="950" t="str">
        <f t="shared" si="25"/>
        <v/>
      </c>
      <c r="K132" s="950" t="str">
        <f t="shared" si="25"/>
        <v/>
      </c>
      <c r="L132" s="950" t="str">
        <f t="shared" si="25"/>
        <v/>
      </c>
      <c r="M132" s="853"/>
      <c r="N132" s="916"/>
    </row>
    <row r="133" spans="1:20" s="2" customFormat="1" ht="14.25" x14ac:dyDescent="0.2">
      <c r="B133" s="851"/>
      <c r="C133" s="850"/>
      <c r="D133" s="917" t="str">
        <f>IF(NOT(D113=D122+D123+D125),"Liabilities plus equity don't add up to Total AUM; ","")</f>
        <v/>
      </c>
      <c r="E133" s="950" t="str">
        <f t="shared" ref="E133:L133" si="26">IF(NOT(E113=E122+E123+E125),"Liabilities plus equity don't add up to Total AUM; ","")</f>
        <v/>
      </c>
      <c r="F133" s="950" t="str">
        <f t="shared" si="26"/>
        <v/>
      </c>
      <c r="G133" s="950" t="str">
        <f t="shared" si="26"/>
        <v/>
      </c>
      <c r="H133" s="950" t="str">
        <f t="shared" si="26"/>
        <v/>
      </c>
      <c r="I133" s="950" t="str">
        <f t="shared" si="26"/>
        <v/>
      </c>
      <c r="J133" s="950" t="str">
        <f t="shared" si="26"/>
        <v/>
      </c>
      <c r="K133" s="950" t="str">
        <f t="shared" si="26"/>
        <v/>
      </c>
      <c r="L133" s="950" t="str">
        <f t="shared" si="26"/>
        <v/>
      </c>
      <c r="M133" s="853"/>
      <c r="N133" s="916"/>
    </row>
    <row r="134" spans="1:20" s="2" customFormat="1" ht="14.25" x14ac:dyDescent="0.2">
      <c r="B134" s="851"/>
      <c r="C134" s="850"/>
      <c r="D134" s="950" t="str">
        <f>IF(D119&lt;D120,"Liquid assets (broad definition) should be equal to or bigger than Liquid assets (narrow definiton).","")</f>
        <v/>
      </c>
      <c r="E134" s="950" t="str">
        <f t="shared" ref="E134:L134" si="27">IF(E119&lt;E120,"Liquid assets (broad definition) should be equal to or bigger than Liquid assets (narrow definiton).","")</f>
        <v/>
      </c>
      <c r="F134" s="950" t="str">
        <f t="shared" si="27"/>
        <v/>
      </c>
      <c r="G134" s="950" t="str">
        <f t="shared" si="27"/>
        <v/>
      </c>
      <c r="H134" s="950" t="str">
        <f t="shared" si="27"/>
        <v/>
      </c>
      <c r="I134" s="950" t="str">
        <f t="shared" si="27"/>
        <v/>
      </c>
      <c r="J134" s="950" t="str">
        <f t="shared" si="27"/>
        <v/>
      </c>
      <c r="K134" s="950" t="str">
        <f t="shared" si="27"/>
        <v/>
      </c>
      <c r="L134" s="950" t="str">
        <f t="shared" si="27"/>
        <v/>
      </c>
      <c r="M134" s="853"/>
      <c r="N134" s="949"/>
    </row>
    <row r="135" spans="1:20" s="20" customFormat="1" ht="20.100000000000001" customHeight="1" x14ac:dyDescent="0.2">
      <c r="A135" s="3"/>
      <c r="B135" s="3"/>
      <c r="C135" s="198"/>
      <c r="D135" s="681"/>
      <c r="E135" s="681"/>
      <c r="F135" s="681"/>
      <c r="G135" s="681"/>
      <c r="H135" s="681"/>
      <c r="I135" s="681"/>
      <c r="J135" s="681"/>
      <c r="K135" s="681"/>
      <c r="L135" s="681"/>
      <c r="M135" s="681"/>
      <c r="N135" s="681"/>
      <c r="O135" s="681"/>
      <c r="P135" s="681"/>
      <c r="Q135" s="681"/>
      <c r="R135" s="681"/>
      <c r="S135" s="681"/>
    </row>
    <row r="136" spans="1:20" s="2" customFormat="1" ht="20.100000000000001" customHeight="1" x14ac:dyDescent="0.2">
      <c r="C136" s="7"/>
      <c r="D136" s="7"/>
      <c r="E136" s="7"/>
      <c r="F136" s="7"/>
      <c r="G136" s="7"/>
      <c r="H136" s="7"/>
      <c r="I136" s="7"/>
      <c r="J136" s="7"/>
      <c r="K136" s="7"/>
      <c r="L136" s="7"/>
      <c r="M136" s="7"/>
      <c r="N136" s="7"/>
      <c r="O136" s="7"/>
      <c r="P136" s="7"/>
      <c r="Q136" s="7"/>
      <c r="R136" s="7"/>
      <c r="S136" s="7"/>
    </row>
    <row r="137" spans="1:20" s="2" customFormat="1" ht="14.25" customHeight="1" x14ac:dyDescent="0.25">
      <c r="B137" s="111" t="s">
        <v>148</v>
      </c>
      <c r="C137" s="102"/>
      <c r="D137" s="7"/>
      <c r="E137" s="7"/>
      <c r="F137" s="7"/>
      <c r="G137" s="7"/>
      <c r="H137" s="7"/>
      <c r="I137" s="7"/>
      <c r="J137" s="7"/>
      <c r="K137" s="7"/>
      <c r="L137" s="7"/>
      <c r="M137" s="7"/>
      <c r="N137" s="7"/>
      <c r="O137" s="7"/>
      <c r="P137" s="7"/>
      <c r="Q137" s="7"/>
      <c r="R137" s="7"/>
      <c r="S137" s="7"/>
    </row>
    <row r="138" spans="1:20" s="2" customFormat="1" ht="9.9499999999999993" customHeight="1" x14ac:dyDescent="0.2">
      <c r="C138" s="7"/>
      <c r="D138" s="7"/>
      <c r="E138" s="7"/>
      <c r="F138" s="7"/>
      <c r="G138" s="7"/>
      <c r="H138" s="7"/>
      <c r="I138" s="7"/>
      <c r="J138" s="7"/>
      <c r="K138" s="7"/>
      <c r="L138" s="7"/>
      <c r="M138" s="7"/>
      <c r="N138" s="7"/>
      <c r="O138" s="7"/>
      <c r="P138" s="7"/>
      <c r="Q138" s="7"/>
      <c r="R138" s="7"/>
      <c r="S138" s="7"/>
    </row>
    <row r="139" spans="1:20" s="2" customFormat="1" ht="34.35" customHeight="1" x14ac:dyDescent="0.2">
      <c r="B139" s="261" t="s">
        <v>174</v>
      </c>
      <c r="C139" s="259"/>
      <c r="D139" s="262"/>
      <c r="E139" s="262"/>
      <c r="F139" s="262"/>
      <c r="G139" s="263"/>
      <c r="H139" s="263"/>
      <c r="I139" s="263"/>
      <c r="J139" s="262"/>
      <c r="K139" s="262"/>
      <c r="L139" s="262"/>
      <c r="M139" s="262"/>
      <c r="N139" s="58"/>
      <c r="O139" s="258" t="s">
        <v>90</v>
      </c>
      <c r="S139" s="258"/>
    </row>
    <row r="140" spans="1:20" s="2" customFormat="1" ht="14.25" customHeight="1" x14ac:dyDescent="0.2">
      <c r="B140" s="261"/>
      <c r="C140" s="259"/>
      <c r="D140" s="182" t="s">
        <v>1</v>
      </c>
      <c r="E140" s="182"/>
      <c r="F140" s="182"/>
      <c r="G140" s="183" t="s">
        <v>2</v>
      </c>
      <c r="H140" s="183"/>
      <c r="I140" s="183"/>
      <c r="J140" s="182" t="s">
        <v>3</v>
      </c>
      <c r="K140" s="182"/>
      <c r="L140" s="182"/>
      <c r="M140" s="182" t="s">
        <v>94</v>
      </c>
      <c r="N140" s="49"/>
      <c r="O140" s="258"/>
      <c r="P140" s="651"/>
      <c r="Q140" s="651"/>
      <c r="R140" s="651"/>
      <c r="S140" s="258"/>
    </row>
    <row r="141" spans="1:20" s="2" customFormat="1" ht="65.849999999999994" customHeight="1" thickBot="1" x14ac:dyDescent="0.3">
      <c r="C141" s="260"/>
      <c r="D141" s="2224" t="str">
        <f>'4 classification'!C136</f>
        <v>Structured Financial Vehicles</v>
      </c>
      <c r="E141" s="2225"/>
      <c r="F141" s="2226"/>
      <c r="G141" s="2227" t="s">
        <v>59</v>
      </c>
      <c r="H141" s="2225"/>
      <c r="I141" s="2226"/>
      <c r="J141" s="2227" t="s">
        <v>71</v>
      </c>
      <c r="K141" s="2225"/>
      <c r="L141" s="2228"/>
      <c r="M141" s="270" t="s">
        <v>193</v>
      </c>
      <c r="N141" s="49"/>
      <c r="P141" s="287" t="str">
        <f>D141</f>
        <v>Structured Financial Vehicles</v>
      </c>
      <c r="Q141" s="288" t="str">
        <f>G141</f>
        <v>Entity Type 2</v>
      </c>
      <c r="R141" s="289" t="str">
        <f>J141</f>
        <v>Entity Type 3</v>
      </c>
      <c r="S141" s="283" t="s">
        <v>176</v>
      </c>
      <c r="T141" s="362" t="s">
        <v>212</v>
      </c>
    </row>
    <row r="142" spans="1:20" s="2" customFormat="1" ht="28.5" customHeight="1" x14ac:dyDescent="0.2">
      <c r="B142" s="244" t="s">
        <v>152</v>
      </c>
      <c r="C142" s="203"/>
      <c r="D142" s="199">
        <v>2016</v>
      </c>
      <c r="E142" s="1572">
        <v>2017</v>
      </c>
      <c r="F142" s="1572" t="s">
        <v>991</v>
      </c>
      <c r="G142" s="199">
        <v>2016</v>
      </c>
      <c r="H142" s="1572">
        <v>2017</v>
      </c>
      <c r="I142" s="1572" t="s">
        <v>991</v>
      </c>
      <c r="J142" s="199">
        <v>2016</v>
      </c>
      <c r="K142" s="1572">
        <v>2017</v>
      </c>
      <c r="L142" s="1572" t="s">
        <v>991</v>
      </c>
      <c r="M142" s="199"/>
      <c r="N142" s="854"/>
      <c r="O142" s="252" t="s">
        <v>89</v>
      </c>
      <c r="P142" s="199"/>
      <c r="Q142" s="200"/>
      <c r="R142" s="276"/>
      <c r="S142" s="281"/>
      <c r="T142" s="358"/>
    </row>
    <row r="143" spans="1:20" s="2" customFormat="1" ht="28.5" customHeight="1" x14ac:dyDescent="0.2">
      <c r="B143" s="245" t="s">
        <v>154</v>
      </c>
      <c r="C143" s="227" t="s">
        <v>195</v>
      </c>
      <c r="D143" s="730">
        <f>'5 risk metrics'!D175</f>
        <v>0</v>
      </c>
      <c r="E143" s="730">
        <f>'5 risk metrics'!E175</f>
        <v>0</v>
      </c>
      <c r="F143" s="730">
        <f>'5 risk metrics'!F175</f>
        <v>0</v>
      </c>
      <c r="G143" s="730">
        <f>'5 risk metrics'!G175</f>
        <v>0</v>
      </c>
      <c r="H143" s="730">
        <f>'5 risk metrics'!H175</f>
        <v>0</v>
      </c>
      <c r="I143" s="730">
        <f>'5 risk metrics'!I175</f>
        <v>0</v>
      </c>
      <c r="J143" s="730">
        <f>'5 risk metrics'!J175</f>
        <v>0</v>
      </c>
      <c r="K143" s="730">
        <f>'5 risk metrics'!K175</f>
        <v>0</v>
      </c>
      <c r="L143" s="730">
        <f>'5 risk metrics'!L175</f>
        <v>0</v>
      </c>
      <c r="M143" s="731"/>
      <c r="N143" s="854"/>
      <c r="O143" s="290" t="s">
        <v>77</v>
      </c>
      <c r="P143" s="291" t="e">
        <f>IF(SUM(COUNTBLANK(D143),COUNTBLANK(D144))=0,D144/D143,"-")</f>
        <v>#DIV/0!</v>
      </c>
      <c r="Q143" s="292" t="e">
        <f>IF(SUM(COUNTBLANK(G143),COUNTBLANK(G144))=0,G144/G143,"-")</f>
        <v>#DIV/0!</v>
      </c>
      <c r="R143" s="293" t="e">
        <f>IF(SUM(COUNTBLANK(J143),COUNTBLANK(J144))=0,J144/J143,"-")</f>
        <v>#DIV/0!</v>
      </c>
      <c r="S143" s="294" t="s">
        <v>183</v>
      </c>
      <c r="T143" s="366" t="s">
        <v>203</v>
      </c>
    </row>
    <row r="144" spans="1:20" s="2" customFormat="1" ht="28.5" customHeight="1" x14ac:dyDescent="0.2">
      <c r="B144" s="245" t="s">
        <v>155</v>
      </c>
      <c r="C144" s="227" t="s">
        <v>198</v>
      </c>
      <c r="D144" s="730">
        <f>'5 risk metrics'!D176</f>
        <v>0</v>
      </c>
      <c r="E144" s="730">
        <f>'5 risk metrics'!E176</f>
        <v>0</v>
      </c>
      <c r="F144" s="730">
        <f>'5 risk metrics'!F176</f>
        <v>0</v>
      </c>
      <c r="G144" s="730">
        <f>'5 risk metrics'!G176</f>
        <v>0</v>
      </c>
      <c r="H144" s="730">
        <f>'5 risk metrics'!H176</f>
        <v>0</v>
      </c>
      <c r="I144" s="730">
        <f>'5 risk metrics'!I176</f>
        <v>0</v>
      </c>
      <c r="J144" s="730">
        <f>'5 risk metrics'!J176</f>
        <v>0</v>
      </c>
      <c r="K144" s="730">
        <f>'5 risk metrics'!K176</f>
        <v>0</v>
      </c>
      <c r="L144" s="730">
        <f>'5 risk metrics'!L176</f>
        <v>0</v>
      </c>
      <c r="M144" s="731"/>
      <c r="N144" s="854"/>
      <c r="O144" s="290" t="s">
        <v>79</v>
      </c>
      <c r="P144" s="291" t="e">
        <f>IF(SUM(COUNTBLANK(D143),COUNTBLANK(D145))=0,D145/D143,"-")</f>
        <v>#DIV/0!</v>
      </c>
      <c r="Q144" s="292" t="e">
        <f>IF(SUM(COUNTBLANK(G143),COUNTBLANK(G145))=0,G145/G143,"-")</f>
        <v>#DIV/0!</v>
      </c>
      <c r="R144" s="293" t="e">
        <f>IF(SUM(COUNTBLANK(J143),COUNTBLANK(J145))=0,J145/J143,"-")</f>
        <v>#DIV/0!</v>
      </c>
      <c r="S144" s="294" t="s">
        <v>177</v>
      </c>
      <c r="T144" s="366" t="s">
        <v>204</v>
      </c>
    </row>
    <row r="145" spans="1:20" s="2" customFormat="1" ht="28.5" customHeight="1" x14ac:dyDescent="0.2">
      <c r="B145" s="245" t="s">
        <v>156</v>
      </c>
      <c r="C145" s="356" t="s">
        <v>202</v>
      </c>
      <c r="D145" s="730">
        <f>'5 risk metrics'!D177</f>
        <v>0</v>
      </c>
      <c r="E145" s="730">
        <f>'5 risk metrics'!E177</f>
        <v>0</v>
      </c>
      <c r="F145" s="730">
        <f>'5 risk metrics'!F177</f>
        <v>0</v>
      </c>
      <c r="G145" s="730">
        <f>'5 risk metrics'!G177</f>
        <v>0</v>
      </c>
      <c r="H145" s="730">
        <f>'5 risk metrics'!H177</f>
        <v>0</v>
      </c>
      <c r="I145" s="730">
        <f>'5 risk metrics'!I177</f>
        <v>0</v>
      </c>
      <c r="J145" s="730">
        <f>'5 risk metrics'!J177</f>
        <v>0</v>
      </c>
      <c r="K145" s="730">
        <f>'5 risk metrics'!K177</f>
        <v>0</v>
      </c>
      <c r="L145" s="730">
        <f>'5 risk metrics'!L177</f>
        <v>0</v>
      </c>
      <c r="M145" s="731"/>
      <c r="N145" s="854"/>
      <c r="O145" s="303" t="s">
        <v>78</v>
      </c>
      <c r="P145" s="300" t="e">
        <f>IF(SUM(COUNTBLANK(D143),COUNTBLANK(D144),COUNTBLANK(D157),COUNTBLANK(D158))=0,(D144+D158)/(D143+D157),"-")</f>
        <v>#DIV/0!</v>
      </c>
      <c r="Q145" s="301" t="e">
        <f>IF(SUM(COUNTBLANK(G143),COUNTBLANK(G144),COUNTBLANK(G157),COUNTBLANK(G158))=0,(G144+G158)/(G143+G157),"-")</f>
        <v>#DIV/0!</v>
      </c>
      <c r="R145" s="302" t="e">
        <f>IF(SUM(COUNTBLANK(J143),COUNTBLANK(J144),COUNTBLANK(J157),COUNTBLANK(J158))=0,(J144+J158)/(J143+J157),"-")</f>
        <v>#DIV/0!</v>
      </c>
      <c r="S145" s="304" t="s">
        <v>184</v>
      </c>
      <c r="T145" s="368" t="s">
        <v>213</v>
      </c>
    </row>
    <row r="146" spans="1:20" s="2" customFormat="1" ht="28.5" customHeight="1" x14ac:dyDescent="0.2">
      <c r="B146" s="245" t="s">
        <v>157</v>
      </c>
      <c r="C146" s="235" t="s">
        <v>199</v>
      </c>
      <c r="D146" s="730">
        <f>'5 risk metrics'!D178</f>
        <v>0</v>
      </c>
      <c r="E146" s="730">
        <f>'5 risk metrics'!E178</f>
        <v>0</v>
      </c>
      <c r="F146" s="730">
        <f>'5 risk metrics'!F178</f>
        <v>0</v>
      </c>
      <c r="G146" s="730">
        <f>'5 risk metrics'!G178</f>
        <v>0</v>
      </c>
      <c r="H146" s="730">
        <f>'5 risk metrics'!H178</f>
        <v>0</v>
      </c>
      <c r="I146" s="730">
        <f>'5 risk metrics'!I178</f>
        <v>0</v>
      </c>
      <c r="J146" s="730">
        <f>'5 risk metrics'!J178</f>
        <v>0</v>
      </c>
      <c r="K146" s="730">
        <f>'5 risk metrics'!K178</f>
        <v>0</v>
      </c>
      <c r="L146" s="730">
        <f>'5 risk metrics'!L178</f>
        <v>0</v>
      </c>
      <c r="M146" s="731"/>
      <c r="N146" s="854"/>
      <c r="O146" s="247" t="s">
        <v>88</v>
      </c>
      <c r="P146" s="253"/>
      <c r="Q146" s="254"/>
      <c r="R146" s="279"/>
      <c r="S146" s="282"/>
      <c r="T146" s="357"/>
    </row>
    <row r="147" spans="1:20" s="2" customFormat="1" ht="28.5" customHeight="1" x14ac:dyDescent="0.2">
      <c r="B147" s="245" t="s">
        <v>158</v>
      </c>
      <c r="C147" s="227" t="s">
        <v>200</v>
      </c>
      <c r="D147" s="730">
        <f>'5 risk metrics'!D179</f>
        <v>0</v>
      </c>
      <c r="E147" s="730">
        <f>'5 risk metrics'!E179</f>
        <v>0</v>
      </c>
      <c r="F147" s="730">
        <f>'5 risk metrics'!F179</f>
        <v>0</v>
      </c>
      <c r="G147" s="730">
        <f>'5 risk metrics'!G179</f>
        <v>0</v>
      </c>
      <c r="H147" s="730">
        <f>'5 risk metrics'!H179</f>
        <v>0</v>
      </c>
      <c r="I147" s="730">
        <f>'5 risk metrics'!I179</f>
        <v>0</v>
      </c>
      <c r="J147" s="730">
        <f>'5 risk metrics'!J179</f>
        <v>0</v>
      </c>
      <c r="K147" s="730">
        <f>'5 risk metrics'!K179</f>
        <v>0</v>
      </c>
      <c r="L147" s="730">
        <f>'5 risk metrics'!L179</f>
        <v>0</v>
      </c>
      <c r="M147" s="731"/>
      <c r="N147" s="854"/>
      <c r="O147" s="290" t="s">
        <v>80</v>
      </c>
      <c r="P147" s="291" t="e">
        <f>IF(SUM(COUNTBLANK(D143),COUNTBLANK(D146),COUNTBLANK(D152),COUNTBLANK(D155))=0,(D146-D152-D155)/D143,"-")</f>
        <v>#DIV/0!</v>
      </c>
      <c r="Q147" s="292" t="e">
        <f>IF(SUM(COUNTBLANK(G143),COUNTBLANK(G146),COUNTBLANK(G152),COUNTBLANK(G155))=0,(G146-G152-G155)/G143,"-")</f>
        <v>#DIV/0!</v>
      </c>
      <c r="R147" s="293" t="e">
        <f>IF(SUM(COUNTBLANK(J143),COUNTBLANK(J146),COUNTBLANK(J152),COUNTBLANK(J155))=0,(J146-J152-J155)/J143,"-")</f>
        <v>#DIV/0!</v>
      </c>
      <c r="S147" s="294" t="s">
        <v>185</v>
      </c>
      <c r="T147" s="366" t="s">
        <v>300</v>
      </c>
    </row>
    <row r="148" spans="1:20" s="2" customFormat="1" ht="28.5" customHeight="1" x14ac:dyDescent="0.2">
      <c r="B148" s="245" t="s">
        <v>159</v>
      </c>
      <c r="C148" s="227" t="s">
        <v>201</v>
      </c>
      <c r="D148" s="730">
        <f>'5 risk metrics'!D180</f>
        <v>0</v>
      </c>
      <c r="E148" s="730">
        <f>'5 risk metrics'!E180</f>
        <v>0</v>
      </c>
      <c r="F148" s="730">
        <f>'5 risk metrics'!F180</f>
        <v>0</v>
      </c>
      <c r="G148" s="730">
        <f>'5 risk metrics'!G180</f>
        <v>0</v>
      </c>
      <c r="H148" s="730">
        <f>'5 risk metrics'!H180</f>
        <v>0</v>
      </c>
      <c r="I148" s="730">
        <f>'5 risk metrics'!I180</f>
        <v>0</v>
      </c>
      <c r="J148" s="730">
        <f>'5 risk metrics'!J180</f>
        <v>0</v>
      </c>
      <c r="K148" s="730">
        <f>'5 risk metrics'!K180</f>
        <v>0</v>
      </c>
      <c r="L148" s="730">
        <f>'5 risk metrics'!L180</f>
        <v>0</v>
      </c>
      <c r="M148" s="731"/>
      <c r="N148" s="854"/>
      <c r="O148" s="290" t="s">
        <v>81</v>
      </c>
      <c r="P148" s="291" t="e">
        <f>IF(SUM(COUNTBLANK(D147),COUNTBLANK(D153))=0,D153/D147,"-")</f>
        <v>#DIV/0!</v>
      </c>
      <c r="Q148" s="292" t="e">
        <f>IF(SUM(COUNTBLANK(G147),COUNTBLANK(G153))=0,G153/G147,"-")</f>
        <v>#DIV/0!</v>
      </c>
      <c r="R148" s="293" t="e">
        <f t="shared" ref="R148:R149" si="28">IF(SUM(COUNTBLANK(J147),COUNTBLANK(J153))=0,J153/J147,"-")</f>
        <v>#DIV/0!</v>
      </c>
      <c r="S148" s="294" t="s">
        <v>186</v>
      </c>
      <c r="T148" s="366" t="s">
        <v>309</v>
      </c>
    </row>
    <row r="149" spans="1:20" s="2" customFormat="1" ht="28.5" customHeight="1" x14ac:dyDescent="0.2">
      <c r="B149" s="245" t="s">
        <v>160</v>
      </c>
      <c r="C149" s="227" t="s">
        <v>272</v>
      </c>
      <c r="D149" s="730">
        <f>'5 risk metrics'!D181</f>
        <v>0</v>
      </c>
      <c r="E149" s="730">
        <f>'5 risk metrics'!E181</f>
        <v>0</v>
      </c>
      <c r="F149" s="730">
        <f>'5 risk metrics'!F181</f>
        <v>0</v>
      </c>
      <c r="G149" s="730">
        <f>'5 risk metrics'!G181</f>
        <v>0</v>
      </c>
      <c r="H149" s="730">
        <f>'5 risk metrics'!H181</f>
        <v>0</v>
      </c>
      <c r="I149" s="730">
        <f>'5 risk metrics'!I181</f>
        <v>0</v>
      </c>
      <c r="J149" s="730">
        <f>'5 risk metrics'!J181</f>
        <v>0</v>
      </c>
      <c r="K149" s="730">
        <f>'5 risk metrics'!K181</f>
        <v>0</v>
      </c>
      <c r="L149" s="730">
        <f>'5 risk metrics'!L181</f>
        <v>0</v>
      </c>
      <c r="M149" s="734"/>
      <c r="N149" s="854"/>
      <c r="O149" s="303" t="s">
        <v>82</v>
      </c>
      <c r="P149" s="300" t="e">
        <f>IF(SUM(COUNTBLANK(D148),COUNTBLANK(D154))=0,D154/D148,"-")</f>
        <v>#DIV/0!</v>
      </c>
      <c r="Q149" s="301" t="e">
        <f>IF(SUM(COUNTBLANK(G148),COUNTBLANK(G154))=0,G154/G148,"-")</f>
        <v>#DIV/0!</v>
      </c>
      <c r="R149" s="302" t="e">
        <f t="shared" si="28"/>
        <v>#DIV/0!</v>
      </c>
      <c r="S149" s="304" t="s">
        <v>303</v>
      </c>
      <c r="T149" s="368" t="s">
        <v>310</v>
      </c>
    </row>
    <row r="150" spans="1:20" s="2" customFormat="1" ht="28.5" customHeight="1" x14ac:dyDescent="0.2">
      <c r="B150" s="246" t="s">
        <v>161</v>
      </c>
      <c r="C150" s="228" t="s">
        <v>278</v>
      </c>
      <c r="D150" s="730">
        <f>'5 risk metrics'!D182</f>
        <v>0</v>
      </c>
      <c r="E150" s="730">
        <f>'5 risk metrics'!E182</f>
        <v>0</v>
      </c>
      <c r="F150" s="730">
        <f>'5 risk metrics'!F182</f>
        <v>0</v>
      </c>
      <c r="G150" s="730">
        <f>'5 risk metrics'!G182</f>
        <v>0</v>
      </c>
      <c r="H150" s="730">
        <f>'5 risk metrics'!H182</f>
        <v>0</v>
      </c>
      <c r="I150" s="730">
        <f>'5 risk metrics'!I182</f>
        <v>0</v>
      </c>
      <c r="J150" s="730">
        <f>'5 risk metrics'!J182</f>
        <v>0</v>
      </c>
      <c r="K150" s="730">
        <f>'5 risk metrics'!K182</f>
        <v>0</v>
      </c>
      <c r="L150" s="730">
        <f>'5 risk metrics'!L182</f>
        <v>0</v>
      </c>
      <c r="M150" s="733"/>
      <c r="N150" s="854"/>
      <c r="O150" s="247" t="s">
        <v>86</v>
      </c>
      <c r="P150" s="253"/>
      <c r="Q150" s="254"/>
      <c r="R150" s="279"/>
      <c r="S150" s="282"/>
      <c r="T150" s="357"/>
    </row>
    <row r="151" spans="1:20" s="2" customFormat="1" ht="28.5" customHeight="1" x14ac:dyDescent="0.2">
      <c r="B151" s="247" t="s">
        <v>48</v>
      </c>
      <c r="C151" s="112"/>
      <c r="D151" s="201"/>
      <c r="E151" s="1659"/>
      <c r="F151" s="1659"/>
      <c r="G151" s="202"/>
      <c r="H151" s="272"/>
      <c r="I151" s="272"/>
      <c r="J151" s="272"/>
      <c r="K151" s="1537"/>
      <c r="L151" s="1537"/>
      <c r="M151" s="201"/>
      <c r="N151" s="854"/>
      <c r="O151" s="290" t="s">
        <v>172</v>
      </c>
      <c r="P151" s="291" t="e">
        <f>IF(SUM(COUNTBLANK(D143),COUNTBLANK(D150),COUNTBLANK(D154))=0,(D143-D150+D154)/D143,"-")</f>
        <v>#DIV/0!</v>
      </c>
      <c r="Q151" s="292" t="e">
        <f>IF(SUM(COUNTBLANK(G143),COUNTBLANK(G150),COUNTBLANK(G154))=0,(G143-G150+G154)/G143,"-")</f>
        <v>#DIV/0!</v>
      </c>
      <c r="R151" s="293" t="e">
        <f>IF(SUM(COUNTBLANK(J143),COUNTBLANK(J150),COUNTBLANK(J154))=0,(J143-J150+J154)/J143,"-")</f>
        <v>#DIV/0!</v>
      </c>
      <c r="S151" s="294" t="s">
        <v>306</v>
      </c>
      <c r="T151" s="368" t="s">
        <v>304</v>
      </c>
    </row>
    <row r="152" spans="1:20" s="52" customFormat="1" ht="28.5" customHeight="1" x14ac:dyDescent="0.2">
      <c r="A152" s="51"/>
      <c r="B152" s="245" t="s">
        <v>162</v>
      </c>
      <c r="C152" s="227" t="s">
        <v>283</v>
      </c>
      <c r="D152" s="730">
        <f>'5 risk metrics'!D184</f>
        <v>0</v>
      </c>
      <c r="E152" s="730">
        <f>'5 risk metrics'!E184</f>
        <v>0</v>
      </c>
      <c r="F152" s="730">
        <f>'5 risk metrics'!F184</f>
        <v>0</v>
      </c>
      <c r="G152" s="730">
        <f>'5 risk metrics'!G184</f>
        <v>0</v>
      </c>
      <c r="H152" s="730">
        <f>'5 risk metrics'!H184</f>
        <v>0</v>
      </c>
      <c r="I152" s="730">
        <f>'5 risk metrics'!I184</f>
        <v>0</v>
      </c>
      <c r="J152" s="730">
        <f>'5 risk metrics'!J184</f>
        <v>0</v>
      </c>
      <c r="K152" s="730">
        <f>'5 risk metrics'!K184</f>
        <v>0</v>
      </c>
      <c r="L152" s="730">
        <f>'5 risk metrics'!L184</f>
        <v>0</v>
      </c>
      <c r="M152" s="731"/>
      <c r="N152" s="60"/>
      <c r="O152" s="290" t="s">
        <v>274</v>
      </c>
      <c r="P152" s="291" t="e">
        <f>IF(SUM(COUNTBLANK(D143),COUNTBLANK(D149),COUNTBLANK(D154))=0,(D143-D149+D154)/D143,"-")</f>
        <v>#DIV/0!</v>
      </c>
      <c r="Q152" s="292" t="e">
        <f>IF(SUM(COUNTBLANK(G143),COUNTBLANK(G149),COUNTBLANK(G154))=0,(G143-G149+G154)/G143,"-")</f>
        <v>#DIV/0!</v>
      </c>
      <c r="R152" s="293" t="e">
        <f>IF(SUM(COUNTBLANK(J143),COUNTBLANK(J149),COUNTBLANK(J154))=0,(J143-J149+J154)/J143,"-")</f>
        <v>#DIV/0!</v>
      </c>
      <c r="S152" s="294" t="s">
        <v>307</v>
      </c>
      <c r="T152" s="368" t="s">
        <v>305</v>
      </c>
    </row>
    <row r="153" spans="1:20" s="2" customFormat="1" ht="28.5" customHeight="1" x14ac:dyDescent="0.2">
      <c r="B153" s="245" t="s">
        <v>163</v>
      </c>
      <c r="C153" s="227" t="s">
        <v>284</v>
      </c>
      <c r="D153" s="730">
        <f>'5 risk metrics'!D185</f>
        <v>0</v>
      </c>
      <c r="E153" s="730">
        <f>'5 risk metrics'!E185</f>
        <v>0</v>
      </c>
      <c r="F153" s="730">
        <f>'5 risk metrics'!F185</f>
        <v>0</v>
      </c>
      <c r="G153" s="730">
        <f>'5 risk metrics'!G185</f>
        <v>0</v>
      </c>
      <c r="H153" s="730">
        <f>'5 risk metrics'!H185</f>
        <v>0</v>
      </c>
      <c r="I153" s="730">
        <f>'5 risk metrics'!I185</f>
        <v>0</v>
      </c>
      <c r="J153" s="730">
        <f>'5 risk metrics'!J185</f>
        <v>0</v>
      </c>
      <c r="K153" s="730">
        <f>'5 risk metrics'!K185</f>
        <v>0</v>
      </c>
      <c r="L153" s="730">
        <f>'5 risk metrics'!L185</f>
        <v>0</v>
      </c>
      <c r="M153" s="731"/>
      <c r="N153" s="854"/>
      <c r="O153" s="290" t="s">
        <v>275</v>
      </c>
      <c r="P153" s="300" t="e">
        <f>IF(SUM(COUNTBLANK(D149),COUNTBLANK(D154))=0,D154/D149,"-")</f>
        <v>#DIV/0!</v>
      </c>
      <c r="Q153" s="301" t="e">
        <f>IF(SUM(COUNTBLANK(G149),COUNTBLANK(G154))=0,G154/G149,"-")</f>
        <v>#DIV/0!</v>
      </c>
      <c r="R153" s="302" t="e">
        <f>IF(SUM(COUNTBLANK(J149),COUNTBLANK(J154))=0,J154/J149,"-")</f>
        <v>#DIV/0!</v>
      </c>
      <c r="S153" s="294" t="s">
        <v>187</v>
      </c>
      <c r="T153" s="368" t="s">
        <v>311</v>
      </c>
    </row>
    <row r="154" spans="1:20" s="2" customFormat="1" ht="28.5" customHeight="1" x14ac:dyDescent="0.2">
      <c r="B154" s="245" t="s">
        <v>164</v>
      </c>
      <c r="C154" s="227" t="s">
        <v>285</v>
      </c>
      <c r="D154" s="730">
        <f>'5 risk metrics'!D186</f>
        <v>0</v>
      </c>
      <c r="E154" s="730">
        <f>'5 risk metrics'!E186</f>
        <v>0</v>
      </c>
      <c r="F154" s="730">
        <f>'5 risk metrics'!F186</f>
        <v>0</v>
      </c>
      <c r="G154" s="730">
        <f>'5 risk metrics'!G186</f>
        <v>0</v>
      </c>
      <c r="H154" s="730">
        <f>'5 risk metrics'!H186</f>
        <v>0</v>
      </c>
      <c r="I154" s="730">
        <f>'5 risk metrics'!I186</f>
        <v>0</v>
      </c>
      <c r="J154" s="730">
        <f>'5 risk metrics'!J186</f>
        <v>0</v>
      </c>
      <c r="K154" s="730">
        <f>'5 risk metrics'!K186</f>
        <v>0</v>
      </c>
      <c r="L154" s="730">
        <f>'5 risk metrics'!L186</f>
        <v>0</v>
      </c>
      <c r="M154" s="731"/>
      <c r="N154" s="854"/>
      <c r="O154" s="247" t="s">
        <v>83</v>
      </c>
      <c r="P154" s="253"/>
      <c r="Q154" s="254"/>
      <c r="R154" s="279"/>
      <c r="S154" s="282"/>
      <c r="T154" s="357"/>
    </row>
    <row r="155" spans="1:20" s="2" customFormat="1" ht="28.5" customHeight="1" x14ac:dyDescent="0.2">
      <c r="B155" s="245" t="s">
        <v>165</v>
      </c>
      <c r="C155" s="235" t="s">
        <v>299</v>
      </c>
      <c r="D155" s="730">
        <f>'5 risk metrics'!D187</f>
        <v>0</v>
      </c>
      <c r="E155" s="730">
        <f>'5 risk metrics'!E187</f>
        <v>0</v>
      </c>
      <c r="F155" s="730">
        <f>'5 risk metrics'!F187</f>
        <v>0</v>
      </c>
      <c r="G155" s="730">
        <f>'5 risk metrics'!G187</f>
        <v>0</v>
      </c>
      <c r="H155" s="730">
        <f>'5 risk metrics'!H187</f>
        <v>0</v>
      </c>
      <c r="I155" s="730">
        <f>'5 risk metrics'!I187</f>
        <v>0</v>
      </c>
      <c r="J155" s="730">
        <f>'5 risk metrics'!J187</f>
        <v>0</v>
      </c>
      <c r="K155" s="730">
        <f>'5 risk metrics'!K187</f>
        <v>0</v>
      </c>
      <c r="L155" s="730">
        <f>'5 risk metrics'!L187</f>
        <v>0</v>
      </c>
      <c r="M155" s="731"/>
      <c r="N155" s="854"/>
      <c r="O155" s="290" t="s">
        <v>173</v>
      </c>
      <c r="P155" s="300" t="e">
        <f>IF(SUM(COUNTBLANK(D143),COUNTBLANK(D157),COUNTBLANK(D158))=0,D158/(D143+D157),"-")</f>
        <v>#DIV/0!</v>
      </c>
      <c r="Q155" s="301" t="e">
        <f>IF(SUM(COUNTBLANK(G143),COUNTBLANK(G157),COUNTBLANK(G158))=0,G158/(G143+G157),"-")</f>
        <v>#DIV/0!</v>
      </c>
      <c r="R155" s="302" t="e">
        <f>IF(SUM(COUNTBLANK(J143),COUNTBLANK(J157),COUNTBLANK(J158))=0,J158/(J143+J157),"-")</f>
        <v>#DIV/0!</v>
      </c>
      <c r="S155" s="294" t="s">
        <v>188</v>
      </c>
      <c r="T155" s="368" t="s">
        <v>214</v>
      </c>
    </row>
    <row r="156" spans="1:20" s="2" customFormat="1" ht="28.5" customHeight="1" x14ac:dyDescent="0.2">
      <c r="B156" s="247" t="s">
        <v>49</v>
      </c>
      <c r="C156" s="112"/>
      <c r="D156" s="201"/>
      <c r="E156" s="1659"/>
      <c r="F156" s="1659"/>
      <c r="G156" s="202"/>
      <c r="H156" s="272"/>
      <c r="I156" s="272"/>
      <c r="J156" s="272"/>
      <c r="K156" s="1537"/>
      <c r="L156" s="1537"/>
      <c r="M156" s="201"/>
      <c r="N156" s="854"/>
      <c r="O156" s="247" t="s">
        <v>87</v>
      </c>
      <c r="P156" s="253"/>
      <c r="Q156" s="254"/>
      <c r="R156" s="279"/>
      <c r="S156" s="282"/>
      <c r="T156" s="357"/>
    </row>
    <row r="157" spans="1:20" s="2" customFormat="1" ht="28.5" customHeight="1" x14ac:dyDescent="0.2">
      <c r="B157" s="245" t="s">
        <v>166</v>
      </c>
      <c r="C157" s="227" t="s">
        <v>50</v>
      </c>
      <c r="D157" s="730">
        <f>'5 risk metrics'!D189</f>
        <v>0</v>
      </c>
      <c r="E157" s="730">
        <f>'5 risk metrics'!E189</f>
        <v>0</v>
      </c>
      <c r="F157" s="730">
        <f>'5 risk metrics'!F189</f>
        <v>0</v>
      </c>
      <c r="G157" s="730">
        <f>'5 risk metrics'!G189</f>
        <v>0</v>
      </c>
      <c r="H157" s="730">
        <f>'5 risk metrics'!H189</f>
        <v>0</v>
      </c>
      <c r="I157" s="730">
        <f>'5 risk metrics'!I189</f>
        <v>0</v>
      </c>
      <c r="J157" s="730">
        <f>'5 risk metrics'!J189</f>
        <v>0</v>
      </c>
      <c r="K157" s="730">
        <f>'5 risk metrics'!K189</f>
        <v>0</v>
      </c>
      <c r="L157" s="730">
        <f>'5 risk metrics'!L189</f>
        <v>0</v>
      </c>
      <c r="M157" s="731"/>
      <c r="N157" s="854"/>
      <c r="O157" s="290" t="s">
        <v>84</v>
      </c>
      <c r="P157" s="291" t="e">
        <f>IF(SUM(COUNTBLANK(D143),COUNTBLANK(D155))=0,D143/D155,"-")</f>
        <v>#DIV/0!</v>
      </c>
      <c r="Q157" s="292" t="e">
        <f>IF(SUM(COUNTBLANK(G143),COUNTBLANK(G155))=0,G143/G155,"-")</f>
        <v>#DIV/0!</v>
      </c>
      <c r="R157" s="293" t="e">
        <f>IF(SUM(COUNTBLANK(J143),COUNTBLANK(J155))=0,J143/J155,"-")</f>
        <v>#DIV/0!</v>
      </c>
      <c r="S157" s="294" t="s">
        <v>191</v>
      </c>
      <c r="T157" s="366" t="s">
        <v>215</v>
      </c>
    </row>
    <row r="158" spans="1:20" s="2" customFormat="1" ht="28.5" customHeight="1" thickBot="1" x14ac:dyDescent="0.25">
      <c r="B158" s="246" t="s">
        <v>167</v>
      </c>
      <c r="C158" s="652" t="s">
        <v>455</v>
      </c>
      <c r="D158" s="730">
        <f>'5 risk metrics'!D190</f>
        <v>0</v>
      </c>
      <c r="E158" s="730">
        <f>'5 risk metrics'!E190</f>
        <v>0</v>
      </c>
      <c r="F158" s="730">
        <f>'5 risk metrics'!F190</f>
        <v>0</v>
      </c>
      <c r="G158" s="730">
        <f>'5 risk metrics'!G190</f>
        <v>0</v>
      </c>
      <c r="H158" s="730">
        <f>'5 risk metrics'!H190</f>
        <v>0</v>
      </c>
      <c r="I158" s="730">
        <f>'5 risk metrics'!I190</f>
        <v>0</v>
      </c>
      <c r="J158" s="730">
        <f>'5 risk metrics'!J190</f>
        <v>0</v>
      </c>
      <c r="K158" s="730">
        <f>'5 risk metrics'!K190</f>
        <v>0</v>
      </c>
      <c r="L158" s="730">
        <f>'5 risk metrics'!L190</f>
        <v>0</v>
      </c>
      <c r="M158" s="733"/>
      <c r="N158" s="854"/>
      <c r="O158" s="295" t="s">
        <v>85</v>
      </c>
      <c r="P158" s="296" t="e">
        <f>IF(SUM(COUNTBLANK(D143),COUNTBLANK(D155),COUNTBLANK(D157))=0,(D143+D157)/D155,"-")</f>
        <v>#DIV/0!</v>
      </c>
      <c r="Q158" s="297" t="e">
        <f>IF(SUM(COUNTBLANK(G143),COUNTBLANK(G155),COUNTBLANK(G157))=0,(G143+G157)/G155,"-")</f>
        <v>#DIV/0!</v>
      </c>
      <c r="R158" s="298" t="e">
        <f>IF(SUM(COUNTBLANK(J143),COUNTBLANK(J155),COUNTBLANK(J157))=0,(J143+J157)/J155,"-")</f>
        <v>#DIV/0!</v>
      </c>
      <c r="S158" s="299" t="s">
        <v>192</v>
      </c>
      <c r="T158" s="367" t="s">
        <v>216</v>
      </c>
    </row>
    <row r="159" spans="1:20" s="2" customFormat="1" ht="28.5" customHeight="1" x14ac:dyDescent="0.2">
      <c r="B159" s="653" t="s">
        <v>168</v>
      </c>
      <c r="C159" s="654" t="s">
        <v>477</v>
      </c>
      <c r="D159" s="730">
        <f>'5 risk metrics'!D191</f>
        <v>0</v>
      </c>
      <c r="E159" s="730">
        <f>'5 risk metrics'!E191</f>
        <v>0</v>
      </c>
      <c r="F159" s="730">
        <f>'5 risk metrics'!F191</f>
        <v>0</v>
      </c>
      <c r="G159" s="730">
        <f>'5 risk metrics'!G191</f>
        <v>0</v>
      </c>
      <c r="H159" s="730">
        <f>'5 risk metrics'!H191</f>
        <v>0</v>
      </c>
      <c r="I159" s="730">
        <f>'5 risk metrics'!I191</f>
        <v>0</v>
      </c>
      <c r="J159" s="730">
        <f>'5 risk metrics'!J191</f>
        <v>0</v>
      </c>
      <c r="K159" s="730">
        <f>'5 risk metrics'!K191</f>
        <v>0</v>
      </c>
      <c r="L159" s="730">
        <f>'5 risk metrics'!L191</f>
        <v>0</v>
      </c>
      <c r="M159" s="655"/>
      <c r="N159" s="854"/>
    </row>
    <row r="160" spans="1:20" s="2" customFormat="1" ht="28.5" customHeight="1" thickBot="1" x14ac:dyDescent="0.25">
      <c r="B160" s="249" t="s">
        <v>169</v>
      </c>
      <c r="C160" s="273" t="s">
        <v>290</v>
      </c>
      <c r="D160" s="730">
        <f>'5 risk metrics'!D192</f>
        <v>0</v>
      </c>
      <c r="E160" s="730">
        <f>'5 risk metrics'!E192</f>
        <v>0</v>
      </c>
      <c r="F160" s="730">
        <f>'5 risk metrics'!F192</f>
        <v>0</v>
      </c>
      <c r="G160" s="730">
        <f>'5 risk metrics'!G192</f>
        <v>0</v>
      </c>
      <c r="H160" s="730">
        <f>'5 risk metrics'!H192</f>
        <v>0</v>
      </c>
      <c r="I160" s="730">
        <f>'5 risk metrics'!I192</f>
        <v>0</v>
      </c>
      <c r="J160" s="730">
        <f>'5 risk metrics'!J192</f>
        <v>0</v>
      </c>
      <c r="K160" s="730">
        <f>'5 risk metrics'!K192</f>
        <v>0</v>
      </c>
      <c r="L160" s="730">
        <f>'5 risk metrics'!L192</f>
        <v>0</v>
      </c>
      <c r="M160" s="274"/>
      <c r="N160" s="854"/>
    </row>
    <row r="161" spans="1:19" s="2" customFormat="1" ht="14.25" x14ac:dyDescent="0.2">
      <c r="B161" s="2229" t="s">
        <v>546</v>
      </c>
      <c r="C161" s="2229"/>
      <c r="D161" s="917" t="str">
        <f>IF(NOT(D143=D146+D147),"Long- and short-term assets don't add up to Total AUM; ","")</f>
        <v/>
      </c>
      <c r="E161" s="950" t="str">
        <f t="shared" ref="E161:L161" si="29">IF(NOT(E143=E146+E147),"Long- and short-term assets don't add up to Total AUM; ","")</f>
        <v/>
      </c>
      <c r="F161" s="950" t="str">
        <f t="shared" si="29"/>
        <v/>
      </c>
      <c r="G161" s="950" t="str">
        <f t="shared" si="29"/>
        <v/>
      </c>
      <c r="H161" s="950" t="str">
        <f t="shared" si="29"/>
        <v/>
      </c>
      <c r="I161" s="950" t="str">
        <f t="shared" si="29"/>
        <v/>
      </c>
      <c r="J161" s="950" t="str">
        <f t="shared" si="29"/>
        <v/>
      </c>
      <c r="K161" s="950" t="str">
        <f t="shared" si="29"/>
        <v/>
      </c>
      <c r="L161" s="950" t="str">
        <f t="shared" si="29"/>
        <v/>
      </c>
      <c r="M161" s="853"/>
      <c r="N161" s="916"/>
    </row>
    <row r="162" spans="1:19" s="2" customFormat="1" ht="14.25" x14ac:dyDescent="0.2">
      <c r="B162" s="851"/>
      <c r="C162" s="850"/>
      <c r="D162" s="917" t="str">
        <f>IF(D147&lt;D148,"ST assets (≤12m) should be equal to or higher than ST assets (≤3m); ","")</f>
        <v/>
      </c>
      <c r="E162" s="950" t="str">
        <f t="shared" ref="E162:L162" si="30">IF(E147&lt;E148,"ST assets (≤12m) should be equal to or higher than ST assets (≤3m); ","")</f>
        <v/>
      </c>
      <c r="F162" s="950" t="str">
        <f t="shared" si="30"/>
        <v/>
      </c>
      <c r="G162" s="950" t="str">
        <f t="shared" si="30"/>
        <v/>
      </c>
      <c r="H162" s="950" t="str">
        <f t="shared" si="30"/>
        <v/>
      </c>
      <c r="I162" s="950" t="str">
        <f t="shared" si="30"/>
        <v/>
      </c>
      <c r="J162" s="950" t="str">
        <f t="shared" si="30"/>
        <v/>
      </c>
      <c r="K162" s="950" t="str">
        <f t="shared" si="30"/>
        <v/>
      </c>
      <c r="L162" s="950" t="str">
        <f t="shared" si="30"/>
        <v/>
      </c>
      <c r="M162" s="853"/>
      <c r="N162" s="916"/>
    </row>
    <row r="163" spans="1:19" s="2" customFormat="1" ht="14.25" x14ac:dyDescent="0.2">
      <c r="B163" s="851"/>
      <c r="C163" s="850"/>
      <c r="D163" s="917" t="str">
        <f>IF(NOT(D143=D152+D153+D155),"Liabilities plus equity don't add up to Total AUM; ","")</f>
        <v/>
      </c>
      <c r="E163" s="950" t="str">
        <f t="shared" ref="E163:L163" si="31">IF(NOT(E143=E152+E153+E155),"Liabilities plus equity don't add up to Total AUM; ","")</f>
        <v/>
      </c>
      <c r="F163" s="950" t="str">
        <f t="shared" si="31"/>
        <v/>
      </c>
      <c r="G163" s="950" t="str">
        <f t="shared" si="31"/>
        <v/>
      </c>
      <c r="H163" s="950" t="str">
        <f t="shared" si="31"/>
        <v/>
      </c>
      <c r="I163" s="950" t="str">
        <f t="shared" si="31"/>
        <v/>
      </c>
      <c r="J163" s="950" t="str">
        <f t="shared" si="31"/>
        <v/>
      </c>
      <c r="K163" s="950" t="str">
        <f t="shared" si="31"/>
        <v/>
      </c>
      <c r="L163" s="950" t="str">
        <f t="shared" si="31"/>
        <v/>
      </c>
      <c r="M163" s="853"/>
      <c r="N163" s="916"/>
    </row>
    <row r="164" spans="1:19" s="2" customFormat="1" ht="14.25" x14ac:dyDescent="0.2">
      <c r="B164" s="851"/>
      <c r="C164" s="850"/>
      <c r="D164" s="950" t="str">
        <f>IF(D149&lt;D150,"Liquid assets (broad definition) should be equal to or bigger than Liquid assets (narrow definiton).","")</f>
        <v/>
      </c>
      <c r="E164" s="950" t="str">
        <f t="shared" ref="E164:L164" si="32">IF(E149&lt;E150,"Liquid assets (broad definition) should be equal to or bigger than Liquid assets (narrow definiton).","")</f>
        <v/>
      </c>
      <c r="F164" s="950" t="str">
        <f t="shared" si="32"/>
        <v/>
      </c>
      <c r="G164" s="950" t="str">
        <f t="shared" si="32"/>
        <v/>
      </c>
      <c r="H164" s="950" t="str">
        <f t="shared" si="32"/>
        <v/>
      </c>
      <c r="I164" s="950" t="str">
        <f t="shared" si="32"/>
        <v/>
      </c>
      <c r="J164" s="950" t="str">
        <f t="shared" si="32"/>
        <v/>
      </c>
      <c r="K164" s="950" t="str">
        <f t="shared" si="32"/>
        <v/>
      </c>
      <c r="L164" s="950" t="str">
        <f t="shared" si="32"/>
        <v/>
      </c>
      <c r="M164" s="853"/>
      <c r="N164" s="949"/>
    </row>
    <row r="165" spans="1:19" s="20" customFormat="1" ht="20.100000000000001" customHeight="1" x14ac:dyDescent="0.2">
      <c r="A165" s="3"/>
      <c r="B165" s="3"/>
      <c r="C165" s="198"/>
      <c r="D165" s="681"/>
      <c r="E165" s="681"/>
      <c r="F165" s="681"/>
      <c r="G165" s="681"/>
      <c r="H165" s="681"/>
      <c r="I165" s="681"/>
      <c r="J165" s="681"/>
      <c r="K165" s="681"/>
      <c r="L165" s="681"/>
      <c r="M165" s="681"/>
      <c r="N165" s="681"/>
      <c r="O165" s="681"/>
      <c r="P165" s="681"/>
      <c r="Q165" s="681"/>
      <c r="R165" s="681"/>
      <c r="S165" s="681"/>
    </row>
    <row r="166" spans="1:19" s="2" customFormat="1" ht="20.100000000000001" customHeight="1" x14ac:dyDescent="0.2">
      <c r="C166" s="7"/>
      <c r="D166" s="7"/>
      <c r="E166" s="7"/>
      <c r="F166" s="7"/>
      <c r="G166" s="7"/>
      <c r="H166" s="7"/>
      <c r="I166" s="7"/>
      <c r="J166" s="7"/>
      <c r="K166" s="7"/>
      <c r="L166" s="7"/>
      <c r="M166" s="7"/>
      <c r="N166" s="7"/>
      <c r="O166" s="7"/>
      <c r="P166" s="7"/>
      <c r="Q166" s="7"/>
      <c r="R166" s="7"/>
      <c r="S166" s="7"/>
    </row>
    <row r="167" spans="1:19" s="21" customFormat="1" ht="15.95" customHeight="1" x14ac:dyDescent="0.2">
      <c r="A167" s="19"/>
      <c r="B167" s="22" t="s">
        <v>98</v>
      </c>
      <c r="C167" s="22"/>
      <c r="J167" s="22"/>
      <c r="K167" s="22"/>
      <c r="L167" s="22"/>
      <c r="M167" s="22"/>
      <c r="O167" s="22"/>
      <c r="Q167" s="22"/>
      <c r="S167" s="22"/>
    </row>
    <row r="168" spans="1:19" ht="14.25" x14ac:dyDescent="0.2">
      <c r="B168" s="724" t="s">
        <v>194</v>
      </c>
      <c r="C168" s="725"/>
      <c r="G168" s="38"/>
      <c r="H168" s="38"/>
      <c r="I168" s="38"/>
      <c r="J168" s="77"/>
      <c r="K168" s="77"/>
      <c r="L168" s="77"/>
      <c r="M168" s="77"/>
      <c r="N168" s="38"/>
      <c r="O168" s="77"/>
      <c r="P168" s="38"/>
      <c r="Q168" s="77"/>
      <c r="R168" s="38"/>
      <c r="S168" s="77"/>
    </row>
    <row r="169" spans="1:19" ht="14.25" customHeight="1" x14ac:dyDescent="0.2">
      <c r="B169" s="724" t="s">
        <v>52</v>
      </c>
      <c r="C169" s="725"/>
      <c r="G169" s="33"/>
      <c r="H169" s="33"/>
      <c r="I169" s="33"/>
      <c r="J169" s="33"/>
      <c r="K169" s="33"/>
      <c r="L169" s="33"/>
      <c r="M169" s="33"/>
      <c r="N169" s="33"/>
      <c r="O169" s="33"/>
      <c r="P169" s="33"/>
      <c r="Q169" s="33"/>
      <c r="R169" s="33"/>
      <c r="S169" s="33"/>
    </row>
    <row r="170" spans="1:19" ht="14.25" customHeight="1" x14ac:dyDescent="0.2">
      <c r="B170" s="33" t="s">
        <v>196</v>
      </c>
      <c r="C170" s="725"/>
      <c r="G170" s="33"/>
      <c r="H170" s="33"/>
      <c r="I170" s="33"/>
      <c r="J170" s="33"/>
      <c r="K170" s="33"/>
      <c r="L170" s="33"/>
      <c r="M170" s="33"/>
      <c r="N170" s="33"/>
      <c r="O170" s="33"/>
      <c r="P170" s="33"/>
      <c r="Q170" s="33"/>
      <c r="R170" s="33"/>
      <c r="S170" s="33"/>
    </row>
    <row r="171" spans="1:19" ht="14.25" x14ac:dyDescent="0.2">
      <c r="B171" s="33" t="s">
        <v>197</v>
      </c>
      <c r="C171" s="725"/>
      <c r="G171" s="38"/>
      <c r="H171" s="38"/>
      <c r="I171" s="38"/>
      <c r="J171" s="77"/>
      <c r="K171" s="77"/>
      <c r="L171" s="77"/>
      <c r="M171" s="77"/>
      <c r="N171" s="38"/>
      <c r="O171" s="77"/>
      <c r="P171" s="38"/>
      <c r="Q171" s="77"/>
      <c r="R171" s="38"/>
      <c r="S171" s="77"/>
    </row>
    <row r="172" spans="1:19" ht="14.25" x14ac:dyDescent="0.2">
      <c r="B172" s="724" t="s">
        <v>53</v>
      </c>
      <c r="C172" s="725"/>
      <c r="G172" s="38"/>
      <c r="H172" s="38"/>
      <c r="I172" s="38"/>
      <c r="J172" s="77"/>
      <c r="K172" s="77"/>
      <c r="L172" s="77"/>
      <c r="M172" s="77"/>
      <c r="N172" s="38"/>
      <c r="O172" s="77"/>
      <c r="P172" s="38"/>
      <c r="Q172" s="77"/>
      <c r="R172" s="38"/>
      <c r="S172" s="77"/>
    </row>
    <row r="173" spans="1:19" ht="14.25" x14ac:dyDescent="0.2">
      <c r="B173" s="724" t="s">
        <v>296</v>
      </c>
      <c r="C173" s="724"/>
      <c r="G173" s="38"/>
      <c r="H173" s="38"/>
      <c r="I173" s="38"/>
      <c r="J173" s="77"/>
      <c r="K173" s="77"/>
      <c r="L173" s="77"/>
      <c r="M173" s="77"/>
      <c r="N173" s="38"/>
      <c r="O173" s="77"/>
      <c r="P173" s="38"/>
      <c r="Q173" s="77"/>
      <c r="R173" s="38"/>
      <c r="S173" s="77"/>
    </row>
    <row r="174" spans="1:19" ht="14.25" x14ac:dyDescent="0.2">
      <c r="B174" s="724" t="s">
        <v>297</v>
      </c>
      <c r="C174" s="724"/>
      <c r="G174" s="38"/>
      <c r="H174" s="38"/>
      <c r="I174" s="38"/>
      <c r="J174" s="76"/>
      <c r="K174" s="76"/>
      <c r="L174" s="76"/>
      <c r="M174" s="76"/>
      <c r="N174" s="38"/>
      <c r="O174" s="76"/>
      <c r="P174" s="38"/>
      <c r="Q174" s="76"/>
      <c r="R174" s="38"/>
      <c r="S174" s="76"/>
    </row>
    <row r="175" spans="1:19" ht="14.25" x14ac:dyDescent="0.2">
      <c r="B175" s="724" t="s">
        <v>298</v>
      </c>
      <c r="C175" s="724"/>
      <c r="G175" s="38"/>
      <c r="H175" s="38"/>
      <c r="I175" s="38"/>
      <c r="J175" s="76"/>
      <c r="K175" s="76"/>
      <c r="L175" s="76"/>
      <c r="M175" s="76"/>
      <c r="N175" s="38"/>
      <c r="O175" s="76"/>
      <c r="P175" s="38"/>
      <c r="Q175" s="76"/>
      <c r="R175" s="38"/>
      <c r="S175" s="76"/>
    </row>
    <row r="176" spans="1:19" ht="14.25" x14ac:dyDescent="0.2">
      <c r="B176" s="724" t="s">
        <v>295</v>
      </c>
      <c r="C176" s="725"/>
      <c r="G176" s="38"/>
      <c r="H176" s="38"/>
      <c r="I176" s="38"/>
      <c r="J176" s="76"/>
      <c r="K176" s="76"/>
      <c r="L176" s="76"/>
      <c r="M176" s="76"/>
      <c r="N176" s="38"/>
      <c r="O176" s="76"/>
      <c r="P176" s="38"/>
      <c r="Q176" s="76"/>
      <c r="R176" s="38"/>
      <c r="S176" s="76"/>
    </row>
    <row r="177" spans="1:19" ht="14.25" x14ac:dyDescent="0.2">
      <c r="B177" s="724" t="s">
        <v>294</v>
      </c>
      <c r="C177" s="725"/>
      <c r="G177" s="38"/>
      <c r="H177" s="38"/>
      <c r="I177" s="38"/>
      <c r="J177" s="76"/>
      <c r="K177" s="76"/>
      <c r="L177" s="76"/>
      <c r="M177" s="76"/>
      <c r="N177" s="38"/>
      <c r="O177" s="76"/>
      <c r="P177" s="38"/>
      <c r="Q177" s="76"/>
      <c r="R177" s="38"/>
      <c r="S177" s="76"/>
    </row>
    <row r="178" spans="1:19" ht="14.25" x14ac:dyDescent="0.2">
      <c r="B178" s="724" t="s">
        <v>293</v>
      </c>
      <c r="C178" s="725"/>
      <c r="G178" s="38"/>
      <c r="H178" s="38"/>
      <c r="I178" s="38"/>
      <c r="J178" s="76"/>
      <c r="K178" s="76"/>
      <c r="L178" s="76"/>
      <c r="M178" s="76"/>
      <c r="N178" s="38"/>
      <c r="O178" s="76"/>
      <c r="P178" s="38"/>
      <c r="Q178" s="76"/>
      <c r="R178" s="38"/>
      <c r="S178" s="76"/>
    </row>
    <row r="179" spans="1:19" ht="14.25" x14ac:dyDescent="0.2">
      <c r="B179" s="724" t="s">
        <v>292</v>
      </c>
      <c r="C179" s="725"/>
      <c r="G179" s="38"/>
      <c r="H179" s="38"/>
      <c r="I179" s="38"/>
      <c r="J179" s="33"/>
      <c r="K179" s="33"/>
      <c r="L179" s="33"/>
      <c r="M179" s="33"/>
      <c r="N179" s="38"/>
      <c r="O179" s="33"/>
      <c r="P179" s="38"/>
      <c r="Q179" s="33"/>
      <c r="R179" s="38"/>
      <c r="S179" s="33"/>
    </row>
    <row r="180" spans="1:19" ht="14.25" x14ac:dyDescent="0.2">
      <c r="B180" s="724" t="s">
        <v>291</v>
      </c>
      <c r="C180" s="725"/>
      <c r="G180" s="38"/>
      <c r="H180" s="38"/>
      <c r="I180" s="38"/>
      <c r="J180" s="33"/>
      <c r="K180" s="33"/>
      <c r="L180" s="33"/>
      <c r="M180" s="33"/>
      <c r="N180" s="38"/>
      <c r="O180" s="33"/>
      <c r="P180" s="38"/>
      <c r="Q180" s="33"/>
      <c r="R180" s="38"/>
      <c r="S180" s="33"/>
    </row>
    <row r="181" spans="1:19" ht="14.25" customHeight="1" x14ac:dyDescent="0.2">
      <c r="B181" s="726" t="s">
        <v>480</v>
      </c>
      <c r="C181" s="725"/>
      <c r="G181" s="33"/>
      <c r="H181" s="33"/>
      <c r="I181" s="33"/>
      <c r="J181" s="33"/>
      <c r="K181" s="33"/>
      <c r="L181" s="33"/>
      <c r="M181" s="33"/>
      <c r="N181" s="33"/>
      <c r="O181" s="33"/>
      <c r="P181" s="33"/>
      <c r="Q181" s="33"/>
      <c r="R181" s="33"/>
      <c r="S181" s="33"/>
    </row>
    <row r="182" spans="1:19" ht="14.25" customHeight="1" x14ac:dyDescent="0.2">
      <c r="B182" s="726" t="s">
        <v>481</v>
      </c>
      <c r="C182" s="725"/>
      <c r="G182" s="33"/>
      <c r="H182" s="33"/>
      <c r="I182" s="33"/>
      <c r="J182" s="33"/>
      <c r="K182" s="33"/>
      <c r="L182" s="33"/>
      <c r="M182" s="33"/>
      <c r="N182" s="33"/>
      <c r="O182" s="33"/>
      <c r="P182" s="33"/>
      <c r="Q182" s="33"/>
      <c r="R182" s="33"/>
      <c r="S182" s="33"/>
    </row>
    <row r="183" spans="1:19" ht="14.25" x14ac:dyDescent="0.2">
      <c r="B183" s="29"/>
      <c r="C183" s="33"/>
      <c r="G183" s="33"/>
      <c r="H183" s="33"/>
      <c r="I183" s="33"/>
      <c r="J183" s="33"/>
      <c r="K183" s="33"/>
      <c r="L183" s="33"/>
      <c r="M183" s="33"/>
      <c r="N183" s="33"/>
      <c r="O183" s="33"/>
      <c r="P183" s="33"/>
      <c r="Q183" s="33"/>
      <c r="R183" s="33"/>
      <c r="S183" s="33"/>
    </row>
    <row r="184" spans="1:19" ht="14.25" hidden="1" customHeight="1" x14ac:dyDescent="0.2">
      <c r="C184" s="76"/>
      <c r="G184" s="33"/>
      <c r="H184" s="33"/>
      <c r="I184" s="33"/>
      <c r="J184" s="76"/>
      <c r="K184" s="76"/>
      <c r="L184" s="76"/>
      <c r="M184" s="76"/>
      <c r="N184" s="33"/>
      <c r="O184" s="76"/>
      <c r="P184" s="33"/>
      <c r="Q184" s="76"/>
      <c r="R184" s="33"/>
      <c r="S184" s="76"/>
    </row>
    <row r="185" spans="1:19" ht="14.25" hidden="1" customHeight="1" x14ac:dyDescent="0.2">
      <c r="C185" s="76"/>
      <c r="G185" s="33"/>
      <c r="H185" s="33"/>
      <c r="I185" s="33"/>
      <c r="J185" s="76"/>
      <c r="K185" s="76"/>
      <c r="L185" s="76"/>
      <c r="M185" s="76"/>
      <c r="N185" s="33"/>
      <c r="O185" s="76"/>
      <c r="P185" s="33"/>
      <c r="Q185" s="76"/>
      <c r="R185" s="33"/>
      <c r="S185" s="76"/>
    </row>
    <row r="186" spans="1:19" ht="14.25" hidden="1" x14ac:dyDescent="0.2">
      <c r="C186" s="33"/>
      <c r="G186" s="38"/>
      <c r="H186" s="38"/>
      <c r="I186" s="38"/>
      <c r="J186" s="33"/>
      <c r="K186" s="33"/>
      <c r="L186" s="33"/>
      <c r="M186" s="33"/>
      <c r="N186" s="38"/>
      <c r="O186" s="33"/>
      <c r="P186" s="38"/>
      <c r="Q186" s="33"/>
      <c r="R186" s="38"/>
      <c r="S186" s="33"/>
    </row>
    <row r="187" spans="1:19" ht="14.25" hidden="1" x14ac:dyDescent="0.2">
      <c r="C187" s="33"/>
      <c r="G187" s="38"/>
      <c r="H187" s="38"/>
      <c r="I187" s="38"/>
      <c r="J187" s="33"/>
      <c r="K187" s="33"/>
      <c r="L187" s="33"/>
      <c r="M187" s="33"/>
      <c r="N187" s="38"/>
      <c r="O187" s="33"/>
      <c r="P187" s="38"/>
      <c r="Q187" s="33"/>
      <c r="R187" s="38"/>
      <c r="S187" s="33"/>
    </row>
    <row r="188" spans="1:19" ht="14.25" hidden="1" customHeight="1" x14ac:dyDescent="0.2">
      <c r="C188" s="4"/>
      <c r="D188" s="4"/>
      <c r="E188" s="4"/>
      <c r="F188" s="4"/>
      <c r="G188" s="4"/>
      <c r="H188" s="4"/>
      <c r="I188" s="4"/>
      <c r="J188" s="4"/>
      <c r="K188" s="4"/>
      <c r="L188" s="4"/>
      <c r="M188" s="4"/>
      <c r="N188" s="4"/>
      <c r="O188" s="4"/>
      <c r="P188" s="4"/>
      <c r="Q188" s="4"/>
      <c r="R188" s="4"/>
      <c r="S188" s="4"/>
    </row>
    <row r="189" spans="1:19" s="2" customFormat="1" ht="12" hidden="1" customHeight="1" x14ac:dyDescent="0.2">
      <c r="A189" s="3"/>
      <c r="B189" s="3"/>
      <c r="C189" s="4"/>
      <c r="D189" s="4"/>
      <c r="E189" s="4"/>
      <c r="F189" s="4"/>
      <c r="G189" s="4"/>
      <c r="H189" s="4"/>
      <c r="I189" s="4"/>
      <c r="J189" s="4"/>
      <c r="K189" s="4"/>
      <c r="L189" s="4"/>
      <c r="M189" s="4"/>
      <c r="N189" s="4"/>
      <c r="O189" s="4"/>
      <c r="P189" s="4"/>
      <c r="Q189" s="4"/>
      <c r="R189" s="4"/>
      <c r="S189" s="4"/>
    </row>
    <row r="190" spans="1:19" ht="14.25" hidden="1" customHeight="1" x14ac:dyDescent="0.2">
      <c r="C190" s="23"/>
      <c r="D190" s="23"/>
      <c r="E190" s="23"/>
      <c r="F190" s="23"/>
      <c r="G190" s="23"/>
      <c r="H190" s="23"/>
      <c r="I190" s="23"/>
      <c r="J190" s="23"/>
      <c r="K190" s="23"/>
      <c r="L190" s="23"/>
      <c r="M190" s="23"/>
      <c r="N190" s="23"/>
      <c r="O190" s="23"/>
      <c r="P190" s="23"/>
      <c r="Q190" s="23"/>
      <c r="R190" s="23"/>
      <c r="S190" s="23"/>
    </row>
    <row r="191" spans="1:19" ht="14.25" hidden="1" customHeight="1" x14ac:dyDescent="0.2"/>
    <row r="192" spans="1:19" ht="14.25" hidden="1" customHeight="1" x14ac:dyDescent="0.2"/>
    <row r="193" ht="14.25" hidden="1" customHeight="1" x14ac:dyDescent="0.2"/>
    <row r="194" ht="14.25" hidden="1" customHeight="1" x14ac:dyDescent="0.2"/>
    <row r="195" ht="14.25" hidden="1" customHeight="1" x14ac:dyDescent="0.2"/>
    <row r="196" ht="14.25" hidden="1" customHeight="1" x14ac:dyDescent="0.2"/>
    <row r="197" ht="14.25" hidden="1" customHeight="1" x14ac:dyDescent="0.2"/>
    <row r="198" ht="14.25" hidden="1" customHeight="1" x14ac:dyDescent="0.2"/>
    <row r="199" ht="14.25" hidden="1" customHeight="1" x14ac:dyDescent="0.2"/>
    <row r="200" ht="14.25" hidden="1" customHeight="1" x14ac:dyDescent="0.2"/>
    <row r="201" ht="14.25" hidden="1" customHeight="1" x14ac:dyDescent="0.2"/>
    <row r="202" ht="14.25" hidden="1" customHeight="1" x14ac:dyDescent="0.2"/>
    <row r="203" ht="14.25" hidden="1" customHeight="1" x14ac:dyDescent="0.2"/>
    <row r="204" ht="14.25" hidden="1" customHeight="1" x14ac:dyDescent="0.2"/>
    <row r="205" ht="14.25" hidden="1" customHeight="1" x14ac:dyDescent="0.2"/>
    <row r="206" ht="14.25" hidden="1" customHeight="1" x14ac:dyDescent="0.2"/>
    <row r="207" ht="14.25" hidden="1" customHeight="1" x14ac:dyDescent="0.2"/>
    <row r="208" ht="14.25" hidden="1" customHeight="1" x14ac:dyDescent="0.2"/>
    <row r="209" ht="14.25" hidden="1" customHeight="1" x14ac:dyDescent="0.2"/>
    <row r="210" ht="14.25" hidden="1" customHeight="1" x14ac:dyDescent="0.2"/>
    <row r="211" ht="14.25" hidden="1" customHeight="1" x14ac:dyDescent="0.2"/>
    <row r="212" ht="14.25" hidden="1" customHeight="1" x14ac:dyDescent="0.2"/>
    <row r="213" ht="14.25" hidden="1" customHeight="1" x14ac:dyDescent="0.2"/>
    <row r="214" ht="14.25" hidden="1" customHeight="1" x14ac:dyDescent="0.2"/>
    <row r="215" ht="14.25" hidden="1" customHeight="1" x14ac:dyDescent="0.2"/>
    <row r="216" ht="14.25" hidden="1" customHeight="1" x14ac:dyDescent="0.2"/>
    <row r="217" ht="14.25" hidden="1" customHeight="1" x14ac:dyDescent="0.2"/>
    <row r="218" ht="14.25" hidden="1" customHeight="1" x14ac:dyDescent="0.2"/>
    <row r="219" ht="14.25" hidden="1" customHeight="1" x14ac:dyDescent="0.2"/>
    <row r="220" ht="14.25" hidden="1" customHeight="1" x14ac:dyDescent="0.2"/>
    <row r="221" ht="14.25" hidden="1" customHeight="1" x14ac:dyDescent="0.2"/>
    <row r="222" ht="14.25" hidden="1" customHeight="1" x14ac:dyDescent="0.2"/>
    <row r="223" ht="14.25" hidden="1" customHeight="1" x14ac:dyDescent="0.2"/>
    <row r="224" ht="14.25" hidden="1" customHeight="1" x14ac:dyDescent="0.2"/>
    <row r="225" ht="14.25" hidden="1" customHeight="1" x14ac:dyDescent="0.2"/>
    <row r="226" ht="14.25" hidden="1" customHeight="1" x14ac:dyDescent="0.2"/>
    <row r="227" ht="14.25" hidden="1" customHeight="1" x14ac:dyDescent="0.2"/>
    <row r="228" ht="14.25" hidden="1" customHeight="1" x14ac:dyDescent="0.2"/>
    <row r="229" ht="14.25" hidden="1" customHeight="1" x14ac:dyDescent="0.2"/>
    <row r="230" ht="14.25" hidden="1" customHeight="1" x14ac:dyDescent="0.2"/>
    <row r="231" ht="14.25" hidden="1" customHeight="1" x14ac:dyDescent="0.2"/>
    <row r="232" ht="14.25" hidden="1" customHeight="1" x14ac:dyDescent="0.2"/>
    <row r="233" ht="14.25" hidden="1" customHeight="1" x14ac:dyDescent="0.2"/>
    <row r="234" ht="14.25" hidden="1" customHeight="1" x14ac:dyDescent="0.2"/>
    <row r="235" ht="14.25" hidden="1" customHeight="1" x14ac:dyDescent="0.2"/>
    <row r="236" ht="14.25" hidden="1" customHeight="1" x14ac:dyDescent="0.2"/>
    <row r="237" ht="14.25" hidden="1" customHeight="1" x14ac:dyDescent="0.2"/>
    <row r="238" ht="14.25" hidden="1" customHeight="1" x14ac:dyDescent="0.2"/>
    <row r="239" ht="14.25" hidden="1" customHeight="1" x14ac:dyDescent="0.2"/>
    <row r="240" ht="14.25" hidden="1" customHeight="1" x14ac:dyDescent="0.2"/>
    <row r="241" ht="14.25" hidden="1" customHeight="1" x14ac:dyDescent="0.2"/>
    <row r="242" ht="14.25" hidden="1" customHeight="1" x14ac:dyDescent="0.2"/>
    <row r="243" ht="14.25" hidden="1" customHeight="1" x14ac:dyDescent="0.2"/>
    <row r="244" ht="14.25" hidden="1" customHeight="1" x14ac:dyDescent="0.2"/>
    <row r="245" ht="14.25" hidden="1" customHeight="1" x14ac:dyDescent="0.2"/>
    <row r="246" ht="14.25" hidden="1" customHeight="1" x14ac:dyDescent="0.2"/>
    <row r="247" ht="14.25" hidden="1" customHeight="1" x14ac:dyDescent="0.2"/>
    <row r="248" ht="14.25" hidden="1" customHeight="1" x14ac:dyDescent="0.2"/>
    <row r="249" ht="14.25" hidden="1" customHeight="1" x14ac:dyDescent="0.2"/>
    <row r="250" ht="14.25" hidden="1" customHeight="1" x14ac:dyDescent="0.2"/>
    <row r="251" ht="14.25" hidden="1" customHeight="1" x14ac:dyDescent="0.2"/>
    <row r="252" ht="14.25" hidden="1" customHeight="1" x14ac:dyDescent="0.2"/>
    <row r="253" ht="14.25" hidden="1" customHeight="1" x14ac:dyDescent="0.2"/>
    <row r="254" ht="14.25" hidden="1" customHeight="1" x14ac:dyDescent="0.2"/>
    <row r="255" ht="14.25" hidden="1" customHeight="1" x14ac:dyDescent="0.2"/>
    <row r="256" ht="14.25" hidden="1" customHeight="1" x14ac:dyDescent="0.2"/>
    <row r="257" ht="14.25" hidden="1" customHeight="1" x14ac:dyDescent="0.2"/>
    <row r="258" ht="14.25" hidden="1" customHeight="1" x14ac:dyDescent="0.2"/>
    <row r="259" ht="14.25" hidden="1" customHeight="1" x14ac:dyDescent="0.2"/>
    <row r="260" ht="14.25" hidden="1" customHeight="1" x14ac:dyDescent="0.2"/>
    <row r="261" ht="14.25" hidden="1" customHeight="1" x14ac:dyDescent="0.2"/>
    <row r="262" ht="14.25" hidden="1" customHeight="1" x14ac:dyDescent="0.2"/>
    <row r="263" ht="14.25" hidden="1" customHeight="1" x14ac:dyDescent="0.2"/>
    <row r="264" ht="14.25" hidden="1" customHeight="1" x14ac:dyDescent="0.2"/>
    <row r="265" ht="14.25" hidden="1" customHeight="1" x14ac:dyDescent="0.2"/>
    <row r="266" ht="14.25" hidden="1" customHeight="1" x14ac:dyDescent="0.2"/>
    <row r="267" ht="14.25" hidden="1" customHeight="1" x14ac:dyDescent="0.2"/>
    <row r="268" ht="14.25" hidden="1" customHeight="1" x14ac:dyDescent="0.2"/>
    <row r="269" ht="14.25" hidden="1" customHeight="1" x14ac:dyDescent="0.2"/>
    <row r="270" ht="14.25" hidden="1" customHeight="1" x14ac:dyDescent="0.2"/>
    <row r="271" ht="14.25" hidden="1" customHeight="1" x14ac:dyDescent="0.2"/>
    <row r="272" ht="14.25" hidden="1" customHeight="1" x14ac:dyDescent="0.2"/>
    <row r="273" ht="14.25" hidden="1" customHeight="1" x14ac:dyDescent="0.2"/>
    <row r="274" ht="14.25" hidden="1" customHeight="1" x14ac:dyDescent="0.2"/>
    <row r="275" ht="14.25" hidden="1" customHeight="1" x14ac:dyDescent="0.2"/>
    <row r="276" ht="14.25" hidden="1" customHeight="1" x14ac:dyDescent="0.2"/>
    <row r="277" ht="14.25" hidden="1" customHeight="1" x14ac:dyDescent="0.2"/>
    <row r="278" ht="14.25" hidden="1" customHeight="1" x14ac:dyDescent="0.2"/>
    <row r="279" ht="14.25" hidden="1" customHeight="1" x14ac:dyDescent="0.2"/>
    <row r="280" ht="14.25" hidden="1" customHeight="1" x14ac:dyDescent="0.2"/>
    <row r="281" ht="14.25" hidden="1" customHeight="1" x14ac:dyDescent="0.2"/>
    <row r="282" ht="14.25" hidden="1" customHeight="1" x14ac:dyDescent="0.2"/>
    <row r="283" ht="14.25" hidden="1" customHeight="1" x14ac:dyDescent="0.2"/>
    <row r="284" ht="14.25" hidden="1" customHeight="1" x14ac:dyDescent="0.2"/>
    <row r="285" ht="14.25" hidden="1" customHeight="1" x14ac:dyDescent="0.2"/>
    <row r="286" ht="14.25" hidden="1" customHeight="1" x14ac:dyDescent="0.2"/>
    <row r="287" ht="14.25" hidden="1" customHeight="1" x14ac:dyDescent="0.2"/>
    <row r="288" ht="14.25" hidden="1" customHeight="1" x14ac:dyDescent="0.2"/>
    <row r="289" ht="14.25" hidden="1" customHeight="1" x14ac:dyDescent="0.2"/>
    <row r="290" ht="14.25" hidden="1" customHeight="1" x14ac:dyDescent="0.2"/>
    <row r="291" ht="14.25" hidden="1" customHeight="1" x14ac:dyDescent="0.2"/>
    <row r="292" ht="14.25" hidden="1" customHeight="1" x14ac:dyDescent="0.2"/>
    <row r="293" ht="14.25" hidden="1" customHeight="1" x14ac:dyDescent="0.2"/>
    <row r="294" ht="14.25" hidden="1" customHeight="1" x14ac:dyDescent="0.2"/>
    <row r="295" ht="14.25" hidden="1" customHeight="1" x14ac:dyDescent="0.2"/>
    <row r="296" ht="14.25" hidden="1" customHeight="1" x14ac:dyDescent="0.2"/>
    <row r="297" ht="14.25" hidden="1" customHeight="1" x14ac:dyDescent="0.2"/>
    <row r="298" ht="14.25" hidden="1" customHeight="1" x14ac:dyDescent="0.2"/>
    <row r="299" ht="14.25" hidden="1" customHeight="1" x14ac:dyDescent="0.2"/>
    <row r="300" ht="14.25" hidden="1" customHeight="1" x14ac:dyDescent="0.2"/>
    <row r="301" ht="14.25" hidden="1" customHeight="1" x14ac:dyDescent="0.2"/>
    <row r="302" ht="14.25" hidden="1" customHeight="1" x14ac:dyDescent="0.2"/>
    <row r="303" ht="14.25" hidden="1" customHeight="1" x14ac:dyDescent="0.2"/>
    <row r="304" ht="14.25" hidden="1" customHeight="1" x14ac:dyDescent="0.2"/>
    <row r="305" ht="14.25" hidden="1" customHeight="1" x14ac:dyDescent="0.2"/>
    <row r="306" ht="14.25" hidden="1" customHeight="1" x14ac:dyDescent="0.2"/>
    <row r="307" ht="14.25" hidden="1" customHeight="1" x14ac:dyDescent="0.2"/>
    <row r="308" ht="14.25" hidden="1" customHeight="1" x14ac:dyDescent="0.2"/>
    <row r="309" ht="14.25" hidden="1" customHeight="1" x14ac:dyDescent="0.2"/>
    <row r="310" ht="14.25" hidden="1" customHeight="1" x14ac:dyDescent="0.2"/>
    <row r="311" ht="14.25" hidden="1" customHeight="1" x14ac:dyDescent="0.2"/>
    <row r="312" ht="14.25" hidden="1" customHeight="1" x14ac:dyDescent="0.2"/>
    <row r="313" ht="14.25" hidden="1" customHeight="1" x14ac:dyDescent="0.2"/>
    <row r="314" ht="14.25" hidden="1" customHeight="1" x14ac:dyDescent="0.2"/>
    <row r="315" ht="14.25" hidden="1" customHeight="1" x14ac:dyDescent="0.2"/>
    <row r="316" ht="14.25" hidden="1" customHeight="1" x14ac:dyDescent="0.2"/>
    <row r="317" ht="14.25" hidden="1" customHeight="1" x14ac:dyDescent="0.2"/>
    <row r="318" ht="14.25" hidden="1" customHeight="1" x14ac:dyDescent="0.2"/>
    <row r="319" ht="14.25" hidden="1" customHeight="1" x14ac:dyDescent="0.2"/>
    <row r="320" ht="14.25" hidden="1" customHeight="1" x14ac:dyDescent="0.2"/>
    <row r="321" ht="14.25" hidden="1" customHeight="1" x14ac:dyDescent="0.2"/>
    <row r="322" ht="14.25" hidden="1" customHeight="1" x14ac:dyDescent="0.2"/>
    <row r="323" ht="14.25" hidden="1" customHeight="1" x14ac:dyDescent="0.2"/>
    <row r="324" ht="14.25" hidden="1" customHeight="1" x14ac:dyDescent="0.2"/>
    <row r="325" ht="14.25" hidden="1" customHeight="1" x14ac:dyDescent="0.2"/>
    <row r="326" ht="14.25" hidden="1" customHeight="1" x14ac:dyDescent="0.2"/>
    <row r="327" ht="14.25" hidden="1" customHeight="1" x14ac:dyDescent="0.2"/>
    <row r="328" ht="14.25" hidden="1" customHeight="1" x14ac:dyDescent="0.2"/>
    <row r="329" ht="14.25" hidden="1" customHeight="1" x14ac:dyDescent="0.2"/>
    <row r="330" ht="14.25" hidden="1" customHeight="1" x14ac:dyDescent="0.2"/>
    <row r="331" ht="14.25" hidden="1" customHeight="1" x14ac:dyDescent="0.2"/>
    <row r="332" ht="14.25" hidden="1" customHeight="1" x14ac:dyDescent="0.2"/>
    <row r="333" ht="14.25" hidden="1" customHeight="1" x14ac:dyDescent="0.2"/>
    <row r="334" ht="14.25" hidden="1" customHeight="1" x14ac:dyDescent="0.2"/>
    <row r="335" ht="14.25" hidden="1" customHeight="1" x14ac:dyDescent="0.2"/>
    <row r="336" ht="14.25" hidden="1" customHeight="1" x14ac:dyDescent="0.2"/>
    <row r="337" ht="14.25" hidden="1" customHeight="1" x14ac:dyDescent="0.2"/>
    <row r="338" ht="14.25" hidden="1" customHeight="1" x14ac:dyDescent="0.2"/>
    <row r="339" ht="14.25" hidden="1" customHeight="1" x14ac:dyDescent="0.2"/>
    <row r="340" ht="14.25" hidden="1" customHeight="1" x14ac:dyDescent="0.2"/>
    <row r="341" ht="14.25" hidden="1" customHeight="1" x14ac:dyDescent="0.2"/>
    <row r="342" ht="14.25" hidden="1" customHeight="1" x14ac:dyDescent="0.2"/>
    <row r="343" ht="14.25" hidden="1" customHeight="1" x14ac:dyDescent="0.2"/>
    <row r="344" ht="14.25" hidden="1" customHeight="1" x14ac:dyDescent="0.2"/>
    <row r="345" ht="14.25" hidden="1" customHeight="1" x14ac:dyDescent="0.2"/>
    <row r="346" ht="14.25" hidden="1" customHeight="1" x14ac:dyDescent="0.2"/>
    <row r="347" ht="14.25" hidden="1" customHeight="1" x14ac:dyDescent="0.2"/>
    <row r="348" ht="14.25" hidden="1" customHeight="1" x14ac:dyDescent="0.2"/>
    <row r="349" ht="14.25" hidden="1" customHeight="1" x14ac:dyDescent="0.2"/>
    <row r="350" ht="14.25" hidden="1" customHeight="1" x14ac:dyDescent="0.2"/>
    <row r="351" ht="14.25" hidden="1" customHeight="1" x14ac:dyDescent="0.2"/>
    <row r="352" ht="14.25" hidden="1" customHeight="1" x14ac:dyDescent="0.2"/>
    <row r="353" ht="14.25" hidden="1" customHeight="1" x14ac:dyDescent="0.2"/>
    <row r="354" ht="14.25" hidden="1" customHeight="1" x14ac:dyDescent="0.2"/>
    <row r="355" ht="14.25" hidden="1" customHeight="1" x14ac:dyDescent="0.2"/>
    <row r="356" ht="14.25" hidden="1" customHeight="1" x14ac:dyDescent="0.2"/>
    <row r="357" ht="14.25" hidden="1" customHeight="1" x14ac:dyDescent="0.2"/>
    <row r="358" ht="14.25" hidden="1" customHeight="1" x14ac:dyDescent="0.2"/>
    <row r="359" ht="14.25" hidden="1" customHeight="1" x14ac:dyDescent="0.2"/>
    <row r="360" ht="14.25" hidden="1" customHeight="1" x14ac:dyDescent="0.2"/>
    <row r="361" ht="14.25" hidden="1" customHeight="1" x14ac:dyDescent="0.2"/>
    <row r="362" ht="14.25" hidden="1" customHeight="1" x14ac:dyDescent="0.2"/>
    <row r="363" ht="14.25" hidden="1" customHeight="1" x14ac:dyDescent="0.2"/>
    <row r="364" ht="14.25" hidden="1" customHeight="1" x14ac:dyDescent="0.2"/>
    <row r="365" ht="14.25" hidden="1" customHeight="1" x14ac:dyDescent="0.2"/>
    <row r="366" ht="14.25" hidden="1" customHeight="1" x14ac:dyDescent="0.2"/>
    <row r="367" ht="14.25" hidden="1" customHeight="1" x14ac:dyDescent="0.2"/>
    <row r="368" ht="14.25" hidden="1" customHeight="1" x14ac:dyDescent="0.2"/>
    <row r="369" ht="14.25" hidden="1" customHeight="1" x14ac:dyDescent="0.2"/>
    <row r="370" ht="14.25" hidden="1" customHeight="1" x14ac:dyDescent="0.2"/>
    <row r="371" ht="14.25" hidden="1" customHeight="1" x14ac:dyDescent="0.2"/>
    <row r="372" ht="14.25" hidden="1" customHeight="1" x14ac:dyDescent="0.2"/>
    <row r="373" ht="14.25" hidden="1" customHeight="1" x14ac:dyDescent="0.2"/>
    <row r="374" ht="14.25" hidden="1" customHeight="1" x14ac:dyDescent="0.2"/>
    <row r="375" ht="14.25" hidden="1" customHeight="1" x14ac:dyDescent="0.2"/>
    <row r="376" ht="14.25" hidden="1" customHeight="1" x14ac:dyDescent="0.2"/>
    <row r="377" ht="14.25" hidden="1" customHeight="1" x14ac:dyDescent="0.2"/>
    <row r="378" ht="14.25" hidden="1" customHeight="1" x14ac:dyDescent="0.2"/>
    <row r="379" ht="14.25" hidden="1" customHeight="1" x14ac:dyDescent="0.2"/>
    <row r="380" ht="14.25" hidden="1" customHeight="1" x14ac:dyDescent="0.2"/>
    <row r="381" ht="14.25" hidden="1" customHeight="1" x14ac:dyDescent="0.2"/>
    <row r="382" ht="14.25" hidden="1" customHeight="1" x14ac:dyDescent="0.2"/>
    <row r="383" ht="14.25" hidden="1" customHeight="1" x14ac:dyDescent="0.2"/>
    <row r="384" ht="14.25" hidden="1" customHeight="1" x14ac:dyDescent="0.2"/>
    <row r="385" ht="14.25" hidden="1" customHeight="1" x14ac:dyDescent="0.2"/>
    <row r="386" ht="14.25" hidden="1" customHeight="1" x14ac:dyDescent="0.2"/>
    <row r="387" ht="14.25" hidden="1" customHeight="1" x14ac:dyDescent="0.2"/>
    <row r="388" ht="14.25" hidden="1" customHeight="1" x14ac:dyDescent="0.2"/>
    <row r="389" ht="14.25" hidden="1" customHeight="1" x14ac:dyDescent="0.2"/>
    <row r="390" ht="14.25" hidden="1" customHeight="1" x14ac:dyDescent="0.2"/>
    <row r="391" ht="14.25" hidden="1" customHeight="1" x14ac:dyDescent="0.2"/>
    <row r="392" ht="14.25" hidden="1" customHeight="1" x14ac:dyDescent="0.2"/>
    <row r="393" ht="14.25" hidden="1" customHeight="1" x14ac:dyDescent="0.2"/>
    <row r="394" ht="14.25" hidden="1" customHeight="1" x14ac:dyDescent="0.2"/>
    <row r="395" ht="14.25" hidden="1" customHeight="1" x14ac:dyDescent="0.2"/>
    <row r="396" ht="14.25" hidden="1" customHeight="1" x14ac:dyDescent="0.2"/>
    <row r="397" ht="14.25" hidden="1" customHeight="1" x14ac:dyDescent="0.2"/>
    <row r="398" ht="14.25" hidden="1" customHeight="1" x14ac:dyDescent="0.2"/>
    <row r="399" ht="14.25" hidden="1" customHeight="1" x14ac:dyDescent="0.2"/>
    <row r="400" ht="14.25" hidden="1" customHeight="1" x14ac:dyDescent="0.2"/>
    <row r="401" ht="14.25" hidden="1" customHeight="1" x14ac:dyDescent="0.2"/>
    <row r="402" ht="14.25" hidden="1" customHeight="1" x14ac:dyDescent="0.2"/>
    <row r="403" ht="14.25" hidden="1" customHeight="1" x14ac:dyDescent="0.2"/>
    <row r="404" ht="14.25" hidden="1" customHeight="1" x14ac:dyDescent="0.2"/>
    <row r="405" ht="14.25" hidden="1" customHeight="1" x14ac:dyDescent="0.2"/>
    <row r="406" ht="14.25" hidden="1" customHeight="1" x14ac:dyDescent="0.2"/>
    <row r="407" ht="14.25" hidden="1" customHeight="1" x14ac:dyDescent="0.2"/>
    <row r="408" ht="14.25" hidden="1" customHeight="1" x14ac:dyDescent="0.2"/>
    <row r="409" ht="14.25" hidden="1" customHeight="1" x14ac:dyDescent="0.2"/>
    <row r="410" ht="14.25" hidden="1" customHeight="1" x14ac:dyDescent="0.2"/>
    <row r="411" ht="14.25" hidden="1" customHeight="1" x14ac:dyDescent="0.2"/>
    <row r="412" ht="14.25" hidden="1" customHeight="1" x14ac:dyDescent="0.2"/>
    <row r="413" ht="14.25" hidden="1" customHeight="1" x14ac:dyDescent="0.2"/>
    <row r="414" ht="14.25" hidden="1" customHeight="1" x14ac:dyDescent="0.2"/>
    <row r="415" ht="14.25" hidden="1" customHeight="1" x14ac:dyDescent="0.2"/>
    <row r="416" ht="14.25" hidden="1" customHeight="1" x14ac:dyDescent="0.2"/>
    <row r="417" ht="14.25" hidden="1" customHeight="1" x14ac:dyDescent="0.2"/>
    <row r="418" ht="14.25" hidden="1" customHeight="1" x14ac:dyDescent="0.2"/>
    <row r="419" ht="14.25" hidden="1" customHeight="1" x14ac:dyDescent="0.2"/>
    <row r="420" ht="14.25" hidden="1" customHeight="1" x14ac:dyDescent="0.2"/>
    <row r="421" ht="14.25" hidden="1" customHeight="1" x14ac:dyDescent="0.2"/>
    <row r="422" ht="14.25" hidden="1" customHeight="1" x14ac:dyDescent="0.2"/>
    <row r="423" ht="14.25" hidden="1" customHeight="1" x14ac:dyDescent="0.2"/>
    <row r="424" ht="14.25" hidden="1" customHeight="1" x14ac:dyDescent="0.2"/>
    <row r="425" ht="14.25" hidden="1" customHeight="1" x14ac:dyDescent="0.2"/>
    <row r="426" ht="14.25" hidden="1" customHeight="1" x14ac:dyDescent="0.2"/>
    <row r="427" ht="14.25" hidden="1" customHeight="1" x14ac:dyDescent="0.2"/>
    <row r="428" ht="14.25" hidden="1" customHeight="1" x14ac:dyDescent="0.2"/>
    <row r="429" ht="14.25" hidden="1" customHeight="1" x14ac:dyDescent="0.2"/>
    <row r="430" ht="14.25" hidden="1" customHeight="1" x14ac:dyDescent="0.2"/>
    <row r="431" ht="14.25" hidden="1" customHeight="1" x14ac:dyDescent="0.2"/>
    <row r="432" ht="14.25" hidden="1" customHeight="1" x14ac:dyDescent="0.2"/>
    <row r="433" ht="14.25" hidden="1" customHeight="1" x14ac:dyDescent="0.2"/>
    <row r="434" ht="14.25" hidden="1" customHeight="1" x14ac:dyDescent="0.2"/>
    <row r="435" ht="14.25" hidden="1" customHeight="1" x14ac:dyDescent="0.2"/>
    <row r="436" ht="14.25" hidden="1" customHeight="1" x14ac:dyDescent="0.2"/>
    <row r="437" ht="14.25" hidden="1" customHeight="1" x14ac:dyDescent="0.2"/>
    <row r="438" ht="14.25" hidden="1" customHeight="1" x14ac:dyDescent="0.2"/>
    <row r="439" ht="14.25" hidden="1" customHeight="1" x14ac:dyDescent="0.2"/>
    <row r="440" ht="14.25" hidden="1" customHeight="1" x14ac:dyDescent="0.2"/>
    <row r="441" ht="14.25" hidden="1" customHeight="1" x14ac:dyDescent="0.2"/>
    <row r="442" ht="14.25" hidden="1" customHeight="1" x14ac:dyDescent="0.2"/>
    <row r="443" ht="14.25" hidden="1" customHeight="1" x14ac:dyDescent="0.2"/>
    <row r="444" ht="14.25" hidden="1" customHeight="1" x14ac:dyDescent="0.2"/>
    <row r="445" ht="14.25" hidden="1" customHeight="1" x14ac:dyDescent="0.2"/>
    <row r="446" ht="14.25" hidden="1" customHeight="1" x14ac:dyDescent="0.2"/>
    <row r="447" ht="14.25" hidden="1" customHeight="1" x14ac:dyDescent="0.2"/>
    <row r="448" ht="14.25" hidden="1" customHeight="1" x14ac:dyDescent="0.2"/>
    <row r="449" ht="14.25" hidden="1" customHeight="1" x14ac:dyDescent="0.2"/>
    <row r="450" ht="14.25" hidden="1" customHeight="1" x14ac:dyDescent="0.2"/>
    <row r="451" ht="14.25" hidden="1" customHeight="1" x14ac:dyDescent="0.2"/>
    <row r="452" ht="14.25" hidden="1" customHeight="1" x14ac:dyDescent="0.2"/>
    <row r="453" ht="14.25" hidden="1" customHeight="1" x14ac:dyDescent="0.2"/>
    <row r="454" ht="14.25" hidden="1" customHeight="1" x14ac:dyDescent="0.2"/>
    <row r="455" ht="14.25" hidden="1" customHeight="1" x14ac:dyDescent="0.2"/>
    <row r="456" ht="14.25" hidden="1" customHeight="1" x14ac:dyDescent="0.2"/>
    <row r="457" ht="14.25" hidden="1" customHeight="1" x14ac:dyDescent="0.2"/>
    <row r="458" ht="14.25" hidden="1" customHeight="1" x14ac:dyDescent="0.2"/>
    <row r="459" ht="14.25" hidden="1" customHeight="1" x14ac:dyDescent="0.2"/>
    <row r="460" ht="14.25" hidden="1" customHeight="1" x14ac:dyDescent="0.2"/>
    <row r="461" ht="14.25" hidden="1" customHeight="1" x14ac:dyDescent="0.2"/>
    <row r="462" ht="14.25" hidden="1" customHeight="1" x14ac:dyDescent="0.2"/>
    <row r="463" ht="14.25" hidden="1" customHeight="1" x14ac:dyDescent="0.2"/>
    <row r="464" ht="14.25" hidden="1" customHeight="1" x14ac:dyDescent="0.2"/>
    <row r="465" ht="14.25" hidden="1" customHeight="1" x14ac:dyDescent="0.2"/>
    <row r="466" ht="14.25" hidden="1" customHeight="1" x14ac:dyDescent="0.2"/>
    <row r="467" ht="14.25" hidden="1" customHeight="1" x14ac:dyDescent="0.2"/>
    <row r="468" ht="14.25" hidden="1" customHeight="1" x14ac:dyDescent="0.2"/>
    <row r="469" ht="14.25" hidden="1" customHeight="1" x14ac:dyDescent="0.2"/>
    <row r="470" ht="14.25" hidden="1" customHeight="1" x14ac:dyDescent="0.2"/>
    <row r="471" ht="14.25" hidden="1" customHeight="1" x14ac:dyDescent="0.2"/>
    <row r="472" ht="14.25" hidden="1" customHeight="1" x14ac:dyDescent="0.2"/>
    <row r="473" ht="14.25" hidden="1" customHeight="1" x14ac:dyDescent="0.2"/>
    <row r="474" ht="14.25" hidden="1" customHeight="1" x14ac:dyDescent="0.2"/>
    <row r="475" ht="14.25" hidden="1" customHeight="1" x14ac:dyDescent="0.2"/>
    <row r="476" ht="14.25" hidden="1" customHeight="1" x14ac:dyDescent="0.2"/>
    <row r="477" ht="14.25" hidden="1" customHeight="1" x14ac:dyDescent="0.2"/>
    <row r="478" ht="14.25" hidden="1" customHeight="1" x14ac:dyDescent="0.2"/>
    <row r="479" ht="14.25" hidden="1" customHeight="1" x14ac:dyDescent="0.2"/>
    <row r="480" ht="14.25" hidden="1" customHeight="1" x14ac:dyDescent="0.2"/>
    <row r="481" ht="14.25" hidden="1" customHeight="1" x14ac:dyDescent="0.2"/>
    <row r="482" ht="14.25" hidden="1" customHeight="1" x14ac:dyDescent="0.2"/>
    <row r="483" ht="14.25" hidden="1" customHeight="1" x14ac:dyDescent="0.2"/>
    <row r="484" ht="14.25" hidden="1" customHeight="1" x14ac:dyDescent="0.2"/>
    <row r="485" ht="14.25" hidden="1" customHeight="1" x14ac:dyDescent="0.2"/>
    <row r="486" ht="14.25" hidden="1" customHeight="1" x14ac:dyDescent="0.2"/>
    <row r="487" ht="14.25" hidden="1" customHeight="1" x14ac:dyDescent="0.2"/>
    <row r="488" ht="14.25" hidden="1" customHeight="1" x14ac:dyDescent="0.2"/>
    <row r="489" ht="14.25" hidden="1" customHeight="1" x14ac:dyDescent="0.2"/>
    <row r="490" ht="14.25" hidden="1" customHeight="1" x14ac:dyDescent="0.2"/>
    <row r="491" ht="14.25" hidden="1" customHeight="1" x14ac:dyDescent="0.2"/>
    <row r="492" ht="14.25" hidden="1" customHeight="1" x14ac:dyDescent="0.2"/>
    <row r="493" ht="14.25" hidden="1" customHeight="1" x14ac:dyDescent="0.2"/>
    <row r="494" ht="14.25" hidden="1" customHeight="1" x14ac:dyDescent="0.2"/>
    <row r="495" ht="14.25" hidden="1" customHeight="1" x14ac:dyDescent="0.2"/>
    <row r="496" ht="14.25" hidden="1" customHeight="1" x14ac:dyDescent="0.2"/>
    <row r="497" ht="14.25" hidden="1" customHeight="1" x14ac:dyDescent="0.2"/>
    <row r="498" ht="14.25" hidden="1" customHeight="1" x14ac:dyDescent="0.2"/>
    <row r="499" ht="14.25" hidden="1" customHeight="1" x14ac:dyDescent="0.2"/>
    <row r="500" ht="14.25" hidden="1" customHeight="1" x14ac:dyDescent="0.2"/>
    <row r="501" ht="14.25" hidden="1" customHeight="1" x14ac:dyDescent="0.2"/>
    <row r="502" ht="14.25" hidden="1" customHeight="1" x14ac:dyDescent="0.2"/>
    <row r="503" ht="14.25" hidden="1" customHeight="1" x14ac:dyDescent="0.2"/>
    <row r="504" ht="14.25" hidden="1" customHeight="1" x14ac:dyDescent="0.2"/>
    <row r="505" ht="14.25" hidden="1" customHeight="1" x14ac:dyDescent="0.2"/>
    <row r="506" ht="14.25" hidden="1" customHeight="1" x14ac:dyDescent="0.2"/>
    <row r="507" ht="14.25" hidden="1" customHeight="1" x14ac:dyDescent="0.2"/>
    <row r="508" ht="14.25" hidden="1" customHeight="1" x14ac:dyDescent="0.2"/>
    <row r="509" ht="14.25" hidden="1" customHeight="1" x14ac:dyDescent="0.2"/>
    <row r="510" ht="14.25" hidden="1" customHeight="1" x14ac:dyDescent="0.2"/>
    <row r="511" ht="14.25" hidden="1" customHeight="1" x14ac:dyDescent="0.2"/>
    <row r="512" ht="14.25" hidden="1" customHeight="1" x14ac:dyDescent="0.2"/>
    <row r="513" ht="14.25" hidden="1" customHeight="1" x14ac:dyDescent="0.2"/>
    <row r="514" ht="14.25" hidden="1" customHeight="1" x14ac:dyDescent="0.2"/>
    <row r="515" ht="14.25" hidden="1" customHeight="1" x14ac:dyDescent="0.2"/>
    <row r="516" ht="14.25" hidden="1" customHeight="1" x14ac:dyDescent="0.2"/>
    <row r="517" ht="14.25" hidden="1" customHeight="1" x14ac:dyDescent="0.2"/>
    <row r="518" ht="14.25" hidden="1" customHeight="1" x14ac:dyDescent="0.2"/>
    <row r="519" ht="14.25" hidden="1" customHeight="1" x14ac:dyDescent="0.2"/>
    <row r="520" ht="14.25" hidden="1" customHeight="1" x14ac:dyDescent="0.2"/>
    <row r="521" ht="14.25" hidden="1" customHeight="1" x14ac:dyDescent="0.2"/>
    <row r="522" ht="14.25" hidden="1" customHeight="1" x14ac:dyDescent="0.2"/>
    <row r="523" ht="14.25" hidden="1" customHeight="1" x14ac:dyDescent="0.2"/>
    <row r="524" ht="14.25" hidden="1" customHeight="1" x14ac:dyDescent="0.2"/>
    <row r="525" ht="14.25" hidden="1" customHeight="1" x14ac:dyDescent="0.2"/>
    <row r="526" ht="14.25" hidden="1" customHeight="1" x14ac:dyDescent="0.2"/>
    <row r="527" ht="14.25" hidden="1" customHeight="1" x14ac:dyDescent="0.2"/>
    <row r="528" ht="14.25" hidden="1" customHeight="1" x14ac:dyDescent="0.2"/>
    <row r="529" ht="14.25" hidden="1" customHeight="1" x14ac:dyDescent="0.2"/>
    <row r="530" ht="14.25" hidden="1" customHeight="1" x14ac:dyDescent="0.2"/>
    <row r="531" ht="14.25" hidden="1" customHeight="1" x14ac:dyDescent="0.2"/>
    <row r="532" ht="14.25" hidden="1" customHeight="1" x14ac:dyDescent="0.2"/>
    <row r="533" ht="14.25" hidden="1" customHeight="1" x14ac:dyDescent="0.2"/>
    <row r="534" ht="14.25" hidden="1" customHeight="1" x14ac:dyDescent="0.2"/>
    <row r="535" ht="14.25" hidden="1" customHeight="1" x14ac:dyDescent="0.2"/>
    <row r="536" ht="14.25" hidden="1" customHeight="1" x14ac:dyDescent="0.2"/>
    <row r="537" ht="14.25" hidden="1" customHeight="1" x14ac:dyDescent="0.2"/>
    <row r="538" ht="14.25" hidden="1" customHeight="1" x14ac:dyDescent="0.2"/>
    <row r="539" ht="14.25" hidden="1" customHeight="1" x14ac:dyDescent="0.2"/>
    <row r="540" ht="14.25" hidden="1" customHeight="1" x14ac:dyDescent="0.2"/>
    <row r="541" ht="14.25" hidden="1" customHeight="1" x14ac:dyDescent="0.2"/>
    <row r="542" ht="14.25" hidden="1" customHeight="1" x14ac:dyDescent="0.2"/>
    <row r="543" ht="14.25" hidden="1" customHeight="1" x14ac:dyDescent="0.2"/>
    <row r="544" ht="14.25" hidden="1" customHeight="1" x14ac:dyDescent="0.2"/>
    <row r="545" ht="14.25" hidden="1" customHeight="1" x14ac:dyDescent="0.2"/>
    <row r="546" ht="14.25" hidden="1" customHeight="1" x14ac:dyDescent="0.2"/>
    <row r="547" ht="14.25" hidden="1" customHeight="1" x14ac:dyDescent="0.2"/>
    <row r="548" ht="14.25" hidden="1" customHeight="1" x14ac:dyDescent="0.2"/>
    <row r="549" ht="14.25" hidden="1" customHeight="1" x14ac:dyDescent="0.2"/>
    <row r="550" ht="14.25" hidden="1" customHeight="1" x14ac:dyDescent="0.2"/>
    <row r="551" ht="14.25" hidden="1" customHeight="1" x14ac:dyDescent="0.2"/>
    <row r="552" ht="14.25" hidden="1" customHeight="1" x14ac:dyDescent="0.2"/>
    <row r="553" ht="14.25" hidden="1" customHeight="1" x14ac:dyDescent="0.2"/>
    <row r="554" ht="14.25" hidden="1" customHeight="1" x14ac:dyDescent="0.2"/>
    <row r="555" ht="14.25" hidden="1" customHeight="1" x14ac:dyDescent="0.2"/>
    <row r="556" ht="14.25" hidden="1" customHeight="1" x14ac:dyDescent="0.2"/>
    <row r="557" ht="14.25" hidden="1" customHeight="1" x14ac:dyDescent="0.2"/>
    <row r="558" ht="14.25" hidden="1" customHeight="1" x14ac:dyDescent="0.2"/>
    <row r="559" ht="14.25" hidden="1" customHeight="1" x14ac:dyDescent="0.2"/>
    <row r="560" ht="14.25" hidden="1" customHeight="1" x14ac:dyDescent="0.2"/>
    <row r="561" ht="14.25" hidden="1" customHeight="1" x14ac:dyDescent="0.2"/>
    <row r="562" ht="14.25" hidden="1" customHeight="1" x14ac:dyDescent="0.2"/>
    <row r="563" ht="14.25" hidden="1" customHeight="1" x14ac:dyDescent="0.2"/>
    <row r="564" ht="14.25" hidden="1" customHeight="1" x14ac:dyDescent="0.2"/>
    <row r="565" ht="14.25" hidden="1" customHeight="1" x14ac:dyDescent="0.2"/>
    <row r="566" ht="14.25" hidden="1" customHeight="1" x14ac:dyDescent="0.2"/>
    <row r="567" ht="14.25" hidden="1" customHeight="1" x14ac:dyDescent="0.2"/>
    <row r="568" ht="14.25" hidden="1" customHeight="1" x14ac:dyDescent="0.2"/>
    <row r="569" ht="14.25" hidden="1" customHeight="1" x14ac:dyDescent="0.2"/>
    <row r="570" ht="14.25" hidden="1" customHeight="1" x14ac:dyDescent="0.2"/>
    <row r="571" ht="14.25" hidden="1" customHeight="1" x14ac:dyDescent="0.2"/>
    <row r="572" ht="14.25" hidden="1" customHeight="1" x14ac:dyDescent="0.2"/>
    <row r="573" ht="14.25" hidden="1" customHeight="1" x14ac:dyDescent="0.2"/>
    <row r="574" ht="14.25" hidden="1" customHeight="1" x14ac:dyDescent="0.2"/>
    <row r="575" ht="14.25" hidden="1" customHeight="1" x14ac:dyDescent="0.2"/>
    <row r="576" ht="14.25" hidden="1" customHeight="1" x14ac:dyDescent="0.2"/>
    <row r="577" ht="14.25" hidden="1" customHeight="1" x14ac:dyDescent="0.2"/>
    <row r="578" ht="14.25" hidden="1" customHeight="1" x14ac:dyDescent="0.2"/>
    <row r="579" ht="14.25" hidden="1" customHeight="1" x14ac:dyDescent="0.2"/>
    <row r="580" ht="14.25" hidden="1" customHeight="1" x14ac:dyDescent="0.2"/>
    <row r="581" ht="14.25" hidden="1" customHeight="1" x14ac:dyDescent="0.2"/>
    <row r="582" ht="14.25" hidden="1" customHeight="1" x14ac:dyDescent="0.2"/>
    <row r="583" ht="14.25" hidden="1" customHeight="1" x14ac:dyDescent="0.2"/>
    <row r="584" ht="14.25" hidden="1" customHeight="1" x14ac:dyDescent="0.2"/>
    <row r="585" ht="14.25" hidden="1" customHeight="1" x14ac:dyDescent="0.2"/>
    <row r="586" ht="14.25" hidden="1" customHeight="1" x14ac:dyDescent="0.2"/>
    <row r="587" ht="14.25" hidden="1" customHeight="1" x14ac:dyDescent="0.2"/>
    <row r="588" ht="14.25" hidden="1" customHeight="1" x14ac:dyDescent="0.2"/>
    <row r="589" ht="14.25" hidden="1" customHeight="1" x14ac:dyDescent="0.2"/>
    <row r="590" ht="14.25" hidden="1" customHeight="1" x14ac:dyDescent="0.2"/>
    <row r="591" ht="14.25" hidden="1" customHeight="1" x14ac:dyDescent="0.2"/>
    <row r="592" ht="14.25" hidden="1" customHeight="1" x14ac:dyDescent="0.2"/>
    <row r="593" ht="14.25" hidden="1" customHeight="1" x14ac:dyDescent="0.2"/>
    <row r="594" ht="14.25" hidden="1" customHeight="1" x14ac:dyDescent="0.2"/>
    <row r="595" ht="14.25" hidden="1" customHeight="1" x14ac:dyDescent="0.2"/>
    <row r="596" ht="14.25" hidden="1" customHeight="1" x14ac:dyDescent="0.2"/>
    <row r="597" ht="14.25" hidden="1" customHeight="1" x14ac:dyDescent="0.2"/>
    <row r="598" ht="14.25" hidden="1" customHeight="1" x14ac:dyDescent="0.2"/>
    <row r="599" ht="14.25" hidden="1" customHeight="1" x14ac:dyDescent="0.2"/>
    <row r="600" ht="14.25" hidden="1" customHeight="1" x14ac:dyDescent="0.2"/>
    <row r="601" ht="14.25" hidden="1" customHeight="1" x14ac:dyDescent="0.2"/>
    <row r="602" ht="14.25" hidden="1" customHeight="1" x14ac:dyDescent="0.2"/>
    <row r="603" ht="14.25" hidden="1" customHeight="1" x14ac:dyDescent="0.2"/>
    <row r="604" ht="14.25" hidden="1" customHeight="1" x14ac:dyDescent="0.2"/>
    <row r="605" ht="14.25" hidden="1" customHeight="1" x14ac:dyDescent="0.2"/>
    <row r="606" ht="14.25" hidden="1" customHeight="1" x14ac:dyDescent="0.2"/>
    <row r="607" ht="14.25" hidden="1" customHeight="1" x14ac:dyDescent="0.2"/>
    <row r="608" ht="14.25" hidden="1" customHeight="1" x14ac:dyDescent="0.2"/>
    <row r="609" ht="14.25" hidden="1" customHeight="1" x14ac:dyDescent="0.2"/>
    <row r="610" ht="14.25" hidden="1" customHeight="1" x14ac:dyDescent="0.2"/>
    <row r="611" ht="14.25" hidden="1" customHeight="1" x14ac:dyDescent="0.2"/>
    <row r="612" ht="14.25" hidden="1" customHeight="1" x14ac:dyDescent="0.2"/>
    <row r="613" ht="14.25" hidden="1" customHeight="1" x14ac:dyDescent="0.2"/>
    <row r="614" ht="14.25" hidden="1" customHeight="1" x14ac:dyDescent="0.2"/>
    <row r="615" ht="14.25" hidden="1" customHeight="1" x14ac:dyDescent="0.2"/>
    <row r="616" ht="14.25" hidden="1" customHeight="1" x14ac:dyDescent="0.2"/>
    <row r="617" ht="14.25" hidden="1" customHeight="1" x14ac:dyDescent="0.2"/>
    <row r="618" ht="14.25" hidden="1" customHeight="1" x14ac:dyDescent="0.2"/>
    <row r="619" ht="14.25" hidden="1" customHeight="1" x14ac:dyDescent="0.2"/>
    <row r="620" ht="14.25" hidden="1" customHeight="1" x14ac:dyDescent="0.2"/>
    <row r="621" ht="14.25" hidden="1" customHeight="1" x14ac:dyDescent="0.2"/>
    <row r="622" ht="14.25" hidden="1" customHeight="1" x14ac:dyDescent="0.2"/>
    <row r="623" ht="14.25" hidden="1" customHeight="1" x14ac:dyDescent="0.2"/>
    <row r="624" ht="14.25" hidden="1" customHeight="1" x14ac:dyDescent="0.2"/>
    <row r="625" ht="14.25" hidden="1" customHeight="1" x14ac:dyDescent="0.2"/>
    <row r="626" ht="14.25" hidden="1" customHeight="1" x14ac:dyDescent="0.2"/>
    <row r="627" ht="14.25" hidden="1" customHeight="1" x14ac:dyDescent="0.2"/>
    <row r="628" ht="14.25" hidden="1" customHeight="1" x14ac:dyDescent="0.2"/>
    <row r="629" ht="14.25" hidden="1" customHeight="1" x14ac:dyDescent="0.2"/>
    <row r="630" ht="14.25" hidden="1" customHeight="1" x14ac:dyDescent="0.2"/>
    <row r="631" ht="14.25" hidden="1" customHeight="1" x14ac:dyDescent="0.2"/>
    <row r="632" ht="14.25" hidden="1" customHeight="1" x14ac:dyDescent="0.2"/>
    <row r="633" ht="14.25" hidden="1" customHeight="1" x14ac:dyDescent="0.2"/>
    <row r="634" ht="14.25" hidden="1" customHeight="1" x14ac:dyDescent="0.2"/>
    <row r="635" ht="14.25" hidden="1" customHeight="1" x14ac:dyDescent="0.2"/>
    <row r="636" ht="14.25" hidden="1" customHeight="1" x14ac:dyDescent="0.2"/>
    <row r="637" ht="14.25" hidden="1" customHeight="1" x14ac:dyDescent="0.2"/>
    <row r="638" ht="14.25" hidden="1" customHeight="1" x14ac:dyDescent="0.2"/>
    <row r="639" ht="14.25" hidden="1" customHeight="1" x14ac:dyDescent="0.2"/>
    <row r="640" ht="14.25" hidden="1" customHeight="1" x14ac:dyDescent="0.2"/>
    <row r="641" ht="14.25" hidden="1" customHeight="1" x14ac:dyDescent="0.2"/>
    <row r="642" ht="14.25" hidden="1" customHeight="1" x14ac:dyDescent="0.2"/>
    <row r="643" ht="14.25" hidden="1" customHeight="1" x14ac:dyDescent="0.2"/>
    <row r="644" ht="14.25" hidden="1" customHeight="1" x14ac:dyDescent="0.2"/>
    <row r="645" ht="14.25" hidden="1" customHeight="1" x14ac:dyDescent="0.2"/>
    <row r="646" ht="14.25" hidden="1" customHeight="1" x14ac:dyDescent="0.2"/>
    <row r="647" ht="14.25" hidden="1" customHeight="1" x14ac:dyDescent="0.2"/>
    <row r="648" ht="14.25" hidden="1" customHeight="1" x14ac:dyDescent="0.2"/>
    <row r="649" ht="14.25" hidden="1" customHeight="1" x14ac:dyDescent="0.2"/>
    <row r="650" ht="14.25" hidden="1" customHeight="1" x14ac:dyDescent="0.2"/>
    <row r="651" ht="14.25" hidden="1" customHeight="1" x14ac:dyDescent="0.2"/>
    <row r="652" ht="14.25" hidden="1" customHeight="1" x14ac:dyDescent="0.2"/>
    <row r="653" ht="14.25" hidden="1" customHeight="1" x14ac:dyDescent="0.2"/>
    <row r="654" ht="14.25" hidden="1" customHeight="1" x14ac:dyDescent="0.2"/>
    <row r="655" ht="14.25" hidden="1" customHeight="1" x14ac:dyDescent="0.2"/>
    <row r="656" ht="14.25" hidden="1" customHeight="1" x14ac:dyDescent="0.2"/>
    <row r="657" ht="14.25" hidden="1" customHeight="1" x14ac:dyDescent="0.2"/>
    <row r="658" ht="14.25" hidden="1" customHeight="1" x14ac:dyDescent="0.2"/>
    <row r="659" ht="14.25" hidden="1" customHeight="1" x14ac:dyDescent="0.2"/>
    <row r="660" ht="14.25" hidden="1" customHeight="1" x14ac:dyDescent="0.2"/>
    <row r="661" ht="14.25" hidden="1" customHeight="1" x14ac:dyDescent="0.2"/>
    <row r="662" ht="14.25" hidden="1" customHeight="1" x14ac:dyDescent="0.2"/>
    <row r="663" ht="14.25" hidden="1" customHeight="1" x14ac:dyDescent="0.2"/>
    <row r="664" ht="14.25" hidden="1" customHeight="1" x14ac:dyDescent="0.2"/>
    <row r="665" ht="14.25" hidden="1" customHeight="1" x14ac:dyDescent="0.2"/>
    <row r="666" ht="14.25" hidden="1" customHeight="1" x14ac:dyDescent="0.2"/>
    <row r="667" ht="14.25" hidden="1" customHeight="1" x14ac:dyDescent="0.2"/>
    <row r="668" ht="14.25" hidden="1" customHeight="1" x14ac:dyDescent="0.2"/>
    <row r="669" ht="14.25" hidden="1" customHeight="1" x14ac:dyDescent="0.2"/>
    <row r="670" ht="14.25" hidden="1" customHeight="1" x14ac:dyDescent="0.2"/>
    <row r="671" ht="14.25" hidden="1" customHeight="1" x14ac:dyDescent="0.2"/>
    <row r="672" ht="14.25" hidden="1" customHeight="1" x14ac:dyDescent="0.2"/>
    <row r="673" ht="14.25" hidden="1" customHeight="1" x14ac:dyDescent="0.2"/>
    <row r="674" ht="14.25" hidden="1" customHeight="1" x14ac:dyDescent="0.2"/>
    <row r="675" ht="14.25" hidden="1" customHeight="1" x14ac:dyDescent="0.2"/>
    <row r="676" ht="14.25" hidden="1" customHeight="1" x14ac:dyDescent="0.2"/>
    <row r="677" ht="14.25" hidden="1" customHeight="1" x14ac:dyDescent="0.2"/>
    <row r="678" ht="14.25" hidden="1" customHeight="1" x14ac:dyDescent="0.2"/>
    <row r="679" ht="14.25" hidden="1" customHeight="1" x14ac:dyDescent="0.2"/>
    <row r="680" ht="14.25" hidden="1" customHeight="1" x14ac:dyDescent="0.2"/>
    <row r="681" ht="14.25" hidden="1" customHeight="1" x14ac:dyDescent="0.2"/>
    <row r="682" ht="14.25" hidden="1" customHeight="1" x14ac:dyDescent="0.2"/>
    <row r="683" ht="14.25" hidden="1" customHeight="1" x14ac:dyDescent="0.2"/>
    <row r="684" ht="14.25" hidden="1" customHeight="1" x14ac:dyDescent="0.2"/>
    <row r="685" ht="14.25" hidden="1" customHeight="1" x14ac:dyDescent="0.2"/>
    <row r="686" ht="14.25" hidden="1" customHeight="1" x14ac:dyDescent="0.2"/>
    <row r="687" ht="14.25" hidden="1" customHeight="1" x14ac:dyDescent="0.2"/>
    <row r="688" ht="14.25" hidden="1" customHeight="1" x14ac:dyDescent="0.2"/>
    <row r="689" ht="14.25" hidden="1" customHeight="1" x14ac:dyDescent="0.2"/>
    <row r="690" ht="14.25" hidden="1" customHeight="1" x14ac:dyDescent="0.2"/>
    <row r="691" ht="14.25" hidden="1" customHeight="1" x14ac:dyDescent="0.2"/>
    <row r="692" ht="14.25" hidden="1" customHeight="1" x14ac:dyDescent="0.2"/>
    <row r="693" ht="14.25" hidden="1" customHeight="1" x14ac:dyDescent="0.2"/>
    <row r="694" ht="14.25" hidden="1" customHeight="1" x14ac:dyDescent="0.2"/>
    <row r="695" ht="14.25" hidden="1" customHeight="1" x14ac:dyDescent="0.2"/>
    <row r="696" ht="14.25" hidden="1" customHeight="1" x14ac:dyDescent="0.2"/>
    <row r="697" ht="14.25" hidden="1" customHeight="1" x14ac:dyDescent="0.2"/>
    <row r="698" ht="14.25" hidden="1" customHeight="1" x14ac:dyDescent="0.2"/>
    <row r="699" ht="14.25" hidden="1" customHeight="1" x14ac:dyDescent="0.2"/>
    <row r="700" ht="14.25" hidden="1" customHeight="1" x14ac:dyDescent="0.2"/>
    <row r="701" ht="14.25" hidden="1" customHeight="1" x14ac:dyDescent="0.2"/>
    <row r="702" ht="14.25" hidden="1" customHeight="1" x14ac:dyDescent="0.2"/>
    <row r="703" ht="14.25" hidden="1" customHeight="1" x14ac:dyDescent="0.2"/>
    <row r="704" ht="14.25" hidden="1" customHeight="1" x14ac:dyDescent="0.2"/>
    <row r="705" ht="14.25" hidden="1" customHeight="1" x14ac:dyDescent="0.2"/>
    <row r="706" ht="14.25" hidden="1" customHeight="1" x14ac:dyDescent="0.2"/>
    <row r="707" ht="14.25" hidden="1" customHeight="1" x14ac:dyDescent="0.2"/>
    <row r="708" ht="14.25" hidden="1" customHeight="1" x14ac:dyDescent="0.2"/>
    <row r="709" ht="14.25" hidden="1" customHeight="1" x14ac:dyDescent="0.2"/>
    <row r="710" ht="14.25" hidden="1" customHeight="1" x14ac:dyDescent="0.2"/>
    <row r="711" ht="14.25" hidden="1" customHeight="1" x14ac:dyDescent="0.2"/>
    <row r="712" ht="14.25" hidden="1" customHeight="1" x14ac:dyDescent="0.2"/>
    <row r="713" ht="14.25" hidden="1" customHeight="1" x14ac:dyDescent="0.2"/>
    <row r="714" ht="14.25" hidden="1" customHeight="1" x14ac:dyDescent="0.2"/>
    <row r="715" ht="14.25" hidden="1" customHeight="1" x14ac:dyDescent="0.2"/>
    <row r="716" ht="14.25" hidden="1" customHeight="1" x14ac:dyDescent="0.2"/>
    <row r="717" ht="14.25" hidden="1" customHeight="1" x14ac:dyDescent="0.2"/>
    <row r="718" ht="14.25" hidden="1" customHeight="1" x14ac:dyDescent="0.2"/>
    <row r="719" ht="14.25" hidden="1" customHeight="1" x14ac:dyDescent="0.2"/>
    <row r="720" ht="14.25" hidden="1" customHeight="1" x14ac:dyDescent="0.2"/>
    <row r="721" ht="14.25" hidden="1" customHeight="1" x14ac:dyDescent="0.2"/>
    <row r="722" ht="14.25" hidden="1" customHeight="1" x14ac:dyDescent="0.2"/>
    <row r="723" ht="14.25" hidden="1" customHeight="1" x14ac:dyDescent="0.2"/>
    <row r="724" ht="14.25" hidden="1" customHeight="1" x14ac:dyDescent="0.2"/>
    <row r="725" ht="14.25" hidden="1" customHeight="1" x14ac:dyDescent="0.2"/>
    <row r="726" ht="14.25" hidden="1" customHeight="1" x14ac:dyDescent="0.2"/>
    <row r="727" ht="14.25" hidden="1" customHeight="1" x14ac:dyDescent="0.2"/>
    <row r="728" ht="14.25" hidden="1" customHeight="1" x14ac:dyDescent="0.2"/>
    <row r="729" ht="14.25" hidden="1" customHeight="1" x14ac:dyDescent="0.2"/>
    <row r="730" ht="14.25" hidden="1" customHeight="1" x14ac:dyDescent="0.2"/>
    <row r="731" ht="14.25" hidden="1" customHeight="1" x14ac:dyDescent="0.2"/>
    <row r="732" ht="14.25" hidden="1" customHeight="1" x14ac:dyDescent="0.2"/>
    <row r="733" ht="14.25" hidden="1" customHeight="1" x14ac:dyDescent="0.2"/>
    <row r="734" ht="14.25" hidden="1" customHeight="1" x14ac:dyDescent="0.2"/>
    <row r="735" ht="14.25" hidden="1" customHeight="1" x14ac:dyDescent="0.2"/>
    <row r="736" ht="14.25" hidden="1" customHeight="1" x14ac:dyDescent="0.2"/>
    <row r="737" ht="14.25" hidden="1" customHeight="1" x14ac:dyDescent="0.2"/>
    <row r="738" ht="14.25" hidden="1" customHeight="1" x14ac:dyDescent="0.2"/>
    <row r="739" ht="14.25" hidden="1" customHeight="1" x14ac:dyDescent="0.2"/>
    <row r="740" ht="14.25" hidden="1" customHeight="1" x14ac:dyDescent="0.2"/>
    <row r="741" ht="14.25" hidden="1" customHeight="1" x14ac:dyDescent="0.2"/>
    <row r="742" ht="14.25" hidden="1" customHeight="1" x14ac:dyDescent="0.2"/>
    <row r="743" ht="14.25" hidden="1" customHeight="1" x14ac:dyDescent="0.2"/>
    <row r="744" ht="14.25" hidden="1" customHeight="1" x14ac:dyDescent="0.2"/>
    <row r="745" ht="14.25" hidden="1" customHeight="1" x14ac:dyDescent="0.2"/>
    <row r="746" ht="14.25" hidden="1" customHeight="1" x14ac:dyDescent="0.2"/>
    <row r="747" ht="14.25" hidden="1" customHeight="1" x14ac:dyDescent="0.2"/>
    <row r="748" ht="14.25" hidden="1" customHeight="1" x14ac:dyDescent="0.2"/>
    <row r="749" ht="14.25" hidden="1" customHeight="1" x14ac:dyDescent="0.2"/>
    <row r="750" ht="14.25" hidden="1" customHeight="1" x14ac:dyDescent="0.2"/>
    <row r="751" ht="14.25" hidden="1" customHeight="1" x14ac:dyDescent="0.2"/>
    <row r="752" ht="14.25" hidden="1" customHeight="1" x14ac:dyDescent="0.2"/>
    <row r="753" ht="14.25" hidden="1" customHeight="1" x14ac:dyDescent="0.2"/>
    <row r="754" ht="14.25" hidden="1" customHeight="1" x14ac:dyDescent="0.2"/>
    <row r="755" ht="14.25" hidden="1" customHeight="1" x14ac:dyDescent="0.2"/>
    <row r="756" ht="14.25" hidden="1" customHeight="1" x14ac:dyDescent="0.2"/>
    <row r="757" ht="14.25" hidden="1" customHeight="1" x14ac:dyDescent="0.2"/>
    <row r="758" ht="14.25" hidden="1" customHeight="1" x14ac:dyDescent="0.2"/>
    <row r="759" ht="14.25" hidden="1" customHeight="1" x14ac:dyDescent="0.2"/>
    <row r="760" ht="14.25" hidden="1" customHeight="1" x14ac:dyDescent="0.2"/>
    <row r="761" ht="14.25" hidden="1" customHeight="1" x14ac:dyDescent="0.2"/>
    <row r="762" ht="14.25" hidden="1" customHeight="1" x14ac:dyDescent="0.2"/>
    <row r="763" ht="14.25" hidden="1" customHeight="1" x14ac:dyDescent="0.2"/>
    <row r="764" ht="14.25" hidden="1" customHeight="1" x14ac:dyDescent="0.2"/>
    <row r="765" ht="14.25" hidden="1" customHeight="1" x14ac:dyDescent="0.2"/>
    <row r="766" ht="14.25" hidden="1" customHeight="1" x14ac:dyDescent="0.2"/>
    <row r="767" ht="14.25" hidden="1" customHeight="1" x14ac:dyDescent="0.2"/>
    <row r="768" ht="14.25" hidden="1" customHeight="1" x14ac:dyDescent="0.2"/>
    <row r="769" ht="14.25" hidden="1" customHeight="1" x14ac:dyDescent="0.2"/>
    <row r="770" ht="14.25" hidden="1" customHeight="1" x14ac:dyDescent="0.2"/>
    <row r="771" ht="14.25" hidden="1" customHeight="1" x14ac:dyDescent="0.2"/>
    <row r="772" ht="14.25" hidden="1" customHeight="1" x14ac:dyDescent="0.2"/>
    <row r="773" ht="14.25" hidden="1" customHeight="1" x14ac:dyDescent="0.2"/>
    <row r="774" ht="14.25" hidden="1" customHeight="1" x14ac:dyDescent="0.2"/>
    <row r="775" ht="14.25" hidden="1" customHeight="1" x14ac:dyDescent="0.2"/>
    <row r="776" ht="14.25" hidden="1" customHeight="1" x14ac:dyDescent="0.2"/>
    <row r="777" ht="14.25" hidden="1" customHeight="1" x14ac:dyDescent="0.2"/>
    <row r="778" ht="14.25" hidden="1" customHeight="1" x14ac:dyDescent="0.2"/>
    <row r="779" ht="14.25" hidden="1" customHeight="1" x14ac:dyDescent="0.2"/>
    <row r="780" ht="14.25" hidden="1" customHeight="1" x14ac:dyDescent="0.2"/>
    <row r="781" ht="14.25" hidden="1" customHeight="1" x14ac:dyDescent="0.2"/>
    <row r="782" ht="14.25" hidden="1" customHeight="1" x14ac:dyDescent="0.2"/>
    <row r="783" ht="14.25" hidden="1" customHeight="1" x14ac:dyDescent="0.2"/>
    <row r="784" ht="14.25" hidden="1" customHeight="1" x14ac:dyDescent="0.2"/>
    <row r="785" ht="14.25" hidden="1" customHeight="1" x14ac:dyDescent="0.2"/>
    <row r="786" ht="14.25" hidden="1" customHeight="1" x14ac:dyDescent="0.2"/>
    <row r="787" ht="14.25" hidden="1" customHeight="1" x14ac:dyDescent="0.2"/>
    <row r="788" ht="14.25" hidden="1" customHeight="1" x14ac:dyDescent="0.2"/>
    <row r="789" ht="14.25" hidden="1" customHeight="1" x14ac:dyDescent="0.2"/>
    <row r="790" ht="14.25" hidden="1" customHeight="1" x14ac:dyDescent="0.2"/>
    <row r="791" ht="14.25" hidden="1" customHeight="1" x14ac:dyDescent="0.2"/>
    <row r="792" ht="14.25" hidden="1" customHeight="1" x14ac:dyDescent="0.2"/>
    <row r="793" ht="14.25" hidden="1" customHeight="1" x14ac:dyDescent="0.2"/>
    <row r="794" ht="14.25" hidden="1" customHeight="1" x14ac:dyDescent="0.2"/>
    <row r="795" ht="14.25" hidden="1" customHeight="1" x14ac:dyDescent="0.2"/>
    <row r="796" ht="14.25" hidden="1" customHeight="1" x14ac:dyDescent="0.2"/>
    <row r="797" ht="14.25" hidden="1" customHeight="1" x14ac:dyDescent="0.2"/>
    <row r="798" ht="14.25" hidden="1" customHeight="1" x14ac:dyDescent="0.2"/>
    <row r="799" ht="14.25" hidden="1" customHeight="1" x14ac:dyDescent="0.2"/>
    <row r="800" ht="14.25" hidden="1" customHeight="1" x14ac:dyDescent="0.2"/>
    <row r="801" ht="14.25" hidden="1" customHeight="1" x14ac:dyDescent="0.2"/>
    <row r="802" ht="14.25" hidden="1" customHeight="1" x14ac:dyDescent="0.2"/>
    <row r="803" ht="14.25" hidden="1" customHeight="1" x14ac:dyDescent="0.2"/>
    <row r="804" ht="14.25" hidden="1" customHeight="1" x14ac:dyDescent="0.2"/>
    <row r="805" ht="14.25" hidden="1" customHeight="1" x14ac:dyDescent="0.2"/>
    <row r="806" ht="14.25" hidden="1" customHeight="1" x14ac:dyDescent="0.2"/>
    <row r="807" ht="14.25" hidden="1" customHeight="1" x14ac:dyDescent="0.2"/>
    <row r="808" ht="14.25" hidden="1" customHeight="1" x14ac:dyDescent="0.2"/>
    <row r="809" ht="14.25" hidden="1" customHeight="1" x14ac:dyDescent="0.2"/>
    <row r="810" ht="14.25" hidden="1" customHeight="1" x14ac:dyDescent="0.2"/>
    <row r="811" ht="14.25" hidden="1" customHeight="1" x14ac:dyDescent="0.2"/>
    <row r="812" ht="14.25" hidden="1" customHeight="1" x14ac:dyDescent="0.2"/>
    <row r="813" ht="14.25" hidden="1" customHeight="1" x14ac:dyDescent="0.2"/>
    <row r="814" ht="14.25" hidden="1" customHeight="1" x14ac:dyDescent="0.2"/>
    <row r="815" ht="14.25" hidden="1" customHeight="1" x14ac:dyDescent="0.2"/>
    <row r="816" ht="14.25" hidden="1" customHeight="1" x14ac:dyDescent="0.2"/>
    <row r="817" ht="14.25" hidden="1" customHeight="1" x14ac:dyDescent="0.2"/>
    <row r="818" ht="14.25" hidden="1" customHeight="1" x14ac:dyDescent="0.2"/>
    <row r="819" ht="14.25" hidden="1" customHeight="1" x14ac:dyDescent="0.2"/>
    <row r="820" ht="14.25" hidden="1" customHeight="1" x14ac:dyDescent="0.2"/>
    <row r="821" ht="14.25" hidden="1" customHeight="1" x14ac:dyDescent="0.2"/>
    <row r="822" ht="14.25" hidden="1" customHeight="1" x14ac:dyDescent="0.2"/>
    <row r="823" ht="14.25" hidden="1" customHeight="1" x14ac:dyDescent="0.2"/>
    <row r="824" ht="14.25" hidden="1" customHeight="1" x14ac:dyDescent="0.2"/>
    <row r="825" ht="14.25" hidden="1" customHeight="1" x14ac:dyDescent="0.2"/>
    <row r="826" ht="14.25" hidden="1" customHeight="1" x14ac:dyDescent="0.2"/>
    <row r="827" ht="14.25" hidden="1" customHeight="1" x14ac:dyDescent="0.2"/>
    <row r="828" ht="14.25" hidden="1" customHeight="1" x14ac:dyDescent="0.2"/>
    <row r="829" ht="14.25" hidden="1" customHeight="1" x14ac:dyDescent="0.2"/>
    <row r="830" ht="14.25" hidden="1" customHeight="1" x14ac:dyDescent="0.2"/>
    <row r="831" ht="14.25" hidden="1" customHeight="1" x14ac:dyDescent="0.2"/>
    <row r="832" ht="14.25" hidden="1" customHeight="1" x14ac:dyDescent="0.2"/>
    <row r="833" ht="14.25" hidden="1" customHeight="1" x14ac:dyDescent="0.2"/>
    <row r="834" ht="14.25" hidden="1" customHeight="1" x14ac:dyDescent="0.2"/>
    <row r="835" ht="14.25" hidden="1" customHeight="1" x14ac:dyDescent="0.2"/>
    <row r="836" ht="14.25" hidden="1" customHeight="1" x14ac:dyDescent="0.2"/>
    <row r="837" ht="14.25" hidden="1" customHeight="1" x14ac:dyDescent="0.2"/>
    <row r="838" ht="14.25" hidden="1" customHeight="1" x14ac:dyDescent="0.2"/>
    <row r="839" ht="14.25" hidden="1" customHeight="1" x14ac:dyDescent="0.2"/>
    <row r="840" ht="14.25" hidden="1" customHeight="1" x14ac:dyDescent="0.2"/>
    <row r="841" ht="14.25" hidden="1" customHeight="1" x14ac:dyDescent="0.2"/>
    <row r="842" ht="14.25" hidden="1" customHeight="1" x14ac:dyDescent="0.2"/>
    <row r="843" ht="14.25" hidden="1" customHeight="1" x14ac:dyDescent="0.2"/>
    <row r="844" ht="14.25" hidden="1" customHeight="1" x14ac:dyDescent="0.2"/>
    <row r="845" ht="14.25" hidden="1" customHeight="1" x14ac:dyDescent="0.2"/>
    <row r="846" ht="14.25" hidden="1" customHeight="1" x14ac:dyDescent="0.2"/>
    <row r="847" ht="14.25" hidden="1" customHeight="1" x14ac:dyDescent="0.2"/>
    <row r="848" ht="14.25" hidden="1" customHeight="1" x14ac:dyDescent="0.2"/>
    <row r="849" ht="14.25" hidden="1" customHeight="1" x14ac:dyDescent="0.2"/>
    <row r="850" ht="14.25" hidden="1" customHeight="1" x14ac:dyDescent="0.2"/>
    <row r="851" ht="14.25" hidden="1" customHeight="1" x14ac:dyDescent="0.2"/>
    <row r="852" ht="14.25" hidden="1" customHeight="1" x14ac:dyDescent="0.2"/>
    <row r="853" ht="14.25" hidden="1" customHeight="1" x14ac:dyDescent="0.2"/>
    <row r="854" ht="14.25" hidden="1" customHeight="1" x14ac:dyDescent="0.2"/>
    <row r="855" ht="14.25" hidden="1" customHeight="1" x14ac:dyDescent="0.2"/>
    <row r="856" ht="14.25" hidden="1" customHeight="1" x14ac:dyDescent="0.2"/>
    <row r="857" ht="14.25" hidden="1" customHeight="1" x14ac:dyDescent="0.2"/>
    <row r="858" ht="14.25" hidden="1" customHeight="1" x14ac:dyDescent="0.2"/>
    <row r="859" ht="14.25" hidden="1" customHeight="1" x14ac:dyDescent="0.2"/>
    <row r="860" ht="14.25" hidden="1" customHeight="1" x14ac:dyDescent="0.2"/>
    <row r="861" ht="14.25" hidden="1" customHeight="1" x14ac:dyDescent="0.2"/>
    <row r="862" ht="14.25" hidden="1" customHeight="1" x14ac:dyDescent="0.2"/>
    <row r="863" ht="14.25" hidden="1" customHeight="1" x14ac:dyDescent="0.2"/>
    <row r="864" ht="14.25" hidden="1" customHeight="1" x14ac:dyDescent="0.2"/>
    <row r="865" ht="14.25" hidden="1" customHeight="1" x14ac:dyDescent="0.2"/>
    <row r="866" ht="14.25" hidden="1" customHeight="1" x14ac:dyDescent="0.2"/>
    <row r="867" ht="14.25" hidden="1" customHeight="1" x14ac:dyDescent="0.2"/>
    <row r="868" ht="14.25" hidden="1" customHeight="1" x14ac:dyDescent="0.2"/>
    <row r="869" ht="14.25" hidden="1" customHeight="1" x14ac:dyDescent="0.2"/>
    <row r="870" ht="14.25" hidden="1" customHeight="1" x14ac:dyDescent="0.2"/>
    <row r="871" ht="14.25" hidden="1" customHeight="1" x14ac:dyDescent="0.2"/>
    <row r="872" ht="14.25" hidden="1" customHeight="1" x14ac:dyDescent="0.2"/>
    <row r="873" ht="14.25" hidden="1" customHeight="1" x14ac:dyDescent="0.2"/>
    <row r="874" ht="14.25" hidden="1" customHeight="1" x14ac:dyDescent="0.2"/>
    <row r="875" ht="14.25" hidden="1" customHeight="1" x14ac:dyDescent="0.2"/>
    <row r="876" ht="14.25" hidden="1" customHeight="1" x14ac:dyDescent="0.2"/>
    <row r="877" ht="14.25" hidden="1" customHeight="1" x14ac:dyDescent="0.2"/>
    <row r="878" ht="14.25" hidden="1" customHeight="1" x14ac:dyDescent="0.2"/>
    <row r="879" ht="14.25" hidden="1" customHeight="1" x14ac:dyDescent="0.2"/>
    <row r="880" ht="14.25" hidden="1" customHeight="1" x14ac:dyDescent="0.2"/>
    <row r="881" ht="14.25" hidden="1" customHeight="1" x14ac:dyDescent="0.2"/>
    <row r="882" ht="14.25" hidden="1" customHeight="1" x14ac:dyDescent="0.2"/>
    <row r="883" ht="14.25" hidden="1" customHeight="1" x14ac:dyDescent="0.2"/>
    <row r="884" ht="14.25" hidden="1" customHeight="1" x14ac:dyDescent="0.2"/>
    <row r="885" ht="14.25" hidden="1" customHeight="1" x14ac:dyDescent="0.2"/>
    <row r="886" ht="14.25" hidden="1" customHeight="1" x14ac:dyDescent="0.2"/>
    <row r="887" ht="14.25" hidden="1" customHeight="1" x14ac:dyDescent="0.2"/>
    <row r="888" ht="14.25" hidden="1" customHeight="1" x14ac:dyDescent="0.2"/>
    <row r="889" ht="14.25" hidden="1" customHeight="1" x14ac:dyDescent="0.2"/>
    <row r="890" ht="14.25" hidden="1" customHeight="1" x14ac:dyDescent="0.2"/>
    <row r="891" ht="14.25" hidden="1" customHeight="1" x14ac:dyDescent="0.2"/>
    <row r="892" ht="14.25" hidden="1" customHeight="1" x14ac:dyDescent="0.2"/>
    <row r="893" ht="14.25" hidden="1" customHeight="1" x14ac:dyDescent="0.2"/>
    <row r="894" ht="14.25" hidden="1" customHeight="1" x14ac:dyDescent="0.2"/>
    <row r="895" ht="14.25" hidden="1" customHeight="1" x14ac:dyDescent="0.2"/>
    <row r="896" ht="14.25" hidden="1" customHeight="1" x14ac:dyDescent="0.2"/>
    <row r="897" ht="14.25" hidden="1" customHeight="1" x14ac:dyDescent="0.2"/>
    <row r="898" ht="14.25" hidden="1" customHeight="1" x14ac:dyDescent="0.2"/>
    <row r="899" ht="14.25" hidden="1" customHeight="1" x14ac:dyDescent="0.2"/>
    <row r="900" ht="14.25" hidden="1" customHeight="1" x14ac:dyDescent="0.2"/>
    <row r="901" ht="14.25" hidden="1" customHeight="1" x14ac:dyDescent="0.2"/>
    <row r="902" ht="14.25" hidden="1" customHeight="1" x14ac:dyDescent="0.2"/>
    <row r="903" ht="14.25" hidden="1" customHeight="1" x14ac:dyDescent="0.2"/>
    <row r="904" ht="14.25" hidden="1" customHeight="1" x14ac:dyDescent="0.2"/>
    <row r="905" ht="14.25" hidden="1" customHeight="1" x14ac:dyDescent="0.2"/>
    <row r="906" ht="14.25" hidden="1" customHeight="1" x14ac:dyDescent="0.2"/>
    <row r="907" ht="14.25" hidden="1" customHeight="1" x14ac:dyDescent="0.2"/>
    <row r="908" ht="14.25" hidden="1" customHeight="1" x14ac:dyDescent="0.2"/>
    <row r="909" ht="14.25" hidden="1" customHeight="1" x14ac:dyDescent="0.2"/>
    <row r="910" ht="14.25" hidden="1" customHeight="1" x14ac:dyDescent="0.2"/>
    <row r="911" ht="14.25" hidden="1" customHeight="1" x14ac:dyDescent="0.2"/>
    <row r="912" ht="14.25" hidden="1" customHeight="1" x14ac:dyDescent="0.2"/>
    <row r="913" ht="14.25" hidden="1" customHeight="1" x14ac:dyDescent="0.2"/>
    <row r="914" ht="14.25" hidden="1" customHeight="1" x14ac:dyDescent="0.2"/>
    <row r="915" ht="14.25" hidden="1" customHeight="1" x14ac:dyDescent="0.2"/>
    <row r="916" ht="14.25" hidden="1" customHeight="1" x14ac:dyDescent="0.2"/>
    <row r="917" ht="14.25" hidden="1" customHeight="1" x14ac:dyDescent="0.2"/>
    <row r="918" ht="14.25" hidden="1" customHeight="1" x14ac:dyDescent="0.2"/>
    <row r="919" ht="14.25" hidden="1" customHeight="1" x14ac:dyDescent="0.2"/>
    <row r="920" ht="14.25" hidden="1" customHeight="1" x14ac:dyDescent="0.2"/>
    <row r="921" ht="14.25" hidden="1" customHeight="1" x14ac:dyDescent="0.2"/>
    <row r="922" ht="14.25" hidden="1" customHeight="1" x14ac:dyDescent="0.2"/>
    <row r="923" ht="14.25" hidden="1" customHeight="1" x14ac:dyDescent="0.2"/>
    <row r="924" ht="14.25" hidden="1" customHeight="1" x14ac:dyDescent="0.2"/>
    <row r="925" ht="14.25" hidden="1" customHeight="1" x14ac:dyDescent="0.2"/>
    <row r="926" ht="14.25" hidden="1" customHeight="1" x14ac:dyDescent="0.2"/>
    <row r="927" ht="14.25" hidden="1" customHeight="1" x14ac:dyDescent="0.2"/>
    <row r="928" ht="14.25" hidden="1" customHeight="1" x14ac:dyDescent="0.2"/>
    <row r="929" ht="14.25" hidden="1" customHeight="1" x14ac:dyDescent="0.2"/>
    <row r="930" ht="14.25" hidden="1" customHeight="1" x14ac:dyDescent="0.2"/>
    <row r="931" ht="14.25" hidden="1" customHeight="1" x14ac:dyDescent="0.2"/>
    <row r="932" ht="14.25" hidden="1" customHeight="1" x14ac:dyDescent="0.2"/>
    <row r="933" ht="14.25" hidden="1" customHeight="1" x14ac:dyDescent="0.2"/>
    <row r="934" ht="14.25" hidden="1" customHeight="1" x14ac:dyDescent="0.2"/>
    <row r="935" ht="14.25" hidden="1" customHeight="1" x14ac:dyDescent="0.2"/>
    <row r="936" ht="14.25" hidden="1" customHeight="1" x14ac:dyDescent="0.2"/>
    <row r="937" ht="14.25" hidden="1" customHeight="1" x14ac:dyDescent="0.2"/>
    <row r="938" ht="14.25" hidden="1" customHeight="1" x14ac:dyDescent="0.2"/>
    <row r="939" ht="14.25" hidden="1" customHeight="1" x14ac:dyDescent="0.2"/>
    <row r="940" ht="14.25" hidden="1" customHeight="1" x14ac:dyDescent="0.2"/>
    <row r="941" ht="14.25" hidden="1" customHeight="1" x14ac:dyDescent="0.2"/>
    <row r="942" ht="14.25" hidden="1" customHeight="1" x14ac:dyDescent="0.2"/>
    <row r="943" ht="14.25" hidden="1" customHeight="1" x14ac:dyDescent="0.2"/>
    <row r="944" ht="14.25" hidden="1" customHeight="1" x14ac:dyDescent="0.2"/>
    <row r="945" ht="14.25" hidden="1" customHeight="1" x14ac:dyDescent="0.2"/>
    <row r="946" ht="14.25" hidden="1" customHeight="1" x14ac:dyDescent="0.2"/>
    <row r="947" ht="14.25" hidden="1" customHeight="1" x14ac:dyDescent="0.2"/>
    <row r="948" ht="14.25" hidden="1" customHeight="1" x14ac:dyDescent="0.2"/>
    <row r="949" ht="14.25" hidden="1" customHeight="1" x14ac:dyDescent="0.2"/>
    <row r="950" ht="14.25" hidden="1" customHeight="1" x14ac:dyDescent="0.2"/>
    <row r="951" ht="14.25" hidden="1" customHeight="1" x14ac:dyDescent="0.2"/>
    <row r="952" ht="14.25" hidden="1" customHeight="1" x14ac:dyDescent="0.2"/>
    <row r="953" ht="14.25" hidden="1" customHeight="1" x14ac:dyDescent="0.2"/>
    <row r="954" ht="14.25" hidden="1" customHeight="1" x14ac:dyDescent="0.2"/>
    <row r="955" ht="14.25" hidden="1" customHeight="1" x14ac:dyDescent="0.2"/>
    <row r="956" ht="14.25" hidden="1" customHeight="1" x14ac:dyDescent="0.2"/>
    <row r="957" ht="14.25" hidden="1" customHeight="1" x14ac:dyDescent="0.2"/>
    <row r="958" ht="14.25" hidden="1" customHeight="1" x14ac:dyDescent="0.2"/>
    <row r="959" ht="14.25" hidden="1" customHeight="1" x14ac:dyDescent="0.2"/>
    <row r="960" ht="14.25" hidden="1" customHeight="1" x14ac:dyDescent="0.2"/>
    <row r="961" ht="14.25" hidden="1" customHeight="1" x14ac:dyDescent="0.2"/>
    <row r="962" ht="14.25" hidden="1" customHeight="1" x14ac:dyDescent="0.2"/>
    <row r="963" ht="14.25" hidden="1" customHeight="1" x14ac:dyDescent="0.2"/>
    <row r="964" ht="14.25" hidden="1" customHeight="1" x14ac:dyDescent="0.2"/>
    <row r="965" ht="14.25" hidden="1" customHeight="1" x14ac:dyDescent="0.2"/>
    <row r="966" ht="14.25" hidden="1" customHeight="1" x14ac:dyDescent="0.2"/>
    <row r="967" ht="14.25" hidden="1" customHeight="1" x14ac:dyDescent="0.2"/>
    <row r="968" ht="14.25" hidden="1" customHeight="1" x14ac:dyDescent="0.2"/>
    <row r="969" ht="14.25" hidden="1" customHeight="1" x14ac:dyDescent="0.2"/>
    <row r="970" ht="14.25" hidden="1" customHeight="1" x14ac:dyDescent="0.2"/>
    <row r="971" ht="14.25" hidden="1" customHeight="1" x14ac:dyDescent="0.2"/>
    <row r="972" ht="14.25" hidden="1" customHeight="1" x14ac:dyDescent="0.2"/>
    <row r="973" ht="14.25" hidden="1" customHeight="1" x14ac:dyDescent="0.2"/>
    <row r="974" ht="14.25" hidden="1" customHeight="1" x14ac:dyDescent="0.2"/>
    <row r="975" ht="14.25" hidden="1" customHeight="1" x14ac:dyDescent="0.2"/>
    <row r="976" ht="14.25" hidden="1" customHeight="1" x14ac:dyDescent="0.2"/>
    <row r="977" ht="14.25" hidden="1" customHeight="1" x14ac:dyDescent="0.2"/>
    <row r="978" ht="14.25" hidden="1" customHeight="1" x14ac:dyDescent="0.2"/>
    <row r="979" ht="14.25" hidden="1" customHeight="1" x14ac:dyDescent="0.2"/>
    <row r="980" ht="14.25" hidden="1" customHeight="1" x14ac:dyDescent="0.2"/>
    <row r="981" ht="14.25" hidden="1" customHeight="1" x14ac:dyDescent="0.2"/>
    <row r="982" ht="14.25" hidden="1" customHeight="1" x14ac:dyDescent="0.2"/>
    <row r="983" ht="14.25" hidden="1" customHeight="1" x14ac:dyDescent="0.2"/>
    <row r="984" ht="14.25" hidden="1" customHeight="1" x14ac:dyDescent="0.2"/>
    <row r="985" ht="14.25" hidden="1" customHeight="1" x14ac:dyDescent="0.2"/>
    <row r="986" ht="14.25" hidden="1" customHeight="1" x14ac:dyDescent="0.2"/>
    <row r="987" ht="14.25" hidden="1" customHeight="1" x14ac:dyDescent="0.2"/>
    <row r="988" ht="14.25" hidden="1" customHeight="1" x14ac:dyDescent="0.2"/>
    <row r="989" ht="14.25" hidden="1" customHeight="1" x14ac:dyDescent="0.2"/>
    <row r="990" ht="14.25" hidden="1" customHeight="1" x14ac:dyDescent="0.2"/>
    <row r="991" ht="14.25" hidden="1" customHeight="1" x14ac:dyDescent="0.2"/>
    <row r="992" ht="14.25" hidden="1" customHeight="1" x14ac:dyDescent="0.2"/>
    <row r="993" ht="14.25" hidden="1" customHeight="1" x14ac:dyDescent="0.2"/>
    <row r="994" ht="14.25" hidden="1" customHeight="1" x14ac:dyDescent="0.2"/>
    <row r="995" ht="14.25" hidden="1" customHeight="1" x14ac:dyDescent="0.2"/>
    <row r="996" ht="14.25" hidden="1" customHeight="1" x14ac:dyDescent="0.2"/>
    <row r="997" ht="14.25" hidden="1" customHeight="1" x14ac:dyDescent="0.2"/>
    <row r="998" ht="14.25" hidden="1" customHeight="1" x14ac:dyDescent="0.2"/>
    <row r="999" ht="14.25" hidden="1" customHeight="1" x14ac:dyDescent="0.2"/>
    <row r="1000" ht="14.25" hidden="1" customHeight="1" x14ac:dyDescent="0.2"/>
    <row r="1001" ht="14.25" hidden="1" customHeight="1" x14ac:dyDescent="0.2"/>
    <row r="1002" ht="14.25" hidden="1" customHeight="1" x14ac:dyDescent="0.2"/>
    <row r="1003" ht="14.25" hidden="1" customHeight="1" x14ac:dyDescent="0.2"/>
    <row r="1004" ht="14.25" hidden="1" customHeight="1" x14ac:dyDescent="0.2"/>
    <row r="1005" ht="14.25" hidden="1" customHeight="1" x14ac:dyDescent="0.2"/>
    <row r="1006" ht="14.25" hidden="1" customHeight="1" x14ac:dyDescent="0.2"/>
    <row r="1007" ht="14.25" hidden="1" customHeight="1" x14ac:dyDescent="0.2"/>
    <row r="1008" ht="14.25" hidden="1" customHeight="1" x14ac:dyDescent="0.2"/>
    <row r="1009" ht="14.25" hidden="1" customHeight="1" x14ac:dyDescent="0.2"/>
    <row r="1010" ht="14.25" hidden="1" customHeight="1" x14ac:dyDescent="0.2"/>
    <row r="1011" ht="14.25" hidden="1" customHeight="1" x14ac:dyDescent="0.2"/>
    <row r="1012" ht="14.25" hidden="1" customHeight="1" x14ac:dyDescent="0.2"/>
    <row r="1013" ht="14.25" hidden="1" customHeight="1" x14ac:dyDescent="0.2"/>
    <row r="1014" ht="14.25" hidden="1" customHeight="1" x14ac:dyDescent="0.2"/>
    <row r="1015" ht="14.25" hidden="1" customHeight="1" x14ac:dyDescent="0.2"/>
    <row r="1016" ht="14.25" hidden="1" customHeight="1" x14ac:dyDescent="0.2"/>
    <row r="1017" ht="14.25" hidden="1" customHeight="1" x14ac:dyDescent="0.2"/>
    <row r="1018" ht="14.25" hidden="1" customHeight="1" x14ac:dyDescent="0.2"/>
    <row r="1019" ht="14.25" hidden="1" customHeight="1" x14ac:dyDescent="0.2"/>
    <row r="1020" ht="14.25" hidden="1" customHeight="1" x14ac:dyDescent="0.2"/>
    <row r="1021" ht="14.25" hidden="1" customHeight="1" x14ac:dyDescent="0.2"/>
    <row r="1022" ht="14.25" hidden="1" customHeight="1" x14ac:dyDescent="0.2"/>
    <row r="1023" ht="14.25" hidden="1" customHeight="1" x14ac:dyDescent="0.2"/>
    <row r="1024" ht="14.25" hidden="1" customHeight="1" x14ac:dyDescent="0.2"/>
    <row r="1025" ht="14.25" hidden="1" customHeight="1" x14ac:dyDescent="0.2"/>
    <row r="1026" ht="14.25" hidden="1" customHeight="1" x14ac:dyDescent="0.2"/>
    <row r="1027" ht="14.25" hidden="1" customHeight="1" x14ac:dyDescent="0.2"/>
    <row r="1028" ht="14.25" hidden="1" customHeight="1" x14ac:dyDescent="0.2"/>
    <row r="1029" ht="14.25" hidden="1" customHeight="1" x14ac:dyDescent="0.2"/>
    <row r="1030" ht="14.25" hidden="1" customHeight="1" x14ac:dyDescent="0.2"/>
    <row r="1031" ht="14.25" hidden="1" customHeight="1" x14ac:dyDescent="0.2"/>
    <row r="1032" ht="14.25" hidden="1" customHeight="1" x14ac:dyDescent="0.2"/>
    <row r="1033" ht="14.25" hidden="1" customHeight="1" x14ac:dyDescent="0.2"/>
    <row r="1034" ht="14.25" hidden="1" customHeight="1" x14ac:dyDescent="0.2"/>
    <row r="1035" ht="14.25" hidden="1" customHeight="1" x14ac:dyDescent="0.2"/>
    <row r="1036" ht="14.25" hidden="1" customHeight="1" x14ac:dyDescent="0.2"/>
    <row r="1037" ht="14.25" hidden="1" customHeight="1" x14ac:dyDescent="0.2"/>
    <row r="1038" ht="14.25" hidden="1" customHeight="1" x14ac:dyDescent="0.2"/>
    <row r="1039" ht="14.25" hidden="1" customHeight="1" x14ac:dyDescent="0.2"/>
    <row r="1040" ht="14.25" hidden="1" customHeight="1" x14ac:dyDescent="0.2"/>
    <row r="1041" ht="14.25" hidden="1" customHeight="1" x14ac:dyDescent="0.2"/>
    <row r="1042" ht="14.25" hidden="1" customHeight="1" x14ac:dyDescent="0.2"/>
    <row r="1043" ht="14.25" hidden="1" customHeight="1" x14ac:dyDescent="0.2"/>
    <row r="1044" ht="14.25" hidden="1" customHeight="1" x14ac:dyDescent="0.2"/>
    <row r="1045" ht="14.25" hidden="1" customHeight="1" x14ac:dyDescent="0.2"/>
    <row r="1046" ht="14.25" hidden="1" customHeight="1" x14ac:dyDescent="0.2"/>
    <row r="1047" ht="14.25" hidden="1" customHeight="1" x14ac:dyDescent="0.2"/>
    <row r="1048" ht="14.25" hidden="1" customHeight="1" x14ac:dyDescent="0.2"/>
    <row r="1049" ht="14.25" hidden="1" customHeight="1" x14ac:dyDescent="0.2"/>
    <row r="1050" ht="14.25" hidden="1" customHeight="1" x14ac:dyDescent="0.2"/>
    <row r="1051" ht="14.25" hidden="1" customHeight="1" x14ac:dyDescent="0.2"/>
    <row r="1052" ht="14.25" hidden="1" customHeight="1" x14ac:dyDescent="0.2"/>
    <row r="1053" ht="14.25" hidden="1" customHeight="1" x14ac:dyDescent="0.2"/>
    <row r="1054" ht="14.25" hidden="1" customHeight="1" x14ac:dyDescent="0.2"/>
    <row r="1055" ht="14.25" hidden="1" customHeight="1" x14ac:dyDescent="0.2"/>
    <row r="1056" ht="14.25" hidden="1" customHeight="1" x14ac:dyDescent="0.2"/>
    <row r="1057" ht="14.25" hidden="1" customHeight="1" x14ac:dyDescent="0.2"/>
    <row r="1058" ht="14.25" hidden="1" customHeight="1" x14ac:dyDescent="0.2"/>
    <row r="1059" ht="14.25" hidden="1" customHeight="1" x14ac:dyDescent="0.2"/>
    <row r="1060" ht="14.25" hidden="1" customHeight="1" x14ac:dyDescent="0.2"/>
    <row r="1061" ht="14.25" hidden="1" customHeight="1" x14ac:dyDescent="0.2"/>
    <row r="1062" ht="14.25" hidden="1" customHeight="1" x14ac:dyDescent="0.2"/>
    <row r="1063" ht="14.25" hidden="1" customHeight="1" x14ac:dyDescent="0.2"/>
    <row r="1064" ht="14.25" hidden="1" customHeight="1" x14ac:dyDescent="0.2"/>
    <row r="1065" ht="14.25" hidden="1" customHeight="1" x14ac:dyDescent="0.2"/>
    <row r="1066" ht="14.25" hidden="1" customHeight="1" x14ac:dyDescent="0.2"/>
    <row r="1067" ht="14.25" hidden="1" customHeight="1" x14ac:dyDescent="0.2"/>
    <row r="1068" ht="14.25" hidden="1" customHeight="1" x14ac:dyDescent="0.2"/>
    <row r="1069" ht="14.25" hidden="1" customHeight="1" x14ac:dyDescent="0.2"/>
    <row r="1070" ht="14.25" hidden="1" customHeight="1" x14ac:dyDescent="0.2"/>
    <row r="1071" ht="14.25" hidden="1" customHeight="1" x14ac:dyDescent="0.2"/>
    <row r="1072" ht="14.25" hidden="1" customHeight="1" x14ac:dyDescent="0.2"/>
    <row r="1073" ht="14.25" hidden="1" customHeight="1" x14ac:dyDescent="0.2"/>
    <row r="1074" ht="14.25" hidden="1" customHeight="1" x14ac:dyDescent="0.2"/>
    <row r="1075" ht="14.25" hidden="1" customHeight="1" x14ac:dyDescent="0.2"/>
    <row r="1076" ht="14.25" hidden="1" customHeight="1" x14ac:dyDescent="0.2"/>
    <row r="1077" ht="14.25" hidden="1" customHeight="1" x14ac:dyDescent="0.2"/>
    <row r="1078" ht="14.25" hidden="1" customHeight="1" x14ac:dyDescent="0.2"/>
    <row r="1079" ht="14.25" hidden="1" customHeight="1" x14ac:dyDescent="0.2"/>
    <row r="1080" ht="14.25" hidden="1" customHeight="1" x14ac:dyDescent="0.2"/>
    <row r="1081" ht="14.25" hidden="1" customHeight="1" x14ac:dyDescent="0.2"/>
    <row r="1082" ht="14.25" hidden="1" customHeight="1" x14ac:dyDescent="0.2"/>
    <row r="1083" ht="14.25" hidden="1" customHeight="1" x14ac:dyDescent="0.2"/>
    <row r="1084" ht="14.25" hidden="1" customHeight="1" x14ac:dyDescent="0.2"/>
    <row r="1085" ht="14.25" hidden="1" customHeight="1" x14ac:dyDescent="0.2"/>
    <row r="1086" ht="14.25" hidden="1" customHeight="1" x14ac:dyDescent="0.2"/>
    <row r="1087" ht="14.25" hidden="1" customHeight="1" x14ac:dyDescent="0.2"/>
    <row r="1088" ht="14.25" hidden="1" customHeight="1" x14ac:dyDescent="0.2"/>
    <row r="1089" ht="14.25" hidden="1" customHeight="1" x14ac:dyDescent="0.2"/>
    <row r="1090" ht="14.25" hidden="1" customHeight="1" x14ac:dyDescent="0.2"/>
    <row r="1091" ht="14.25" hidden="1" customHeight="1" x14ac:dyDescent="0.2"/>
    <row r="1092" ht="14.25" hidden="1" customHeight="1" x14ac:dyDescent="0.2"/>
    <row r="1093" ht="14.25" hidden="1" customHeight="1" x14ac:dyDescent="0.2"/>
    <row r="1094" ht="14.25" hidden="1" customHeight="1" x14ac:dyDescent="0.2"/>
    <row r="1095" ht="14.25" hidden="1" customHeight="1" x14ac:dyDescent="0.2"/>
    <row r="1096" ht="14.25" hidden="1" customHeight="1" x14ac:dyDescent="0.2"/>
    <row r="1097" ht="14.25" hidden="1" customHeight="1" x14ac:dyDescent="0.2"/>
    <row r="1098" ht="14.25" hidden="1" customHeight="1" x14ac:dyDescent="0.2"/>
    <row r="1099" ht="14.25" hidden="1" customHeight="1" x14ac:dyDescent="0.2"/>
    <row r="1100" ht="14.25" hidden="1" customHeight="1" x14ac:dyDescent="0.2"/>
    <row r="1101" ht="14.25" hidden="1" customHeight="1" x14ac:dyDescent="0.2"/>
    <row r="1102" ht="14.25" hidden="1" customHeight="1" x14ac:dyDescent="0.2"/>
    <row r="1103" ht="14.25" hidden="1" customHeight="1" x14ac:dyDescent="0.2"/>
    <row r="1104" ht="14.25" hidden="1" customHeight="1" x14ac:dyDescent="0.2"/>
    <row r="1105" ht="14.25" hidden="1" customHeight="1" x14ac:dyDescent="0.2"/>
    <row r="1106" ht="14.25" hidden="1" customHeight="1" x14ac:dyDescent="0.2"/>
    <row r="1107" ht="14.25" hidden="1" customHeight="1" x14ac:dyDescent="0.2"/>
    <row r="1108" ht="14.25" hidden="1" customHeight="1" x14ac:dyDescent="0.2"/>
    <row r="1109" ht="14.25" hidden="1" customHeight="1" x14ac:dyDescent="0.2"/>
    <row r="1110" ht="14.25" hidden="1" customHeight="1" x14ac:dyDescent="0.2"/>
    <row r="1111" ht="14.25" hidden="1" customHeight="1" x14ac:dyDescent="0.2"/>
    <row r="1112" ht="14.25" hidden="1" customHeight="1" x14ac:dyDescent="0.2"/>
    <row r="1113" ht="14.25" hidden="1" customHeight="1" x14ac:dyDescent="0.2"/>
    <row r="1114" ht="14.25" hidden="1" customHeight="1" x14ac:dyDescent="0.2"/>
    <row r="1115" ht="14.25" hidden="1" customHeight="1" x14ac:dyDescent="0.2"/>
    <row r="1116" ht="14.25" hidden="1" customHeight="1" x14ac:dyDescent="0.2"/>
    <row r="1117" ht="14.25" hidden="1" customHeight="1" x14ac:dyDescent="0.2"/>
    <row r="1118" ht="14.25" hidden="1" customHeight="1" x14ac:dyDescent="0.2"/>
    <row r="1119" ht="14.25" hidden="1" customHeight="1" x14ac:dyDescent="0.2"/>
    <row r="1120" ht="14.25" hidden="1" customHeight="1" x14ac:dyDescent="0.2"/>
    <row r="1121" ht="14.25" hidden="1" customHeight="1" x14ac:dyDescent="0.2"/>
    <row r="1122" ht="14.25" hidden="1" customHeight="1" x14ac:dyDescent="0.2"/>
    <row r="1123" ht="14.25" hidden="1" customHeight="1" x14ac:dyDescent="0.2"/>
    <row r="1124" ht="14.25" hidden="1" customHeight="1" x14ac:dyDescent="0.2"/>
    <row r="1125" ht="14.25" hidden="1" customHeight="1" x14ac:dyDescent="0.2"/>
    <row r="1126" ht="14.25" hidden="1" customHeight="1" x14ac:dyDescent="0.2"/>
    <row r="1127" ht="14.25" hidden="1" customHeight="1" x14ac:dyDescent="0.2"/>
    <row r="1128" ht="14.25" hidden="1" customHeight="1" x14ac:dyDescent="0.2"/>
    <row r="1129" ht="14.25" hidden="1" customHeight="1" x14ac:dyDescent="0.2"/>
    <row r="1130" ht="14.25" hidden="1" customHeight="1" x14ac:dyDescent="0.2"/>
    <row r="1131" ht="14.25" hidden="1" customHeight="1" x14ac:dyDescent="0.2"/>
    <row r="1132" ht="14.25" hidden="1" customHeight="1" x14ac:dyDescent="0.2"/>
    <row r="1133" ht="14.25" hidden="1" customHeight="1" x14ac:dyDescent="0.2"/>
    <row r="1134" ht="14.25" hidden="1" customHeight="1" x14ac:dyDescent="0.2"/>
    <row r="1135" ht="14.25" hidden="1" customHeight="1" x14ac:dyDescent="0.2"/>
    <row r="1136" ht="14.25" hidden="1" customHeight="1" x14ac:dyDescent="0.2"/>
    <row r="1137" ht="14.25" hidden="1" customHeight="1" x14ac:dyDescent="0.2"/>
    <row r="1138" ht="14.25" hidden="1" customHeight="1" x14ac:dyDescent="0.2"/>
    <row r="1139" ht="14.25" hidden="1" customHeight="1" x14ac:dyDescent="0.2"/>
    <row r="1140" ht="14.25" hidden="1" customHeight="1" x14ac:dyDescent="0.2"/>
    <row r="1141" ht="14.25" hidden="1" customHeight="1" x14ac:dyDescent="0.2"/>
    <row r="1142" ht="14.25" hidden="1" customHeight="1" x14ac:dyDescent="0.2"/>
    <row r="1143" ht="14.25" hidden="1" customHeight="1" x14ac:dyDescent="0.2"/>
    <row r="1144" ht="14.25" hidden="1" customHeight="1" x14ac:dyDescent="0.2"/>
    <row r="1145" ht="14.25" hidden="1" customHeight="1" x14ac:dyDescent="0.2"/>
    <row r="1146" ht="14.25" hidden="1" customHeight="1" x14ac:dyDescent="0.2"/>
    <row r="1147" ht="14.25" hidden="1" customHeight="1" x14ac:dyDescent="0.2"/>
    <row r="1148" ht="14.25" hidden="1" customHeight="1" x14ac:dyDescent="0.2"/>
    <row r="1149" ht="14.25" hidden="1" customHeight="1" x14ac:dyDescent="0.2"/>
    <row r="1150" ht="14.25" hidden="1" customHeight="1" x14ac:dyDescent="0.2"/>
    <row r="1151" ht="14.25" hidden="1" customHeight="1" x14ac:dyDescent="0.2"/>
    <row r="1152" ht="14.25" hidden="1" customHeight="1" x14ac:dyDescent="0.2"/>
    <row r="1153" ht="14.25" hidden="1" customHeight="1" x14ac:dyDescent="0.2"/>
    <row r="1154" ht="14.25" hidden="1" customHeight="1" x14ac:dyDescent="0.2"/>
    <row r="1155" ht="14.25" hidden="1" customHeight="1" x14ac:dyDescent="0.2"/>
    <row r="1156" ht="14.25" hidden="1" customHeight="1" x14ac:dyDescent="0.2"/>
    <row r="1157" ht="14.25" hidden="1" customHeight="1" x14ac:dyDescent="0.2"/>
    <row r="1158" ht="14.25" hidden="1" customHeight="1" x14ac:dyDescent="0.2"/>
    <row r="1159" ht="14.25" hidden="1" customHeight="1" x14ac:dyDescent="0.2"/>
    <row r="1160" ht="14.25" hidden="1" customHeight="1" x14ac:dyDescent="0.2"/>
    <row r="1161" ht="14.25" hidden="1" customHeight="1" x14ac:dyDescent="0.2"/>
    <row r="1162" ht="14.25" hidden="1" customHeight="1" x14ac:dyDescent="0.2"/>
    <row r="1163" ht="14.25" hidden="1" customHeight="1" x14ac:dyDescent="0.2"/>
    <row r="1164" ht="14.25" hidden="1" customHeight="1" x14ac:dyDescent="0.2"/>
    <row r="1165" ht="14.25" hidden="1" customHeight="1" x14ac:dyDescent="0.2"/>
    <row r="1166" ht="14.25" hidden="1" customHeight="1" x14ac:dyDescent="0.2"/>
    <row r="1167" ht="14.25" hidden="1" customHeight="1" x14ac:dyDescent="0.2"/>
    <row r="1168" ht="14.25" hidden="1" customHeight="1" x14ac:dyDescent="0.2"/>
    <row r="1169" ht="14.25" hidden="1" customHeight="1" x14ac:dyDescent="0.2"/>
    <row r="1170" ht="14.25" hidden="1" customHeight="1" x14ac:dyDescent="0.2"/>
    <row r="1171" ht="14.25" hidden="1" customHeight="1" x14ac:dyDescent="0.2"/>
    <row r="1172" ht="14.25" hidden="1" customHeight="1" x14ac:dyDescent="0.2"/>
    <row r="1173" ht="14.25" hidden="1" customHeight="1" x14ac:dyDescent="0.2"/>
    <row r="1174" ht="14.25" hidden="1" customHeight="1" x14ac:dyDescent="0.2"/>
    <row r="1175" ht="14.25" hidden="1" customHeight="1" x14ac:dyDescent="0.2"/>
    <row r="1176" ht="14.25" hidden="1" customHeight="1" x14ac:dyDescent="0.2"/>
    <row r="1177" ht="14.25" hidden="1" customHeight="1" x14ac:dyDescent="0.2"/>
    <row r="1178" ht="14.25" hidden="1" customHeight="1" x14ac:dyDescent="0.2"/>
    <row r="1179" ht="14.25" hidden="1" customHeight="1" x14ac:dyDescent="0.2"/>
    <row r="1180" ht="14.25" hidden="1" customHeight="1" x14ac:dyDescent="0.2"/>
    <row r="1181" ht="14.25" hidden="1" customHeight="1" x14ac:dyDescent="0.2"/>
    <row r="1182" ht="14.25" hidden="1" customHeight="1" x14ac:dyDescent="0.2"/>
    <row r="1183" ht="14.25" hidden="1" customHeight="1" x14ac:dyDescent="0.2"/>
    <row r="1184" ht="14.25" hidden="1" customHeight="1" x14ac:dyDescent="0.2"/>
    <row r="1185" ht="14.25" hidden="1" customHeight="1" x14ac:dyDescent="0.2"/>
    <row r="1186" ht="14.25" hidden="1" customHeight="1" x14ac:dyDescent="0.2"/>
    <row r="1187" ht="14.25" hidden="1" customHeight="1" x14ac:dyDescent="0.2"/>
    <row r="1188" ht="14.25" hidden="1" customHeight="1" x14ac:dyDescent="0.2"/>
    <row r="1189" ht="14.25" hidden="1" customHeight="1" x14ac:dyDescent="0.2"/>
    <row r="1190" ht="14.25" hidden="1" customHeight="1" x14ac:dyDescent="0.2"/>
    <row r="1191" ht="14.25" hidden="1" customHeight="1" x14ac:dyDescent="0.2"/>
    <row r="1192" ht="14.25" hidden="1" customHeight="1" x14ac:dyDescent="0.2"/>
    <row r="1193" ht="14.25" hidden="1" customHeight="1" x14ac:dyDescent="0.2"/>
    <row r="1194" ht="14.25" hidden="1" customHeight="1" x14ac:dyDescent="0.2"/>
    <row r="1195" ht="14.25" hidden="1" customHeight="1" x14ac:dyDescent="0.2"/>
    <row r="1196" ht="14.25" hidden="1" customHeight="1" x14ac:dyDescent="0.2"/>
    <row r="1197" ht="14.25" hidden="1" customHeight="1" x14ac:dyDescent="0.2"/>
    <row r="1198" ht="14.25" hidden="1" customHeight="1" x14ac:dyDescent="0.2"/>
    <row r="1199" ht="14.25" hidden="1" customHeight="1" x14ac:dyDescent="0.2"/>
    <row r="1200" ht="14.25" hidden="1" customHeight="1" x14ac:dyDescent="0.2"/>
    <row r="1201" ht="14.25" hidden="1" customHeight="1" x14ac:dyDescent="0.2"/>
    <row r="1202" ht="14.25" hidden="1" customHeight="1" x14ac:dyDescent="0.2"/>
    <row r="1203" ht="14.25" hidden="1" customHeight="1" x14ac:dyDescent="0.2"/>
    <row r="1204" ht="14.25" hidden="1" customHeight="1" x14ac:dyDescent="0.2"/>
    <row r="1205" ht="14.25" hidden="1" customHeight="1" x14ac:dyDescent="0.2"/>
    <row r="1206" ht="14.25" hidden="1" customHeight="1" x14ac:dyDescent="0.2"/>
    <row r="1207" ht="14.25" hidden="1" customHeight="1" x14ac:dyDescent="0.2"/>
    <row r="1208" ht="14.25" hidden="1" customHeight="1" x14ac:dyDescent="0.2"/>
    <row r="1209" ht="14.25" hidden="1" customHeight="1" x14ac:dyDescent="0.2"/>
    <row r="1210" ht="14.25" hidden="1" customHeight="1" x14ac:dyDescent="0.2"/>
    <row r="1211" ht="14.25" hidden="1" customHeight="1" x14ac:dyDescent="0.2"/>
    <row r="1212" ht="14.25" hidden="1" customHeight="1" x14ac:dyDescent="0.2"/>
    <row r="1213" ht="14.25" hidden="1" customHeight="1" x14ac:dyDescent="0.2"/>
    <row r="1214" ht="14.25" hidden="1" customHeight="1" x14ac:dyDescent="0.2"/>
    <row r="1215" ht="14.25" hidden="1" customHeight="1" x14ac:dyDescent="0.2"/>
    <row r="1216" ht="14.25" hidden="1" customHeight="1" x14ac:dyDescent="0.2"/>
    <row r="1217" ht="14.25" hidden="1" customHeight="1" x14ac:dyDescent="0.2"/>
    <row r="1218" ht="14.25" hidden="1" customHeight="1" x14ac:dyDescent="0.2"/>
    <row r="1219" ht="14.25" hidden="1" customHeight="1" x14ac:dyDescent="0.2"/>
    <row r="1220" ht="14.25" hidden="1" customHeight="1" x14ac:dyDescent="0.2"/>
    <row r="1221" ht="14.25" hidden="1" customHeight="1" x14ac:dyDescent="0.2"/>
    <row r="1222" ht="14.25" hidden="1" customHeight="1" x14ac:dyDescent="0.2"/>
    <row r="1223" ht="14.25" hidden="1" customHeight="1" x14ac:dyDescent="0.2"/>
    <row r="1224" ht="14.25" hidden="1" customHeight="1" x14ac:dyDescent="0.2"/>
    <row r="1225" ht="14.25" hidden="1" customHeight="1" x14ac:dyDescent="0.2"/>
    <row r="1226" ht="14.25" hidden="1" customHeight="1" x14ac:dyDescent="0.2"/>
    <row r="1227" ht="14.25" hidden="1" customHeight="1" x14ac:dyDescent="0.2"/>
    <row r="1228" ht="14.25" hidden="1" customHeight="1" x14ac:dyDescent="0.2"/>
    <row r="1229" ht="14.25" hidden="1" customHeight="1" x14ac:dyDescent="0.2"/>
    <row r="1230" ht="14.25" hidden="1" customHeight="1" x14ac:dyDescent="0.2"/>
    <row r="1231" ht="14.25" hidden="1" customHeight="1" x14ac:dyDescent="0.2"/>
    <row r="1232" ht="14.25" hidden="1" customHeight="1" x14ac:dyDescent="0.2"/>
    <row r="1233" ht="14.25" hidden="1" customHeight="1" x14ac:dyDescent="0.2"/>
    <row r="1234" ht="14.25" hidden="1" customHeight="1" x14ac:dyDescent="0.2"/>
    <row r="1235" ht="14.25" hidden="1" customHeight="1" x14ac:dyDescent="0.2"/>
    <row r="1236" ht="14.25" hidden="1" customHeight="1" x14ac:dyDescent="0.2"/>
    <row r="1237" ht="14.25" hidden="1" customHeight="1" x14ac:dyDescent="0.2"/>
    <row r="1238" ht="14.25" hidden="1" customHeight="1" x14ac:dyDescent="0.2"/>
    <row r="1239" ht="14.25" hidden="1" customHeight="1" x14ac:dyDescent="0.2"/>
    <row r="1240" ht="14.25" hidden="1" customHeight="1" x14ac:dyDescent="0.2"/>
    <row r="1241" ht="14.25" hidden="1" customHeight="1" x14ac:dyDescent="0.2"/>
    <row r="1242" ht="14.25" hidden="1" customHeight="1" x14ac:dyDescent="0.2"/>
    <row r="1243" ht="14.25" hidden="1" customHeight="1" x14ac:dyDescent="0.2"/>
    <row r="1244" ht="14.25" hidden="1" customHeight="1" x14ac:dyDescent="0.2"/>
    <row r="1245" ht="14.25" hidden="1" customHeight="1" x14ac:dyDescent="0.2"/>
    <row r="1246" ht="14.25" hidden="1" customHeight="1" x14ac:dyDescent="0.2"/>
    <row r="1247" ht="14.25" hidden="1" customHeight="1" x14ac:dyDescent="0.2"/>
    <row r="1248" ht="14.25" hidden="1" customHeight="1" x14ac:dyDescent="0.2"/>
    <row r="1249" ht="14.25" hidden="1" customHeight="1" x14ac:dyDescent="0.2"/>
    <row r="1250" ht="14.25" hidden="1" customHeight="1" x14ac:dyDescent="0.2"/>
    <row r="1251" ht="14.25" hidden="1" customHeight="1" x14ac:dyDescent="0.2"/>
    <row r="1252" ht="14.25" hidden="1" customHeight="1" x14ac:dyDescent="0.2"/>
    <row r="1253" ht="14.25" hidden="1" customHeight="1" x14ac:dyDescent="0.2"/>
    <row r="1254" ht="14.25" hidden="1" customHeight="1" x14ac:dyDescent="0.2"/>
    <row r="1255" ht="14.25" hidden="1" customHeight="1" x14ac:dyDescent="0.2"/>
    <row r="1256" ht="14.25" hidden="1" customHeight="1" x14ac:dyDescent="0.2"/>
    <row r="1257" ht="14.25" hidden="1" customHeight="1" x14ac:dyDescent="0.2"/>
    <row r="1258" ht="14.25" hidden="1" customHeight="1" x14ac:dyDescent="0.2"/>
    <row r="1259" ht="14.25" hidden="1" customHeight="1" x14ac:dyDescent="0.2"/>
    <row r="1260" ht="14.25" hidden="1" customHeight="1" x14ac:dyDescent="0.2"/>
    <row r="1261" ht="14.25" hidden="1" customHeight="1" x14ac:dyDescent="0.2"/>
    <row r="1262" ht="14.25" hidden="1" customHeight="1" x14ac:dyDescent="0.2"/>
    <row r="1263" ht="14.25" hidden="1" customHeight="1" x14ac:dyDescent="0.2"/>
    <row r="1264" ht="14.25" hidden="1" customHeight="1" x14ac:dyDescent="0.2"/>
    <row r="1265" ht="14.25" hidden="1" customHeight="1" x14ac:dyDescent="0.2"/>
    <row r="1266" ht="14.25" hidden="1" customHeight="1" x14ac:dyDescent="0.2"/>
    <row r="1267" ht="14.25" hidden="1" customHeight="1" x14ac:dyDescent="0.2"/>
    <row r="1268" ht="14.25" hidden="1" customHeight="1" x14ac:dyDescent="0.2"/>
    <row r="1269" ht="14.25" hidden="1" customHeight="1" x14ac:dyDescent="0.2"/>
    <row r="1270" ht="14.25" hidden="1" customHeight="1" x14ac:dyDescent="0.2"/>
    <row r="1271" ht="14.25" hidden="1" customHeight="1" x14ac:dyDescent="0.2"/>
    <row r="1272" ht="14.25" hidden="1" customHeight="1" x14ac:dyDescent="0.2"/>
    <row r="1273" ht="14.25" hidden="1" customHeight="1" x14ac:dyDescent="0.2"/>
    <row r="1274" ht="14.25" hidden="1" customHeight="1" x14ac:dyDescent="0.2"/>
    <row r="1275" ht="14.25" hidden="1" customHeight="1" x14ac:dyDescent="0.2"/>
    <row r="1276" ht="14.25" hidden="1" customHeight="1" x14ac:dyDescent="0.2"/>
    <row r="1277" ht="14.25" hidden="1" customHeight="1" x14ac:dyDescent="0.2"/>
    <row r="1278" ht="14.25" hidden="1" customHeight="1" x14ac:dyDescent="0.2"/>
    <row r="1279" ht="14.25" hidden="1" customHeight="1" x14ac:dyDescent="0.2"/>
    <row r="1280" ht="14.25" hidden="1" customHeight="1" x14ac:dyDescent="0.2"/>
    <row r="1281" ht="14.25" hidden="1" customHeight="1" x14ac:dyDescent="0.2"/>
    <row r="1282" ht="14.25" hidden="1" customHeight="1" x14ac:dyDescent="0.2"/>
    <row r="1283" ht="14.25" hidden="1" customHeight="1" x14ac:dyDescent="0.2"/>
    <row r="1284" ht="14.25" hidden="1" customHeight="1" x14ac:dyDescent="0.2"/>
    <row r="1285" ht="14.25" hidden="1" customHeight="1" x14ac:dyDescent="0.2"/>
    <row r="1286" ht="14.25" hidden="1" customHeight="1" x14ac:dyDescent="0.2"/>
    <row r="1287" ht="14.25" hidden="1" customHeight="1" x14ac:dyDescent="0.2"/>
    <row r="1288" ht="14.25" hidden="1" customHeight="1" x14ac:dyDescent="0.2"/>
    <row r="1289" ht="14.25" hidden="1" customHeight="1" x14ac:dyDescent="0.2"/>
    <row r="1290" ht="14.25" hidden="1" customHeight="1" x14ac:dyDescent="0.2"/>
    <row r="1291" ht="14.25" hidden="1" customHeight="1" x14ac:dyDescent="0.2"/>
    <row r="1292" ht="14.25" hidden="1" customHeight="1" x14ac:dyDescent="0.2"/>
    <row r="1293" ht="14.25" hidden="1" customHeight="1" x14ac:dyDescent="0.2"/>
    <row r="1294" ht="14.25" hidden="1" customHeight="1" x14ac:dyDescent="0.2"/>
    <row r="1295" ht="14.25" hidden="1" customHeight="1" x14ac:dyDescent="0.2"/>
    <row r="1296" ht="14.25" hidden="1" customHeight="1" x14ac:dyDescent="0.2"/>
    <row r="1297" ht="14.25" hidden="1" customHeight="1" x14ac:dyDescent="0.2"/>
    <row r="1298" ht="14.25" hidden="1" customHeight="1" x14ac:dyDescent="0.2"/>
    <row r="1299" ht="14.25" hidden="1" customHeight="1" x14ac:dyDescent="0.2"/>
    <row r="1300" ht="14.25" hidden="1" customHeight="1" x14ac:dyDescent="0.2"/>
    <row r="1301" ht="14.25" hidden="1" customHeight="1" x14ac:dyDescent="0.2"/>
    <row r="1302" ht="14.25" hidden="1" customHeight="1" x14ac:dyDescent="0.2"/>
    <row r="1303" ht="14.25" hidden="1" customHeight="1" x14ac:dyDescent="0.2"/>
    <row r="1304" ht="14.25" hidden="1" customHeight="1" x14ac:dyDescent="0.2"/>
    <row r="1305" ht="14.25" hidden="1" customHeight="1" x14ac:dyDescent="0.2"/>
    <row r="1306" ht="14.25" hidden="1" customHeight="1" x14ac:dyDescent="0.2"/>
    <row r="1307" ht="14.25" hidden="1" customHeight="1" x14ac:dyDescent="0.2"/>
    <row r="1308" ht="14.25" hidden="1" customHeight="1" x14ac:dyDescent="0.2"/>
    <row r="1309" ht="14.25" hidden="1" customHeight="1" x14ac:dyDescent="0.2"/>
    <row r="1310" ht="14.25" hidden="1" customHeight="1" x14ac:dyDescent="0.2"/>
    <row r="1311" ht="14.25" hidden="1" customHeight="1" x14ac:dyDescent="0.2"/>
    <row r="1312" ht="14.25" hidden="1" customHeight="1" x14ac:dyDescent="0.2"/>
    <row r="1313" ht="14.25" hidden="1" customHeight="1" x14ac:dyDescent="0.2"/>
    <row r="1314" ht="14.25" hidden="1" customHeight="1" x14ac:dyDescent="0.2"/>
    <row r="1315" ht="14.25" hidden="1" customHeight="1" x14ac:dyDescent="0.2"/>
    <row r="1316" ht="14.25" hidden="1" customHeight="1" x14ac:dyDescent="0.2"/>
    <row r="1317" ht="14.25" hidden="1" customHeight="1" x14ac:dyDescent="0.2"/>
    <row r="1318" ht="14.25" hidden="1" customHeight="1" x14ac:dyDescent="0.2"/>
    <row r="1319" ht="14.25" hidden="1" customHeight="1" x14ac:dyDescent="0.2"/>
    <row r="1320" ht="14.25" hidden="1" customHeight="1" x14ac:dyDescent="0.2"/>
    <row r="1321" ht="14.25" hidden="1" customHeight="1" x14ac:dyDescent="0.2"/>
    <row r="1322" ht="14.25" hidden="1" customHeight="1" x14ac:dyDescent="0.2"/>
    <row r="1323" ht="14.25" hidden="1" customHeight="1" x14ac:dyDescent="0.2"/>
    <row r="1324" ht="14.25" hidden="1" customHeight="1" x14ac:dyDescent="0.2"/>
    <row r="1325" ht="14.25" hidden="1" customHeight="1" x14ac:dyDescent="0.2"/>
    <row r="1326" ht="14.25" hidden="1" customHeight="1" x14ac:dyDescent="0.2"/>
    <row r="1327" ht="14.25" hidden="1" customHeight="1" x14ac:dyDescent="0.2"/>
    <row r="1328" ht="14.25" hidden="1" customHeight="1" x14ac:dyDescent="0.2"/>
    <row r="1329" ht="14.25" hidden="1" customHeight="1" x14ac:dyDescent="0.2"/>
    <row r="1330" ht="14.25" hidden="1" customHeight="1" x14ac:dyDescent="0.2"/>
    <row r="1331" ht="14.25" hidden="1" customHeight="1" x14ac:dyDescent="0.2"/>
    <row r="1332" ht="14.25" hidden="1" customHeight="1" x14ac:dyDescent="0.2"/>
    <row r="1333" ht="14.25" hidden="1" customHeight="1" x14ac:dyDescent="0.2"/>
    <row r="1334" ht="14.25" hidden="1" customHeight="1" x14ac:dyDescent="0.2"/>
    <row r="1335" ht="14.25" hidden="1" customHeight="1" x14ac:dyDescent="0.2"/>
    <row r="1336" ht="14.25" hidden="1" customHeight="1" x14ac:dyDescent="0.2"/>
    <row r="1337" ht="14.25" hidden="1" customHeight="1" x14ac:dyDescent="0.2"/>
    <row r="1338" ht="14.25" hidden="1" customHeight="1" x14ac:dyDescent="0.2"/>
    <row r="1339" ht="14.25" hidden="1" customHeight="1" x14ac:dyDescent="0.2"/>
    <row r="1340" ht="14.25" hidden="1" customHeight="1" x14ac:dyDescent="0.2"/>
    <row r="1341" ht="14.25" hidden="1" customHeight="1" x14ac:dyDescent="0.2"/>
    <row r="1342" ht="14.25" hidden="1" customHeight="1" x14ac:dyDescent="0.2"/>
    <row r="1343" ht="14.25" hidden="1" customHeight="1" x14ac:dyDescent="0.2"/>
    <row r="1344" ht="14.25" hidden="1" customHeight="1" x14ac:dyDescent="0.2"/>
    <row r="1345" ht="14.25" hidden="1" customHeight="1" x14ac:dyDescent="0.2"/>
    <row r="1346" ht="14.25" hidden="1" customHeight="1" x14ac:dyDescent="0.2"/>
    <row r="1347" ht="14.25" hidden="1" customHeight="1" x14ac:dyDescent="0.2"/>
    <row r="1348" ht="14.25" hidden="1" customHeight="1" x14ac:dyDescent="0.2"/>
    <row r="1349" ht="14.25" hidden="1" customHeight="1" x14ac:dyDescent="0.2"/>
    <row r="1350" ht="14.25" hidden="1" customHeight="1" x14ac:dyDescent="0.2"/>
    <row r="1351" ht="14.25" hidden="1" customHeight="1" x14ac:dyDescent="0.2"/>
    <row r="1352" ht="14.25" hidden="1" customHeight="1" x14ac:dyDescent="0.2"/>
    <row r="1353" ht="14.25" hidden="1" customHeight="1" x14ac:dyDescent="0.2"/>
    <row r="1354" ht="14.25" hidden="1" customHeight="1" x14ac:dyDescent="0.2"/>
    <row r="1355" ht="14.25" hidden="1" customHeight="1" x14ac:dyDescent="0.2"/>
    <row r="1356" ht="14.25" hidden="1" customHeight="1" x14ac:dyDescent="0.2"/>
    <row r="1357" ht="14.25" hidden="1" customHeight="1" x14ac:dyDescent="0.2"/>
    <row r="1358" ht="14.25" hidden="1" customHeight="1" x14ac:dyDescent="0.2"/>
    <row r="1359" ht="14.25" hidden="1" customHeight="1" x14ac:dyDescent="0.2"/>
    <row r="1360" ht="14.25" hidden="1" customHeight="1" x14ac:dyDescent="0.2"/>
    <row r="1361" ht="14.25" hidden="1" customHeight="1" x14ac:dyDescent="0.2"/>
    <row r="1362" ht="14.25" hidden="1" customHeight="1" x14ac:dyDescent="0.2"/>
    <row r="1363" ht="14.25" hidden="1" customHeight="1" x14ac:dyDescent="0.2"/>
    <row r="1364" ht="14.25" hidden="1" customHeight="1" x14ac:dyDescent="0.2"/>
    <row r="1365" ht="14.25" hidden="1" customHeight="1" x14ac:dyDescent="0.2"/>
    <row r="1366" ht="14.25" hidden="1" customHeight="1" x14ac:dyDescent="0.2"/>
    <row r="1367" ht="14.25" hidden="1" customHeight="1" x14ac:dyDescent="0.2"/>
    <row r="1368" ht="14.25" hidden="1" customHeight="1" x14ac:dyDescent="0.2"/>
    <row r="1369" ht="14.25" hidden="1" customHeight="1" x14ac:dyDescent="0.2"/>
    <row r="1370" ht="14.25" hidden="1" customHeight="1" x14ac:dyDescent="0.2"/>
    <row r="1371" ht="14.25" hidden="1" customHeight="1" x14ac:dyDescent="0.2"/>
    <row r="1372" ht="14.25" hidden="1" customHeight="1" x14ac:dyDescent="0.2"/>
    <row r="1373" ht="14.25" hidden="1" customHeight="1" x14ac:dyDescent="0.2"/>
    <row r="1374" ht="14.25" hidden="1" customHeight="1" x14ac:dyDescent="0.2"/>
    <row r="1375" ht="14.25" hidden="1" customHeight="1" x14ac:dyDescent="0.2"/>
    <row r="1376" ht="14.25" hidden="1" customHeight="1" x14ac:dyDescent="0.2"/>
    <row r="1377" ht="14.25" hidden="1" customHeight="1" x14ac:dyDescent="0.2"/>
    <row r="1378" ht="14.25" hidden="1" customHeight="1" x14ac:dyDescent="0.2"/>
    <row r="1379" ht="14.25" hidden="1" customHeight="1" x14ac:dyDescent="0.2"/>
    <row r="1380" ht="14.25" hidden="1" customHeight="1" x14ac:dyDescent="0.2"/>
    <row r="1381" ht="14.25" hidden="1" customHeight="1" x14ac:dyDescent="0.2"/>
    <row r="1382" ht="14.25" hidden="1" customHeight="1" x14ac:dyDescent="0.2"/>
    <row r="1383" ht="14.25" hidden="1" customHeight="1" x14ac:dyDescent="0.2"/>
    <row r="1384" ht="14.25" hidden="1" customHeight="1" x14ac:dyDescent="0.2"/>
    <row r="1385" ht="14.25" hidden="1" customHeight="1" x14ac:dyDescent="0.2"/>
    <row r="1386" ht="14.25" hidden="1" customHeight="1" x14ac:dyDescent="0.2"/>
    <row r="1387" ht="14.25" hidden="1" customHeight="1" x14ac:dyDescent="0.2"/>
    <row r="1388" ht="14.25" hidden="1" customHeight="1" x14ac:dyDescent="0.2"/>
    <row r="1389" ht="14.25" hidden="1" customHeight="1" x14ac:dyDescent="0.2"/>
    <row r="1390" ht="14.25" hidden="1" customHeight="1" x14ac:dyDescent="0.2"/>
    <row r="1391" ht="14.25" hidden="1" customHeight="1" x14ac:dyDescent="0.2"/>
    <row r="1392" ht="14.25" hidden="1" customHeight="1" x14ac:dyDescent="0.2"/>
    <row r="1393" ht="14.25" hidden="1" customHeight="1" x14ac:dyDescent="0.2"/>
    <row r="1394" ht="14.25" hidden="1" customHeight="1" x14ac:dyDescent="0.2"/>
    <row r="1395" ht="14.25" hidden="1" customHeight="1" x14ac:dyDescent="0.2"/>
    <row r="1396" ht="14.25" hidden="1" customHeight="1" x14ac:dyDescent="0.2"/>
    <row r="1397" ht="14.25" hidden="1" customHeight="1" x14ac:dyDescent="0.2"/>
    <row r="1398" ht="14.25" hidden="1" customHeight="1" x14ac:dyDescent="0.2"/>
    <row r="1399" ht="14.25" hidden="1" customHeight="1" x14ac:dyDescent="0.2"/>
    <row r="1400" ht="14.25" hidden="1" customHeight="1" x14ac:dyDescent="0.2"/>
    <row r="1401" ht="14.25" hidden="1" customHeight="1" x14ac:dyDescent="0.2"/>
    <row r="1402" ht="14.25" hidden="1" customHeight="1" x14ac:dyDescent="0.2"/>
    <row r="1403" ht="14.25" hidden="1" customHeight="1" x14ac:dyDescent="0.2"/>
    <row r="1404" ht="14.25" hidden="1" customHeight="1" x14ac:dyDescent="0.2"/>
    <row r="1405" ht="14.25" hidden="1" customHeight="1" x14ac:dyDescent="0.2"/>
    <row r="1406" ht="14.25" hidden="1" customHeight="1" x14ac:dyDescent="0.2"/>
    <row r="1407" ht="14.25" hidden="1" customHeight="1" x14ac:dyDescent="0.2"/>
    <row r="1408" ht="14.25" hidden="1" customHeight="1" x14ac:dyDescent="0.2"/>
    <row r="1409" ht="14.25" hidden="1" customHeight="1" x14ac:dyDescent="0.2"/>
    <row r="1410" ht="14.25" hidden="1" customHeight="1" x14ac:dyDescent="0.2"/>
    <row r="1411" ht="14.25" hidden="1" customHeight="1" x14ac:dyDescent="0.2"/>
    <row r="1412" ht="14.25" hidden="1" customHeight="1" x14ac:dyDescent="0.2"/>
    <row r="1413" ht="14.25" hidden="1" customHeight="1" x14ac:dyDescent="0.2"/>
    <row r="1414" ht="14.25" hidden="1" customHeight="1" x14ac:dyDescent="0.2"/>
    <row r="1415" ht="14.25" hidden="1" customHeight="1" x14ac:dyDescent="0.2"/>
    <row r="1416" ht="14.25" hidden="1" customHeight="1" x14ac:dyDescent="0.2"/>
    <row r="1417" ht="14.25" hidden="1" customHeight="1" x14ac:dyDescent="0.2"/>
    <row r="1418" ht="14.25" hidden="1" customHeight="1" x14ac:dyDescent="0.2"/>
    <row r="1419" ht="14.25" hidden="1" customHeight="1" x14ac:dyDescent="0.2"/>
    <row r="1420" ht="14.25" hidden="1" customHeight="1" x14ac:dyDescent="0.2"/>
    <row r="1421" ht="14.25" hidden="1" customHeight="1" x14ac:dyDescent="0.2"/>
    <row r="1422" ht="14.25" hidden="1" customHeight="1" x14ac:dyDescent="0.2"/>
    <row r="1423" ht="14.25" hidden="1" customHeight="1" x14ac:dyDescent="0.2"/>
    <row r="1424" ht="14.25" hidden="1" customHeight="1" x14ac:dyDescent="0.2"/>
    <row r="1425" ht="14.25" hidden="1" customHeight="1" x14ac:dyDescent="0.2"/>
    <row r="1426" ht="14.25" hidden="1" customHeight="1" x14ac:dyDescent="0.2"/>
    <row r="1427" ht="14.25" hidden="1" customHeight="1" x14ac:dyDescent="0.2"/>
    <row r="1428" ht="14.25" hidden="1" customHeight="1" x14ac:dyDescent="0.2"/>
    <row r="1429" ht="14.25" hidden="1" customHeight="1" x14ac:dyDescent="0.2"/>
    <row r="1430" ht="14.25" hidden="1" customHeight="1" x14ac:dyDescent="0.2"/>
    <row r="1431" ht="14.25" hidden="1" customHeight="1" x14ac:dyDescent="0.2"/>
    <row r="1432" ht="14.25" hidden="1" customHeight="1" x14ac:dyDescent="0.2"/>
    <row r="1433" ht="14.25" hidden="1" customHeight="1" x14ac:dyDescent="0.2"/>
    <row r="1434" ht="14.25" hidden="1" customHeight="1" x14ac:dyDescent="0.2"/>
    <row r="1435" ht="14.25" hidden="1" customHeight="1" x14ac:dyDescent="0.2"/>
    <row r="1436" ht="14.25" hidden="1" customHeight="1" x14ac:dyDescent="0.2"/>
    <row r="1437" ht="14.25" hidden="1" customHeight="1" x14ac:dyDescent="0.2"/>
    <row r="1438" ht="14.25" hidden="1" customHeight="1" x14ac:dyDescent="0.2"/>
    <row r="1439" ht="14.25" hidden="1" customHeight="1" x14ac:dyDescent="0.2"/>
    <row r="1440" ht="14.25" hidden="1" customHeight="1" x14ac:dyDescent="0.2"/>
    <row r="1441" ht="14.25" hidden="1" customHeight="1" x14ac:dyDescent="0.2"/>
    <row r="1442" ht="14.25" hidden="1" customHeight="1" x14ac:dyDescent="0.2"/>
    <row r="1443" ht="14.25" hidden="1" customHeight="1" x14ac:dyDescent="0.2"/>
    <row r="1444" ht="14.25" hidden="1" customHeight="1" x14ac:dyDescent="0.2"/>
    <row r="1445" ht="14.25" hidden="1" customHeight="1" x14ac:dyDescent="0.2"/>
    <row r="1446" ht="14.25" hidden="1" customHeight="1" x14ac:dyDescent="0.2"/>
    <row r="1447" ht="14.25" hidden="1" customHeight="1" x14ac:dyDescent="0.2"/>
    <row r="1448" ht="14.25" hidden="1" customHeight="1" x14ac:dyDescent="0.2"/>
    <row r="1449" ht="14.25" hidden="1" customHeight="1" x14ac:dyDescent="0.2"/>
    <row r="1450" ht="14.25" hidden="1" customHeight="1" x14ac:dyDescent="0.2"/>
    <row r="1451" ht="14.25" hidden="1" customHeight="1" x14ac:dyDescent="0.2"/>
    <row r="1452" ht="14.25" hidden="1" customHeight="1" x14ac:dyDescent="0.2"/>
    <row r="1453" ht="14.25" hidden="1" customHeight="1" x14ac:dyDescent="0.2"/>
    <row r="1454" ht="14.25" hidden="1" customHeight="1" x14ac:dyDescent="0.2"/>
    <row r="1455" ht="14.25" hidden="1" customHeight="1" x14ac:dyDescent="0.2"/>
    <row r="1456" ht="14.25" hidden="1" customHeight="1" x14ac:dyDescent="0.2"/>
    <row r="1457" ht="14.25" hidden="1" customHeight="1" x14ac:dyDescent="0.2"/>
    <row r="1458" ht="14.25" hidden="1" customHeight="1" x14ac:dyDescent="0.2"/>
    <row r="1459" ht="14.25" hidden="1" customHeight="1" x14ac:dyDescent="0.2"/>
    <row r="1460" ht="14.25" hidden="1" customHeight="1" x14ac:dyDescent="0.2"/>
    <row r="1461" ht="14.25" hidden="1" customHeight="1" x14ac:dyDescent="0.2"/>
    <row r="1462" ht="14.25" hidden="1" customHeight="1" x14ac:dyDescent="0.2"/>
    <row r="1463" ht="14.25" hidden="1" customHeight="1" x14ac:dyDescent="0.2"/>
    <row r="1464" ht="14.25" hidden="1" customHeight="1" x14ac:dyDescent="0.2"/>
    <row r="1465" ht="14.25" hidden="1" customHeight="1" x14ac:dyDescent="0.2"/>
    <row r="1466" ht="14.25" hidden="1" customHeight="1" x14ac:dyDescent="0.2"/>
    <row r="1467" ht="14.25" hidden="1" customHeight="1" x14ac:dyDescent="0.2"/>
    <row r="1468" ht="14.25" hidden="1" customHeight="1" x14ac:dyDescent="0.2"/>
    <row r="1469" ht="14.25" hidden="1" customHeight="1" x14ac:dyDescent="0.2"/>
    <row r="1470" ht="14.25" hidden="1" customHeight="1" x14ac:dyDescent="0.2"/>
    <row r="1471" ht="14.25" hidden="1" customHeight="1" x14ac:dyDescent="0.2"/>
    <row r="1472" ht="14.25" hidden="1" customHeight="1" x14ac:dyDescent="0.2"/>
    <row r="1473" ht="14.25" hidden="1" customHeight="1" x14ac:dyDescent="0.2"/>
    <row r="1474" ht="14.25" hidden="1" customHeight="1" x14ac:dyDescent="0.2"/>
    <row r="1475" ht="14.25" hidden="1" customHeight="1" x14ac:dyDescent="0.2"/>
    <row r="1476" ht="14.25" hidden="1" customHeight="1" x14ac:dyDescent="0.2"/>
    <row r="1477" ht="14.25" hidden="1" customHeight="1" x14ac:dyDescent="0.2"/>
    <row r="1478" ht="14.25" hidden="1" customHeight="1" x14ac:dyDescent="0.2"/>
    <row r="1479" ht="14.25" hidden="1" customHeight="1" x14ac:dyDescent="0.2"/>
    <row r="1480" ht="14.25" hidden="1" customHeight="1" x14ac:dyDescent="0.2"/>
    <row r="1481" ht="14.25" hidden="1" customHeight="1" x14ac:dyDescent="0.2"/>
    <row r="1482" ht="14.25" hidden="1" customHeight="1" x14ac:dyDescent="0.2"/>
    <row r="1483" ht="14.25" hidden="1" customHeight="1" x14ac:dyDescent="0.2"/>
    <row r="1484" ht="14.25" hidden="1" customHeight="1" x14ac:dyDescent="0.2"/>
    <row r="1485" ht="14.25" hidden="1" customHeight="1" x14ac:dyDescent="0.2"/>
    <row r="1486" ht="14.25" hidden="1" customHeight="1" x14ac:dyDescent="0.2"/>
    <row r="1487" ht="14.25" hidden="1" customHeight="1" x14ac:dyDescent="0.2"/>
    <row r="1488" ht="14.25" hidden="1" customHeight="1" x14ac:dyDescent="0.2"/>
    <row r="1489" ht="14.25" hidden="1" customHeight="1" x14ac:dyDescent="0.2"/>
    <row r="1490" ht="14.25" hidden="1" customHeight="1" x14ac:dyDescent="0.2"/>
    <row r="1491" ht="14.25" hidden="1" customHeight="1" x14ac:dyDescent="0.2"/>
    <row r="1492" ht="14.25" hidden="1" customHeight="1" x14ac:dyDescent="0.2"/>
    <row r="1493" ht="14.25" hidden="1" customHeight="1" x14ac:dyDescent="0.2"/>
    <row r="1494" ht="14.25" hidden="1" customHeight="1" x14ac:dyDescent="0.2"/>
    <row r="1495" ht="14.25" hidden="1" customHeight="1" x14ac:dyDescent="0.2"/>
    <row r="1496" ht="14.25" hidden="1" customHeight="1" x14ac:dyDescent="0.2"/>
    <row r="1497" ht="14.25" hidden="1" customHeight="1" x14ac:dyDescent="0.2"/>
    <row r="1498" ht="14.25" hidden="1" customHeight="1" x14ac:dyDescent="0.2"/>
    <row r="1499" ht="14.25" hidden="1" customHeight="1" x14ac:dyDescent="0.2"/>
    <row r="1500" ht="14.25" hidden="1" customHeight="1" x14ac:dyDescent="0.2"/>
    <row r="1501" ht="14.25" hidden="1" customHeight="1" x14ac:dyDescent="0.2"/>
    <row r="1502" ht="14.25" hidden="1" customHeight="1" x14ac:dyDescent="0.2"/>
    <row r="1503" ht="14.25" hidden="1" customHeight="1" x14ac:dyDescent="0.2"/>
    <row r="1504" ht="14.25" hidden="1" customHeight="1" x14ac:dyDescent="0.2"/>
    <row r="1505" ht="14.25" hidden="1" customHeight="1" x14ac:dyDescent="0.2"/>
    <row r="1506" ht="14.25" hidden="1" customHeight="1" x14ac:dyDescent="0.2"/>
    <row r="1507" ht="14.25" hidden="1" customHeight="1" x14ac:dyDescent="0.2"/>
    <row r="1508" ht="14.25" hidden="1" customHeight="1" x14ac:dyDescent="0.2"/>
    <row r="1509" ht="14.25" hidden="1" customHeight="1" x14ac:dyDescent="0.2"/>
    <row r="1510" ht="14.25" hidden="1" customHeight="1" x14ac:dyDescent="0.2"/>
    <row r="1511" ht="14.25" hidden="1" customHeight="1" x14ac:dyDescent="0.2"/>
    <row r="1512" ht="14.25" hidden="1" customHeight="1" x14ac:dyDescent="0.2"/>
    <row r="1513" ht="14.25" hidden="1" customHeight="1" x14ac:dyDescent="0.2"/>
    <row r="1514" ht="14.25" hidden="1" customHeight="1" x14ac:dyDescent="0.2"/>
    <row r="1515" ht="14.25" hidden="1" customHeight="1" x14ac:dyDescent="0.2"/>
    <row r="1516" ht="14.25" hidden="1" customHeight="1" x14ac:dyDescent="0.2"/>
    <row r="1517" ht="14.25" hidden="1" customHeight="1" x14ac:dyDescent="0.2"/>
    <row r="1518" ht="14.25" hidden="1" customHeight="1" x14ac:dyDescent="0.2"/>
    <row r="1519" ht="14.25" hidden="1" customHeight="1" x14ac:dyDescent="0.2"/>
    <row r="1520" ht="14.25" hidden="1" customHeight="1" x14ac:dyDescent="0.2"/>
    <row r="1521" ht="14.25" hidden="1" customHeight="1" x14ac:dyDescent="0.2"/>
    <row r="1522" ht="14.25" hidden="1" customHeight="1" x14ac:dyDescent="0.2"/>
    <row r="1523" ht="14.25" hidden="1" customHeight="1" x14ac:dyDescent="0.2"/>
    <row r="1524" ht="14.25" hidden="1" customHeight="1" x14ac:dyDescent="0.2"/>
    <row r="1525" ht="14.25" hidden="1" customHeight="1" x14ac:dyDescent="0.2"/>
    <row r="1526" ht="14.25" hidden="1" customHeight="1" x14ac:dyDescent="0.2"/>
    <row r="1527" ht="14.25" hidden="1" customHeight="1" x14ac:dyDescent="0.2"/>
    <row r="1528" ht="14.25" hidden="1" customHeight="1" x14ac:dyDescent="0.2"/>
    <row r="1529" ht="14.25" hidden="1" customHeight="1" x14ac:dyDescent="0.2"/>
    <row r="1530" ht="14.25" hidden="1" customHeight="1" x14ac:dyDescent="0.2"/>
    <row r="1531" ht="14.25" hidden="1" customHeight="1" x14ac:dyDescent="0.2"/>
    <row r="1532" ht="14.25" hidden="1" customHeight="1" x14ac:dyDescent="0.2"/>
    <row r="1533" ht="14.25" hidden="1" customHeight="1" x14ac:dyDescent="0.2"/>
    <row r="1534" ht="14.25" hidden="1" customHeight="1" x14ac:dyDescent="0.2"/>
    <row r="1535" ht="14.25" hidden="1" customHeight="1" x14ac:dyDescent="0.2"/>
    <row r="1536" ht="14.25" hidden="1" customHeight="1" x14ac:dyDescent="0.2"/>
    <row r="1537" ht="14.25" hidden="1" customHeight="1" x14ac:dyDescent="0.2"/>
    <row r="1538" ht="14.25" hidden="1" customHeight="1" x14ac:dyDescent="0.2"/>
    <row r="1539" ht="14.25" hidden="1" customHeight="1" x14ac:dyDescent="0.2"/>
    <row r="1540" ht="14.25" hidden="1" customHeight="1" x14ac:dyDescent="0.2"/>
    <row r="1541" ht="14.25" hidden="1" customHeight="1" x14ac:dyDescent="0.2"/>
    <row r="1542" ht="14.25" hidden="1" customHeight="1" x14ac:dyDescent="0.2"/>
    <row r="1543" ht="14.25" hidden="1" customHeight="1" x14ac:dyDescent="0.2"/>
    <row r="1544" ht="14.25" hidden="1" customHeight="1" x14ac:dyDescent="0.2"/>
    <row r="1545" ht="14.25" hidden="1" customHeight="1" x14ac:dyDescent="0.2"/>
    <row r="1546" ht="14.25" hidden="1" customHeight="1" x14ac:dyDescent="0.2"/>
    <row r="1547" ht="14.25" hidden="1" customHeight="1" x14ac:dyDescent="0.2"/>
    <row r="1548" ht="14.25" hidden="1" customHeight="1" x14ac:dyDescent="0.2"/>
    <row r="1549" ht="14.25" hidden="1" customHeight="1" x14ac:dyDescent="0.2"/>
    <row r="1550" ht="14.25" hidden="1" customHeight="1" x14ac:dyDescent="0.2"/>
    <row r="1551" ht="14.25" hidden="1" customHeight="1" x14ac:dyDescent="0.2"/>
    <row r="1552" ht="14.25" hidden="1" customHeight="1" x14ac:dyDescent="0.2"/>
    <row r="1553" ht="14.25" hidden="1" customHeight="1" x14ac:dyDescent="0.2"/>
    <row r="1554" ht="14.25" hidden="1" customHeight="1" x14ac:dyDescent="0.2"/>
    <row r="1555" ht="14.25" hidden="1" customHeight="1" x14ac:dyDescent="0.2"/>
    <row r="1556" ht="14.25" hidden="1" customHeight="1" x14ac:dyDescent="0.2"/>
    <row r="1557" ht="14.25" hidden="1" customHeight="1" x14ac:dyDescent="0.2"/>
    <row r="1558" ht="14.25" hidden="1" customHeight="1" x14ac:dyDescent="0.2"/>
    <row r="1559" ht="14.25" hidden="1" customHeight="1" x14ac:dyDescent="0.2"/>
    <row r="1560" ht="14.25" hidden="1" customHeight="1" x14ac:dyDescent="0.2"/>
    <row r="1561" ht="14.25" hidden="1" customHeight="1" x14ac:dyDescent="0.2"/>
    <row r="1562" ht="14.25" hidden="1" customHeight="1" x14ac:dyDescent="0.2"/>
    <row r="1563" ht="14.25" hidden="1" customHeight="1" x14ac:dyDescent="0.2"/>
    <row r="1564" ht="14.25" hidden="1" customHeight="1" x14ac:dyDescent="0.2"/>
    <row r="1565" ht="14.25" hidden="1" customHeight="1" x14ac:dyDescent="0.2"/>
    <row r="1566" ht="14.25" hidden="1" customHeight="1" x14ac:dyDescent="0.2"/>
    <row r="1567" ht="14.25" hidden="1" customHeight="1" x14ac:dyDescent="0.2"/>
    <row r="1568" ht="14.25" hidden="1" customHeight="1" x14ac:dyDescent="0.2"/>
    <row r="1569" ht="14.25" hidden="1" customHeight="1" x14ac:dyDescent="0.2"/>
    <row r="1570" ht="14.25" hidden="1" customHeight="1" x14ac:dyDescent="0.2"/>
    <row r="1571" ht="14.25" hidden="1" customHeight="1" x14ac:dyDescent="0.2"/>
    <row r="1572" ht="14.25" hidden="1" customHeight="1" x14ac:dyDescent="0.2"/>
    <row r="1573" ht="14.25" hidden="1" customHeight="1" x14ac:dyDescent="0.2"/>
    <row r="1574" ht="14.25" hidden="1" customHeight="1" x14ac:dyDescent="0.2"/>
    <row r="1575" ht="14.25" hidden="1" customHeight="1" x14ac:dyDescent="0.2"/>
    <row r="1576" ht="14.25" hidden="1" customHeight="1" x14ac:dyDescent="0.2"/>
    <row r="1577" ht="14.25" hidden="1" customHeight="1" x14ac:dyDescent="0.2"/>
    <row r="1578" ht="14.25" hidden="1" customHeight="1" x14ac:dyDescent="0.2"/>
    <row r="1579" ht="14.25" hidden="1" customHeight="1" x14ac:dyDescent="0.2"/>
    <row r="1580" ht="14.25" hidden="1" customHeight="1" x14ac:dyDescent="0.2"/>
    <row r="1581" ht="14.25" hidden="1" customHeight="1" x14ac:dyDescent="0.2"/>
    <row r="1582" ht="14.25" hidden="1" customHeight="1" x14ac:dyDescent="0.2"/>
    <row r="1583" ht="14.25" hidden="1" customHeight="1" x14ac:dyDescent="0.2"/>
    <row r="1584" ht="14.25" hidden="1" customHeight="1" x14ac:dyDescent="0.2"/>
    <row r="1585" ht="14.25" hidden="1" customHeight="1" x14ac:dyDescent="0.2"/>
    <row r="1586" ht="14.25" hidden="1" customHeight="1" x14ac:dyDescent="0.2"/>
    <row r="1587" ht="14.25" hidden="1" customHeight="1" x14ac:dyDescent="0.2"/>
    <row r="1588" ht="14.25" hidden="1" customHeight="1" x14ac:dyDescent="0.2"/>
    <row r="1589" ht="14.25" hidden="1" customHeight="1" x14ac:dyDescent="0.2"/>
    <row r="1590" ht="14.25" hidden="1" customHeight="1" x14ac:dyDescent="0.2"/>
    <row r="1591" ht="14.25" hidden="1" customHeight="1" x14ac:dyDescent="0.2"/>
    <row r="1592" ht="14.25" hidden="1" customHeight="1" x14ac:dyDescent="0.2"/>
    <row r="1593" ht="14.25" hidden="1" customHeight="1" x14ac:dyDescent="0.2"/>
    <row r="1594" ht="14.25" hidden="1" customHeight="1" x14ac:dyDescent="0.2"/>
    <row r="1595" ht="14.25" hidden="1" customHeight="1" x14ac:dyDescent="0.2"/>
    <row r="1596" ht="14.25" hidden="1" customHeight="1" x14ac:dyDescent="0.2"/>
    <row r="1597" ht="14.25" hidden="1" customHeight="1" x14ac:dyDescent="0.2"/>
    <row r="1598" ht="14.25" hidden="1" customHeight="1" x14ac:dyDescent="0.2"/>
    <row r="1599" ht="14.25" hidden="1" customHeight="1" x14ac:dyDescent="0.2"/>
    <row r="1600" ht="14.25" hidden="1" customHeight="1" x14ac:dyDescent="0.2"/>
    <row r="1601" ht="14.25" hidden="1" customHeight="1" x14ac:dyDescent="0.2"/>
    <row r="1602" ht="14.25" hidden="1" customHeight="1" x14ac:dyDescent="0.2"/>
    <row r="1603" ht="14.25" hidden="1" customHeight="1" x14ac:dyDescent="0.2"/>
    <row r="1604" ht="14.25" hidden="1" customHeight="1" x14ac:dyDescent="0.2"/>
    <row r="1605" ht="14.25" hidden="1" customHeight="1" x14ac:dyDescent="0.2"/>
    <row r="1606" ht="14.25" hidden="1" customHeight="1" x14ac:dyDescent="0.2"/>
    <row r="1607" ht="14.25" hidden="1" customHeight="1" x14ac:dyDescent="0.2"/>
    <row r="1608" ht="14.25" hidden="1" customHeight="1" x14ac:dyDescent="0.2"/>
    <row r="1609" ht="14.25" hidden="1" customHeight="1" x14ac:dyDescent="0.2"/>
    <row r="1610" ht="14.25" hidden="1" customHeight="1" x14ac:dyDescent="0.2"/>
    <row r="1611" ht="14.25" hidden="1" customHeight="1" x14ac:dyDescent="0.2"/>
    <row r="1612" ht="14.25" hidden="1" customHeight="1" x14ac:dyDescent="0.2"/>
    <row r="1613" ht="14.25" hidden="1" customHeight="1" x14ac:dyDescent="0.2"/>
    <row r="1614" ht="14.25" hidden="1" customHeight="1" x14ac:dyDescent="0.2"/>
    <row r="1615" ht="14.25" hidden="1" customHeight="1" x14ac:dyDescent="0.2"/>
    <row r="1616" ht="14.25" hidden="1" customHeight="1" x14ac:dyDescent="0.2"/>
    <row r="1617" ht="14.25" hidden="1" customHeight="1" x14ac:dyDescent="0.2"/>
    <row r="1618" ht="14.25" hidden="1" customHeight="1" x14ac:dyDescent="0.2"/>
    <row r="1619" ht="14.25" hidden="1" customHeight="1" x14ac:dyDescent="0.2"/>
    <row r="1620" ht="14.25" hidden="1" customHeight="1" x14ac:dyDescent="0.2"/>
    <row r="1621" ht="14.25" hidden="1" customHeight="1" x14ac:dyDescent="0.2"/>
    <row r="1622" ht="14.25" hidden="1" customHeight="1" x14ac:dyDescent="0.2"/>
    <row r="1623" ht="14.25" hidden="1" customHeight="1" x14ac:dyDescent="0.2"/>
    <row r="1624" ht="14.25" hidden="1" customHeight="1" x14ac:dyDescent="0.2"/>
    <row r="1625" ht="14.25" hidden="1" customHeight="1" x14ac:dyDescent="0.2"/>
    <row r="1626" ht="14.25" hidden="1" customHeight="1" x14ac:dyDescent="0.2"/>
    <row r="1627" ht="14.25" hidden="1" customHeight="1" x14ac:dyDescent="0.2"/>
    <row r="1628" ht="14.25" hidden="1" customHeight="1" x14ac:dyDescent="0.2"/>
    <row r="1629" ht="14.25" hidden="1" customHeight="1" x14ac:dyDescent="0.2"/>
    <row r="1630" ht="14.25" hidden="1" customHeight="1" x14ac:dyDescent="0.2"/>
    <row r="1631" ht="14.25" hidden="1" customHeight="1" x14ac:dyDescent="0.2"/>
    <row r="1632" ht="14.25" hidden="1" customHeight="1" x14ac:dyDescent="0.2"/>
    <row r="1633" ht="14.25" hidden="1" customHeight="1" x14ac:dyDescent="0.2"/>
    <row r="1634" ht="14.25" hidden="1" customHeight="1" x14ac:dyDescent="0.2"/>
    <row r="1635" ht="14.25" hidden="1" customHeight="1" x14ac:dyDescent="0.2"/>
    <row r="1636" ht="14.25" hidden="1" customHeight="1" x14ac:dyDescent="0.2"/>
    <row r="1637" ht="14.25" hidden="1" customHeight="1" x14ac:dyDescent="0.2"/>
    <row r="1638" ht="14.25" hidden="1" customHeight="1" x14ac:dyDescent="0.2"/>
    <row r="1639" ht="14.25" hidden="1" customHeight="1" x14ac:dyDescent="0.2"/>
    <row r="1640" ht="14.25" hidden="1" customHeight="1" x14ac:dyDescent="0.2"/>
    <row r="1641" ht="14.25" hidden="1" customHeight="1" x14ac:dyDescent="0.2"/>
    <row r="1642" ht="14.25" hidden="1" customHeight="1" x14ac:dyDescent="0.2"/>
    <row r="1643" ht="14.25" hidden="1" customHeight="1" x14ac:dyDescent="0.2"/>
    <row r="1644" ht="14.25" hidden="1" customHeight="1" x14ac:dyDescent="0.2"/>
    <row r="1645" ht="14.25" hidden="1" customHeight="1" x14ac:dyDescent="0.2"/>
    <row r="1646" ht="14.25" hidden="1" customHeight="1" x14ac:dyDescent="0.2"/>
    <row r="1647" ht="14.25" hidden="1" customHeight="1" x14ac:dyDescent="0.2"/>
    <row r="1648" ht="14.25" hidden="1" customHeight="1" x14ac:dyDescent="0.2"/>
    <row r="1649" ht="14.25" hidden="1" customHeight="1" x14ac:dyDescent="0.2"/>
    <row r="1650" ht="14.25" hidden="1" customHeight="1" x14ac:dyDescent="0.2"/>
    <row r="1651" ht="14.25" hidden="1" customHeight="1" x14ac:dyDescent="0.2"/>
    <row r="1652" ht="14.25" hidden="1" customHeight="1" x14ac:dyDescent="0.2"/>
    <row r="1653" ht="14.25" hidden="1" customHeight="1" x14ac:dyDescent="0.2"/>
    <row r="1654" ht="14.25" hidden="1" customHeight="1" x14ac:dyDescent="0.2"/>
    <row r="1655" ht="14.25" hidden="1" customHeight="1" x14ac:dyDescent="0.2"/>
    <row r="1656" ht="14.25" hidden="1" customHeight="1" x14ac:dyDescent="0.2"/>
    <row r="1657" ht="14.25" hidden="1" customHeight="1" x14ac:dyDescent="0.2"/>
    <row r="1658" ht="14.25" hidden="1" customHeight="1" x14ac:dyDescent="0.2"/>
    <row r="1659" ht="14.25" hidden="1" customHeight="1" x14ac:dyDescent="0.2"/>
    <row r="1660" ht="14.25" hidden="1" customHeight="1" x14ac:dyDescent="0.2"/>
    <row r="1661" ht="14.25" hidden="1" customHeight="1" x14ac:dyDescent="0.2"/>
    <row r="1662" ht="14.25" hidden="1" customHeight="1" x14ac:dyDescent="0.2"/>
    <row r="1663" ht="14.25" hidden="1" customHeight="1" x14ac:dyDescent="0.2"/>
    <row r="1664" ht="14.25" hidden="1" customHeight="1" x14ac:dyDescent="0.2"/>
    <row r="1665" ht="14.25" hidden="1" customHeight="1" x14ac:dyDescent="0.2"/>
    <row r="1666" ht="14.25" hidden="1" customHeight="1" x14ac:dyDescent="0.2"/>
    <row r="1667" ht="14.25" hidden="1" customHeight="1" x14ac:dyDescent="0.2"/>
    <row r="1668" ht="14.25" hidden="1" customHeight="1" x14ac:dyDescent="0.2"/>
    <row r="1669" ht="14.25" hidden="1" customHeight="1" x14ac:dyDescent="0.2"/>
    <row r="1670" ht="14.25" hidden="1" customHeight="1" x14ac:dyDescent="0.2"/>
    <row r="1671" ht="14.25" hidden="1" customHeight="1" x14ac:dyDescent="0.2"/>
    <row r="1672" ht="14.25" hidden="1" customHeight="1" x14ac:dyDescent="0.2"/>
    <row r="1673" ht="14.25" hidden="1" customHeight="1" x14ac:dyDescent="0.2"/>
    <row r="1674" ht="14.25" hidden="1" customHeight="1" x14ac:dyDescent="0.2"/>
    <row r="1675" ht="14.25" hidden="1" customHeight="1" x14ac:dyDescent="0.2"/>
    <row r="1676" ht="14.25" hidden="1" customHeight="1" x14ac:dyDescent="0.2"/>
    <row r="1677" ht="14.25" hidden="1" customHeight="1" x14ac:dyDescent="0.2"/>
    <row r="1678" ht="14.25" hidden="1" customHeight="1" x14ac:dyDescent="0.2"/>
    <row r="1679" ht="14.25" hidden="1" customHeight="1" x14ac:dyDescent="0.2"/>
    <row r="1680" ht="14.25" hidden="1" customHeight="1" x14ac:dyDescent="0.2"/>
    <row r="1681" ht="14.25" hidden="1" customHeight="1" x14ac:dyDescent="0.2"/>
    <row r="1682" ht="14.25" hidden="1" customHeight="1" x14ac:dyDescent="0.2"/>
    <row r="1683" ht="14.25" hidden="1" customHeight="1" x14ac:dyDescent="0.2"/>
    <row r="1684" ht="14.25" hidden="1" customHeight="1" x14ac:dyDescent="0.2"/>
    <row r="1685" ht="14.25" hidden="1" customHeight="1" x14ac:dyDescent="0.2"/>
    <row r="1686" ht="14.25" hidden="1" customHeight="1" x14ac:dyDescent="0.2"/>
    <row r="1687" ht="14.25" hidden="1" customHeight="1" x14ac:dyDescent="0.2"/>
    <row r="1688" ht="14.25" hidden="1" customHeight="1" x14ac:dyDescent="0.2"/>
    <row r="1689" ht="14.25" hidden="1" customHeight="1" x14ac:dyDescent="0.2"/>
    <row r="1690" ht="14.25" hidden="1" customHeight="1" x14ac:dyDescent="0.2"/>
    <row r="1691" ht="14.25" hidden="1" customHeight="1" x14ac:dyDescent="0.2"/>
    <row r="1692" ht="14.25" hidden="1" customHeight="1" x14ac:dyDescent="0.2"/>
    <row r="1693" ht="14.25" hidden="1" customHeight="1" x14ac:dyDescent="0.2"/>
    <row r="1694" ht="14.25" hidden="1" customHeight="1" x14ac:dyDescent="0.2"/>
    <row r="1695" ht="14.25" hidden="1" customHeight="1" x14ac:dyDescent="0.2"/>
    <row r="1696" ht="14.25" hidden="1" customHeight="1" x14ac:dyDescent="0.2"/>
    <row r="1697" ht="14.25" hidden="1" customHeight="1" x14ac:dyDescent="0.2"/>
    <row r="1698" ht="14.25" hidden="1" customHeight="1" x14ac:dyDescent="0.2"/>
    <row r="1699" ht="14.25" hidden="1" customHeight="1" x14ac:dyDescent="0.2"/>
    <row r="1700" ht="14.25" hidden="1" customHeight="1" x14ac:dyDescent="0.2"/>
    <row r="1701" ht="14.25" hidden="1" customHeight="1" x14ac:dyDescent="0.2"/>
    <row r="1702" ht="14.25" hidden="1" customHeight="1" x14ac:dyDescent="0.2"/>
    <row r="1703" ht="14.25" hidden="1" customHeight="1" x14ac:dyDescent="0.2"/>
    <row r="1704" ht="14.25" hidden="1" customHeight="1" x14ac:dyDescent="0.2"/>
    <row r="1705" ht="14.25" hidden="1" customHeight="1" x14ac:dyDescent="0.2"/>
    <row r="1706" ht="14.25" hidden="1" customHeight="1" x14ac:dyDescent="0.2"/>
    <row r="1707" ht="14.25" hidden="1" customHeight="1" x14ac:dyDescent="0.2"/>
    <row r="1708" ht="14.25" hidden="1" customHeight="1" x14ac:dyDescent="0.2"/>
    <row r="1709" ht="14.25" hidden="1" customHeight="1" x14ac:dyDescent="0.2"/>
    <row r="1710" ht="14.25" hidden="1" customHeight="1" x14ac:dyDescent="0.2"/>
    <row r="1711" ht="14.25" hidden="1" customHeight="1" x14ac:dyDescent="0.2"/>
    <row r="1712" ht="14.25" hidden="1" customHeight="1" x14ac:dyDescent="0.2"/>
    <row r="1713" ht="14.25" hidden="1" customHeight="1" x14ac:dyDescent="0.2"/>
    <row r="1714" ht="14.25" hidden="1" customHeight="1" x14ac:dyDescent="0.2"/>
    <row r="1715" ht="14.25" hidden="1" customHeight="1" x14ac:dyDescent="0.2"/>
    <row r="1716" ht="14.25" hidden="1" customHeight="1" x14ac:dyDescent="0.2"/>
    <row r="1717" ht="14.25" hidden="1" customHeight="1" x14ac:dyDescent="0.2"/>
    <row r="1718" ht="14.25" hidden="1" customHeight="1" x14ac:dyDescent="0.2"/>
    <row r="1719" ht="14.25" hidden="1" customHeight="1" x14ac:dyDescent="0.2"/>
    <row r="1720" ht="14.25" hidden="1" customHeight="1" x14ac:dyDescent="0.2"/>
    <row r="1721" ht="14.25" hidden="1" customHeight="1" x14ac:dyDescent="0.2"/>
    <row r="1722" ht="14.25" hidden="1" customHeight="1" x14ac:dyDescent="0.2"/>
    <row r="1723" ht="14.25" hidden="1" customHeight="1" x14ac:dyDescent="0.2"/>
    <row r="1724" ht="14.25" hidden="1" customHeight="1" x14ac:dyDescent="0.2"/>
    <row r="1725" ht="14.25" hidden="1" customHeight="1" x14ac:dyDescent="0.2"/>
    <row r="1726" ht="14.25" hidden="1" customHeight="1" x14ac:dyDescent="0.2"/>
    <row r="1727" ht="14.25" hidden="1" customHeight="1" x14ac:dyDescent="0.2"/>
    <row r="1728" ht="14.25" hidden="1" customHeight="1" x14ac:dyDescent="0.2"/>
    <row r="1729" ht="14.25" hidden="1" customHeight="1" x14ac:dyDescent="0.2"/>
    <row r="1730" ht="14.25" hidden="1" customHeight="1" x14ac:dyDescent="0.2"/>
    <row r="1731" ht="14.25" hidden="1" customHeight="1" x14ac:dyDescent="0.2"/>
    <row r="1732" ht="14.25" hidden="1" customHeight="1" x14ac:dyDescent="0.2"/>
    <row r="1733" ht="14.25" hidden="1" customHeight="1" x14ac:dyDescent="0.2"/>
    <row r="1734" ht="14.25" hidden="1" customHeight="1" x14ac:dyDescent="0.2"/>
    <row r="1735" ht="14.25" hidden="1" customHeight="1" x14ac:dyDescent="0.2"/>
    <row r="1736" ht="14.25" hidden="1" customHeight="1" x14ac:dyDescent="0.2"/>
    <row r="1737" ht="14.25" hidden="1" customHeight="1" x14ac:dyDescent="0.2"/>
    <row r="1738" ht="14.25" hidden="1" customHeight="1" x14ac:dyDescent="0.2"/>
    <row r="1739" ht="14.25" hidden="1" customHeight="1" x14ac:dyDescent="0.2"/>
    <row r="1740" ht="14.25" hidden="1" customHeight="1" x14ac:dyDescent="0.2"/>
    <row r="1741" ht="14.25" hidden="1" customHeight="1" x14ac:dyDescent="0.2"/>
    <row r="1742" ht="14.25" hidden="1" customHeight="1" x14ac:dyDescent="0.2"/>
    <row r="1743" ht="14.25" hidden="1" customHeight="1" x14ac:dyDescent="0.2"/>
    <row r="1744" ht="14.25" hidden="1" customHeight="1" x14ac:dyDescent="0.2"/>
    <row r="1745" ht="14.25" hidden="1" customHeight="1" x14ac:dyDescent="0.2"/>
    <row r="1746" ht="14.25" hidden="1" customHeight="1" x14ac:dyDescent="0.2"/>
    <row r="1747" ht="14.25" hidden="1" customHeight="1" x14ac:dyDescent="0.2"/>
    <row r="1748" ht="14.25" hidden="1" customHeight="1" x14ac:dyDescent="0.2"/>
    <row r="1749" ht="14.25" hidden="1" customHeight="1" x14ac:dyDescent="0.2"/>
    <row r="1750" ht="14.25" hidden="1" customHeight="1" x14ac:dyDescent="0.2"/>
    <row r="1751" ht="14.25" hidden="1" customHeight="1" x14ac:dyDescent="0.2"/>
    <row r="1752" ht="14.25" hidden="1" customHeight="1" x14ac:dyDescent="0.2"/>
    <row r="1753" ht="14.25" hidden="1" customHeight="1" x14ac:dyDescent="0.2"/>
    <row r="1754" ht="14.25" hidden="1" customHeight="1" x14ac:dyDescent="0.2"/>
    <row r="1755" ht="14.25" hidden="1" customHeight="1" x14ac:dyDescent="0.2"/>
    <row r="1756" ht="14.25" hidden="1" customHeight="1" x14ac:dyDescent="0.2"/>
    <row r="1757" ht="14.25" hidden="1" customHeight="1" x14ac:dyDescent="0.2"/>
    <row r="1758" ht="14.25" hidden="1" customHeight="1" x14ac:dyDescent="0.2"/>
    <row r="1759" ht="14.25" hidden="1" customHeight="1" x14ac:dyDescent="0.2"/>
    <row r="1760" ht="14.25" hidden="1" customHeight="1" x14ac:dyDescent="0.2"/>
    <row r="1761" ht="14.25" hidden="1" customHeight="1" x14ac:dyDescent="0.2"/>
    <row r="1762" ht="14.25" hidden="1" customHeight="1" x14ac:dyDescent="0.2"/>
    <row r="1763" ht="14.25" hidden="1" customHeight="1" x14ac:dyDescent="0.2"/>
    <row r="1764" ht="14.25" hidden="1" customHeight="1" x14ac:dyDescent="0.2"/>
    <row r="1765" ht="14.25" hidden="1" customHeight="1" x14ac:dyDescent="0.2"/>
    <row r="1766" ht="14.25" hidden="1" customHeight="1" x14ac:dyDescent="0.2"/>
    <row r="1767" ht="14.25" hidden="1" customHeight="1" x14ac:dyDescent="0.2"/>
    <row r="1768" ht="14.25" hidden="1" customHeight="1" x14ac:dyDescent="0.2"/>
    <row r="1769" ht="14.25" hidden="1" customHeight="1" x14ac:dyDescent="0.2"/>
    <row r="1770" ht="14.25" hidden="1" customHeight="1" x14ac:dyDescent="0.2"/>
    <row r="1771" ht="14.25" hidden="1" customHeight="1" x14ac:dyDescent="0.2"/>
    <row r="1772" ht="14.25" hidden="1" customHeight="1" x14ac:dyDescent="0.2"/>
    <row r="1773" ht="14.25" hidden="1" customHeight="1" x14ac:dyDescent="0.2"/>
    <row r="1774" ht="14.25" hidden="1" customHeight="1" x14ac:dyDescent="0.2"/>
    <row r="1775" ht="14.25" hidden="1" customHeight="1" x14ac:dyDescent="0.2"/>
    <row r="1776" ht="14.25" hidden="1" customHeight="1" x14ac:dyDescent="0.2"/>
    <row r="1777" ht="14.25" hidden="1" customHeight="1" x14ac:dyDescent="0.2"/>
    <row r="1778" ht="14.25" hidden="1" customHeight="1" x14ac:dyDescent="0.2"/>
    <row r="1779" ht="14.25" hidden="1" customHeight="1" x14ac:dyDescent="0.2"/>
    <row r="1780" ht="14.25" hidden="1" customHeight="1" x14ac:dyDescent="0.2"/>
    <row r="1781" ht="14.25" hidden="1" customHeight="1" x14ac:dyDescent="0.2"/>
    <row r="1782" ht="14.25" hidden="1" customHeight="1" x14ac:dyDescent="0.2"/>
    <row r="1783" ht="14.25" hidden="1" customHeight="1" x14ac:dyDescent="0.2"/>
    <row r="1784" ht="14.25" hidden="1" customHeight="1" x14ac:dyDescent="0.2"/>
    <row r="1785" ht="14.25" hidden="1" customHeight="1" x14ac:dyDescent="0.2"/>
    <row r="1786" ht="14.25" hidden="1" customHeight="1" x14ac:dyDescent="0.2"/>
    <row r="1787" ht="14.25" hidden="1" customHeight="1" x14ac:dyDescent="0.2"/>
    <row r="1788" ht="14.25" hidden="1" customHeight="1" x14ac:dyDescent="0.2"/>
    <row r="1789" ht="14.25" hidden="1" customHeight="1" x14ac:dyDescent="0.2"/>
    <row r="1790" ht="14.25" hidden="1" customHeight="1" x14ac:dyDescent="0.2"/>
    <row r="1791" ht="14.25" hidden="1" customHeight="1" x14ac:dyDescent="0.2"/>
    <row r="1792" ht="14.25" hidden="1" customHeight="1" x14ac:dyDescent="0.2"/>
    <row r="1793" ht="14.25" hidden="1" customHeight="1" x14ac:dyDescent="0.2"/>
    <row r="1794" ht="14.25" hidden="1" customHeight="1" x14ac:dyDescent="0.2"/>
    <row r="1795" ht="14.25" hidden="1" customHeight="1" x14ac:dyDescent="0.2"/>
    <row r="1796" ht="14.25" hidden="1" customHeight="1" x14ac:dyDescent="0.2"/>
    <row r="1797" ht="14.25" hidden="1" customHeight="1" x14ac:dyDescent="0.2"/>
    <row r="1798" ht="14.25" hidden="1" customHeight="1" x14ac:dyDescent="0.2"/>
    <row r="1799" ht="14.25" hidden="1" customHeight="1" x14ac:dyDescent="0.2"/>
    <row r="1800" ht="14.25" hidden="1" customHeight="1" x14ac:dyDescent="0.2"/>
    <row r="1801" ht="14.25" hidden="1" customHeight="1" x14ac:dyDescent="0.2"/>
    <row r="1802" ht="14.25" hidden="1" customHeight="1" x14ac:dyDescent="0.2"/>
    <row r="1803" ht="14.25" hidden="1" customHeight="1" x14ac:dyDescent="0.2"/>
    <row r="1804" ht="14.25" hidden="1" customHeight="1" x14ac:dyDescent="0.2"/>
    <row r="1805" ht="14.25" hidden="1" customHeight="1" x14ac:dyDescent="0.2"/>
    <row r="1806" ht="14.25" hidden="1" customHeight="1" x14ac:dyDescent="0.2"/>
    <row r="1807" ht="14.25" hidden="1" customHeight="1" x14ac:dyDescent="0.2"/>
    <row r="1808" ht="14.25" hidden="1" customHeight="1" x14ac:dyDescent="0.2"/>
    <row r="1809" ht="14.25" hidden="1" customHeight="1" x14ac:dyDescent="0.2"/>
    <row r="1810" ht="14.25" hidden="1" customHeight="1" x14ac:dyDescent="0.2"/>
    <row r="1811" ht="14.25" hidden="1" customHeight="1" x14ac:dyDescent="0.2"/>
    <row r="1812" ht="14.25" hidden="1" customHeight="1" x14ac:dyDescent="0.2"/>
    <row r="1813" ht="14.25" hidden="1" customHeight="1" x14ac:dyDescent="0.2"/>
    <row r="1814" ht="14.25" hidden="1" customHeight="1" x14ac:dyDescent="0.2"/>
    <row r="1815" ht="14.25" hidden="1" customHeight="1" x14ac:dyDescent="0.2"/>
    <row r="1816" ht="14.25" hidden="1" customHeight="1" x14ac:dyDescent="0.2"/>
    <row r="1817" ht="14.25" hidden="1" customHeight="1" x14ac:dyDescent="0.2"/>
    <row r="1818" ht="14.25" hidden="1" customHeight="1" x14ac:dyDescent="0.2"/>
    <row r="1819" ht="14.25" hidden="1" customHeight="1" x14ac:dyDescent="0.2"/>
    <row r="1820" ht="14.25" hidden="1" customHeight="1" x14ac:dyDescent="0.2"/>
    <row r="1821" ht="14.25" hidden="1" customHeight="1" x14ac:dyDescent="0.2"/>
    <row r="1822" ht="14.25" hidden="1" customHeight="1" x14ac:dyDescent="0.2"/>
    <row r="1823" ht="14.25" hidden="1" customHeight="1" x14ac:dyDescent="0.2"/>
    <row r="1824" ht="14.25" hidden="1" customHeight="1" x14ac:dyDescent="0.2"/>
    <row r="1825" ht="14.25" hidden="1" customHeight="1" x14ac:dyDescent="0.2"/>
    <row r="1826" ht="14.25" hidden="1" customHeight="1" x14ac:dyDescent="0.2"/>
    <row r="1827" ht="14.25" hidden="1" customHeight="1" x14ac:dyDescent="0.2"/>
    <row r="1828" ht="14.25" hidden="1" customHeight="1" x14ac:dyDescent="0.2"/>
    <row r="1829" ht="14.25" hidden="1" customHeight="1" x14ac:dyDescent="0.2"/>
    <row r="1830" ht="14.25" hidden="1" customHeight="1" x14ac:dyDescent="0.2"/>
    <row r="1831" ht="14.25" hidden="1" customHeight="1" x14ac:dyDescent="0.2"/>
    <row r="1832" ht="14.25" hidden="1" customHeight="1" x14ac:dyDescent="0.2"/>
    <row r="1833" ht="14.25" hidden="1" customHeight="1" x14ac:dyDescent="0.2"/>
    <row r="1834" ht="14.25" hidden="1" customHeight="1" x14ac:dyDescent="0.2"/>
    <row r="1835" ht="14.25" hidden="1" customHeight="1" x14ac:dyDescent="0.2"/>
    <row r="1836" ht="14.25" hidden="1" customHeight="1" x14ac:dyDescent="0.2"/>
    <row r="1837" ht="14.25" hidden="1" customHeight="1" x14ac:dyDescent="0.2"/>
    <row r="1838" ht="14.25" hidden="1" customHeight="1" x14ac:dyDescent="0.2"/>
    <row r="1839" ht="14.25" hidden="1" customHeight="1" x14ac:dyDescent="0.2"/>
    <row r="1840" ht="14.25" hidden="1" customHeight="1" x14ac:dyDescent="0.2"/>
    <row r="1841" ht="14.25" hidden="1" customHeight="1" x14ac:dyDescent="0.2"/>
    <row r="1842" ht="14.25" hidden="1" customHeight="1" x14ac:dyDescent="0.2"/>
    <row r="1843" ht="14.25" hidden="1" customHeight="1" x14ac:dyDescent="0.2"/>
    <row r="1844" ht="14.25" hidden="1" customHeight="1" x14ac:dyDescent="0.2"/>
    <row r="1845" ht="14.25" hidden="1" customHeight="1" x14ac:dyDescent="0.2"/>
    <row r="1846" ht="14.25" hidden="1" customHeight="1" x14ac:dyDescent="0.2"/>
    <row r="1847" ht="14.25" hidden="1" customHeight="1" x14ac:dyDescent="0.2"/>
    <row r="1848" ht="14.25" hidden="1" customHeight="1" x14ac:dyDescent="0.2"/>
    <row r="1849" ht="14.25" hidden="1" customHeight="1" x14ac:dyDescent="0.2"/>
    <row r="1850" ht="14.25" hidden="1" customHeight="1" x14ac:dyDescent="0.2"/>
    <row r="1851" ht="14.25" hidden="1" customHeight="1" x14ac:dyDescent="0.2"/>
    <row r="1852" ht="14.25" hidden="1" customHeight="1" x14ac:dyDescent="0.2"/>
    <row r="1853" ht="14.25" hidden="1" customHeight="1" x14ac:dyDescent="0.2"/>
    <row r="1854" ht="14.25" hidden="1" customHeight="1" x14ac:dyDescent="0.2"/>
    <row r="1855" ht="14.25" hidden="1" customHeight="1" x14ac:dyDescent="0.2"/>
    <row r="1856" ht="14.25" hidden="1" customHeight="1" x14ac:dyDescent="0.2"/>
    <row r="1857" ht="14.25" hidden="1" customHeight="1" x14ac:dyDescent="0.2"/>
    <row r="1858" ht="14.25" hidden="1" customHeight="1" x14ac:dyDescent="0.2"/>
    <row r="1859" ht="14.25" hidden="1" customHeight="1" x14ac:dyDescent="0.2"/>
    <row r="1860" ht="14.25" hidden="1" customHeight="1" x14ac:dyDescent="0.2"/>
    <row r="1861" ht="14.25" hidden="1" customHeight="1" x14ac:dyDescent="0.2"/>
    <row r="1862" ht="14.25" hidden="1" customHeight="1" x14ac:dyDescent="0.2"/>
    <row r="1863" ht="14.25" hidden="1" customHeight="1" x14ac:dyDescent="0.2"/>
    <row r="1864" ht="14.25" hidden="1" customHeight="1" x14ac:dyDescent="0.2"/>
    <row r="1865" ht="14.25" hidden="1" customHeight="1" x14ac:dyDescent="0.2"/>
    <row r="1866" ht="14.25" hidden="1" customHeight="1" x14ac:dyDescent="0.2"/>
    <row r="1867" ht="14.25" hidden="1" customHeight="1" x14ac:dyDescent="0.2"/>
    <row r="1868" ht="14.25" hidden="1" customHeight="1" x14ac:dyDescent="0.2"/>
    <row r="1869" ht="14.25" hidden="1" customHeight="1" x14ac:dyDescent="0.2"/>
    <row r="1870" ht="14.25" hidden="1" customHeight="1" x14ac:dyDescent="0.2"/>
    <row r="1871" ht="14.25" hidden="1" customHeight="1" x14ac:dyDescent="0.2"/>
    <row r="1872" ht="14.25" hidden="1" customHeight="1" x14ac:dyDescent="0.2"/>
    <row r="1873" ht="14.25" hidden="1" customHeight="1" x14ac:dyDescent="0.2"/>
    <row r="1874" ht="14.25" hidden="1" customHeight="1" x14ac:dyDescent="0.2"/>
    <row r="1875" ht="14.25" hidden="1" customHeight="1" x14ac:dyDescent="0.2"/>
    <row r="1876" ht="14.25" hidden="1" customHeight="1" x14ac:dyDescent="0.2"/>
    <row r="1877" ht="14.25" hidden="1" customHeight="1" x14ac:dyDescent="0.2"/>
    <row r="1878" ht="14.25" hidden="1" customHeight="1" x14ac:dyDescent="0.2"/>
    <row r="1879" ht="14.25" hidden="1" customHeight="1" x14ac:dyDescent="0.2"/>
    <row r="1880" ht="14.25" hidden="1" customHeight="1" x14ac:dyDescent="0.2"/>
    <row r="1881" ht="14.25" hidden="1" customHeight="1" x14ac:dyDescent="0.2"/>
    <row r="1882" ht="14.25" hidden="1" customHeight="1" x14ac:dyDescent="0.2"/>
    <row r="1883" ht="14.25" hidden="1" customHeight="1" x14ac:dyDescent="0.2"/>
    <row r="1884" ht="14.25" hidden="1" customHeight="1" x14ac:dyDescent="0.2"/>
    <row r="1885" ht="14.25" hidden="1" customHeight="1" x14ac:dyDescent="0.2"/>
    <row r="1886" ht="14.25" hidden="1" customHeight="1" x14ac:dyDescent="0.2"/>
    <row r="1887" ht="14.25" hidden="1" customHeight="1" x14ac:dyDescent="0.2"/>
    <row r="1888" ht="14.25" hidden="1" customHeight="1" x14ac:dyDescent="0.2"/>
    <row r="1889" ht="14.25" hidden="1" customHeight="1" x14ac:dyDescent="0.2"/>
    <row r="1890" ht="14.25" hidden="1" customHeight="1" x14ac:dyDescent="0.2"/>
    <row r="1891" ht="14.25" hidden="1" customHeight="1" x14ac:dyDescent="0.2"/>
    <row r="1892" ht="14.25" hidden="1" customHeight="1" x14ac:dyDescent="0.2"/>
    <row r="1893" ht="14.25" hidden="1" customHeight="1" x14ac:dyDescent="0.2"/>
    <row r="1894" ht="14.25" hidden="1" customHeight="1" x14ac:dyDescent="0.2"/>
    <row r="1895" ht="14.25" hidden="1" customHeight="1" x14ac:dyDescent="0.2"/>
    <row r="1896" ht="14.25" hidden="1" customHeight="1" x14ac:dyDescent="0.2"/>
    <row r="1897" ht="14.25" hidden="1" customHeight="1" x14ac:dyDescent="0.2"/>
    <row r="1898" ht="14.25" hidden="1" customHeight="1" x14ac:dyDescent="0.2"/>
    <row r="1899" ht="14.25" hidden="1" customHeight="1" x14ac:dyDescent="0.2"/>
    <row r="1900" ht="14.25" hidden="1" customHeight="1" x14ac:dyDescent="0.2"/>
    <row r="1901" ht="14.25" hidden="1" customHeight="1" x14ac:dyDescent="0.2"/>
    <row r="1902" ht="14.25" hidden="1" customHeight="1" x14ac:dyDescent="0.2"/>
    <row r="1903" ht="14.25" hidden="1" customHeight="1" x14ac:dyDescent="0.2"/>
    <row r="1904" ht="14.25" hidden="1" customHeight="1" x14ac:dyDescent="0.2"/>
    <row r="1905" ht="14.25" hidden="1" customHeight="1" x14ac:dyDescent="0.2"/>
    <row r="1906" ht="14.25" hidden="1" customHeight="1" x14ac:dyDescent="0.2"/>
    <row r="1907" ht="14.25" hidden="1" customHeight="1" x14ac:dyDescent="0.2"/>
    <row r="1908" ht="14.25" hidden="1" customHeight="1" x14ac:dyDescent="0.2"/>
    <row r="1909" ht="14.25" hidden="1" customHeight="1" x14ac:dyDescent="0.2"/>
    <row r="1910" ht="14.25" hidden="1" customHeight="1" x14ac:dyDescent="0.2"/>
    <row r="1911" ht="14.25" hidden="1" customHeight="1" x14ac:dyDescent="0.2"/>
    <row r="1912" ht="14.25" hidden="1" customHeight="1" x14ac:dyDescent="0.2"/>
    <row r="1913" ht="14.25" hidden="1" customHeight="1" x14ac:dyDescent="0.2"/>
    <row r="1914" ht="14.25" hidden="1" customHeight="1" x14ac:dyDescent="0.2"/>
    <row r="1915" ht="14.25" hidden="1" customHeight="1" x14ac:dyDescent="0.2"/>
    <row r="1916" ht="14.25" hidden="1" customHeight="1" x14ac:dyDescent="0.2"/>
    <row r="1917" ht="14.25" hidden="1" customHeight="1" x14ac:dyDescent="0.2"/>
    <row r="1918" ht="14.25" hidden="1" customHeight="1" x14ac:dyDescent="0.2"/>
    <row r="1919" ht="14.25" hidden="1" customHeight="1" x14ac:dyDescent="0.2"/>
    <row r="1920" ht="14.25" hidden="1" customHeight="1" x14ac:dyDescent="0.2"/>
    <row r="1921" ht="14.25" hidden="1" customHeight="1" x14ac:dyDescent="0.2"/>
    <row r="1922" ht="14.25" hidden="1" customHeight="1" x14ac:dyDescent="0.2"/>
    <row r="1923" ht="14.25" hidden="1" customHeight="1" x14ac:dyDescent="0.2"/>
    <row r="1924" ht="14.25" hidden="1" customHeight="1" x14ac:dyDescent="0.2"/>
    <row r="1925" ht="14.25" hidden="1" customHeight="1" x14ac:dyDescent="0.2"/>
    <row r="1926" ht="14.25" hidden="1" customHeight="1" x14ac:dyDescent="0.2"/>
    <row r="1927" ht="14.25" hidden="1" customHeight="1" x14ac:dyDescent="0.2"/>
    <row r="1928" ht="14.25" hidden="1" customHeight="1" x14ac:dyDescent="0.2"/>
    <row r="1929" ht="14.25" hidden="1" customHeight="1" x14ac:dyDescent="0.2"/>
    <row r="1930" ht="14.25" hidden="1" customHeight="1" x14ac:dyDescent="0.2"/>
    <row r="1931" ht="14.25" hidden="1" customHeight="1" x14ac:dyDescent="0.2"/>
    <row r="1932" ht="14.25" hidden="1" customHeight="1" x14ac:dyDescent="0.2"/>
    <row r="1933" ht="14.25" hidden="1" customHeight="1" x14ac:dyDescent="0.2"/>
    <row r="1934" ht="14.25" hidden="1" customHeight="1" x14ac:dyDescent="0.2"/>
    <row r="1935" ht="14.25" hidden="1" customHeight="1" x14ac:dyDescent="0.2"/>
    <row r="1936" ht="14.25" hidden="1" customHeight="1" x14ac:dyDescent="0.2"/>
    <row r="1937" ht="14.25" hidden="1" customHeight="1" x14ac:dyDescent="0.2"/>
    <row r="1938" ht="14.25" hidden="1" customHeight="1" x14ac:dyDescent="0.2"/>
    <row r="1939" ht="14.25" hidden="1" customHeight="1" x14ac:dyDescent="0.2"/>
    <row r="1940" ht="14.25" hidden="1" customHeight="1" x14ac:dyDescent="0.2"/>
    <row r="1941" ht="14.25" hidden="1" customHeight="1" x14ac:dyDescent="0.2"/>
    <row r="1942" ht="14.25" hidden="1" customHeight="1" x14ac:dyDescent="0.2"/>
    <row r="1943" ht="14.25" hidden="1" customHeight="1" x14ac:dyDescent="0.2"/>
    <row r="1944" ht="14.25" hidden="1" customHeight="1" x14ac:dyDescent="0.2"/>
    <row r="1945" ht="14.25" hidden="1" customHeight="1" x14ac:dyDescent="0.2"/>
    <row r="1946" ht="14.25" hidden="1" customHeight="1" x14ac:dyDescent="0.2"/>
    <row r="1947" ht="14.25" hidden="1" customHeight="1" x14ac:dyDescent="0.2"/>
    <row r="1948" ht="14.25" hidden="1" customHeight="1" x14ac:dyDescent="0.2"/>
    <row r="1949" ht="14.25" hidden="1" customHeight="1" x14ac:dyDescent="0.2"/>
    <row r="1950" ht="14.25" hidden="1" customHeight="1" x14ac:dyDescent="0.2"/>
    <row r="1951" ht="14.25" hidden="1" customHeight="1" x14ac:dyDescent="0.2"/>
    <row r="1952" ht="14.25" hidden="1" customHeight="1" x14ac:dyDescent="0.2"/>
    <row r="1953" ht="14.25" hidden="1" customHeight="1" x14ac:dyDescent="0.2"/>
    <row r="1954" ht="14.25" hidden="1" customHeight="1" x14ac:dyDescent="0.2"/>
    <row r="1955" ht="14.25" hidden="1" customHeight="1" x14ac:dyDescent="0.2"/>
    <row r="1956" ht="14.25" hidden="1" customHeight="1" x14ac:dyDescent="0.2"/>
    <row r="1957" ht="14.25" hidden="1" customHeight="1" x14ac:dyDescent="0.2"/>
    <row r="1958" ht="14.25" hidden="1" customHeight="1" x14ac:dyDescent="0.2"/>
    <row r="1959" ht="14.25" hidden="1" customHeight="1" x14ac:dyDescent="0.2"/>
    <row r="1960" ht="14.25" hidden="1" customHeight="1" x14ac:dyDescent="0.2"/>
    <row r="1961" ht="14.25" hidden="1" customHeight="1" x14ac:dyDescent="0.2"/>
    <row r="1962" ht="14.25" hidden="1" customHeight="1" x14ac:dyDescent="0.2"/>
    <row r="1963" ht="14.25" hidden="1" customHeight="1" x14ac:dyDescent="0.2"/>
    <row r="1964" ht="14.25" hidden="1" customHeight="1" x14ac:dyDescent="0.2"/>
    <row r="1965" ht="14.25" hidden="1" customHeight="1" x14ac:dyDescent="0.2"/>
    <row r="1966" ht="14.25" hidden="1" customHeight="1" x14ac:dyDescent="0.2"/>
    <row r="1967" ht="14.25" hidden="1" customHeight="1" x14ac:dyDescent="0.2"/>
    <row r="1968" ht="14.25" hidden="1" customHeight="1" x14ac:dyDescent="0.2"/>
    <row r="1969" ht="14.25" hidden="1" customHeight="1" x14ac:dyDescent="0.2"/>
    <row r="1970" ht="14.25" hidden="1" customHeight="1" x14ac:dyDescent="0.2"/>
    <row r="1971" ht="14.25" hidden="1" customHeight="1" x14ac:dyDescent="0.2"/>
    <row r="1972" ht="14.25" hidden="1" customHeight="1" x14ac:dyDescent="0.2"/>
    <row r="1973" ht="14.25" hidden="1" customHeight="1" x14ac:dyDescent="0.2"/>
    <row r="1974" ht="14.25" hidden="1" customHeight="1" x14ac:dyDescent="0.2"/>
    <row r="1975" ht="14.25" hidden="1" customHeight="1" x14ac:dyDescent="0.2"/>
    <row r="1976" ht="14.25" hidden="1" customHeight="1" x14ac:dyDescent="0.2"/>
    <row r="1977" ht="14.25" hidden="1" customHeight="1" x14ac:dyDescent="0.2"/>
    <row r="1978" ht="14.25" hidden="1" customHeight="1" x14ac:dyDescent="0.2"/>
    <row r="1979" ht="14.25" hidden="1" customHeight="1" x14ac:dyDescent="0.2"/>
    <row r="1980" ht="14.25" hidden="1" customHeight="1" x14ac:dyDescent="0.2"/>
    <row r="1981" ht="14.25" hidden="1" customHeight="1" x14ac:dyDescent="0.2"/>
    <row r="1982" ht="14.25" hidden="1" customHeight="1" x14ac:dyDescent="0.2"/>
    <row r="1983" ht="14.25" hidden="1" customHeight="1" x14ac:dyDescent="0.2"/>
    <row r="1984" ht="14.25" hidden="1" customHeight="1" x14ac:dyDescent="0.2"/>
    <row r="1985" ht="14.25" hidden="1" customHeight="1" x14ac:dyDescent="0.2"/>
    <row r="1986" ht="14.25" hidden="1" customHeight="1" x14ac:dyDescent="0.2"/>
    <row r="1987" ht="14.25" hidden="1" customHeight="1" x14ac:dyDescent="0.2"/>
    <row r="1988" ht="14.25" hidden="1" customHeight="1" x14ac:dyDescent="0.2"/>
    <row r="1989" ht="14.25" hidden="1" customHeight="1" x14ac:dyDescent="0.2"/>
    <row r="1990" ht="14.25" hidden="1" customHeight="1" x14ac:dyDescent="0.2"/>
    <row r="1991" ht="14.25" hidden="1" customHeight="1" x14ac:dyDescent="0.2"/>
    <row r="1992" ht="14.25" hidden="1" customHeight="1" x14ac:dyDescent="0.2"/>
    <row r="1993" ht="14.25" hidden="1" customHeight="1" x14ac:dyDescent="0.2"/>
    <row r="1994" ht="14.25" hidden="1" customHeight="1" x14ac:dyDescent="0.2"/>
    <row r="1995" ht="14.25" hidden="1" customHeight="1" x14ac:dyDescent="0.2"/>
    <row r="1996" ht="14.25" hidden="1" customHeight="1" x14ac:dyDescent="0.2"/>
    <row r="1997" ht="14.25" hidden="1" customHeight="1" x14ac:dyDescent="0.2"/>
    <row r="1998" ht="14.25" hidden="1" customHeight="1" x14ac:dyDescent="0.2"/>
    <row r="1999" ht="14.25" hidden="1" customHeight="1" x14ac:dyDescent="0.2"/>
    <row r="2000" ht="14.25" hidden="1" customHeight="1" x14ac:dyDescent="0.2"/>
    <row r="2001" ht="14.25" hidden="1" customHeight="1" x14ac:dyDescent="0.2"/>
    <row r="2002" ht="14.25" hidden="1" customHeight="1" x14ac:dyDescent="0.2"/>
    <row r="2003" ht="14.25" hidden="1" customHeight="1" x14ac:dyDescent="0.2"/>
    <row r="2004" ht="14.25" hidden="1" customHeight="1" x14ac:dyDescent="0.2"/>
    <row r="2005" ht="14.25" hidden="1" customHeight="1" x14ac:dyDescent="0.2"/>
    <row r="2006" ht="14.25" hidden="1" customHeight="1" x14ac:dyDescent="0.2"/>
    <row r="2007" ht="14.25" hidden="1" customHeight="1" x14ac:dyDescent="0.2"/>
    <row r="2008" ht="14.25" hidden="1" customHeight="1" x14ac:dyDescent="0.2"/>
    <row r="2009" ht="14.25" hidden="1" customHeight="1" x14ac:dyDescent="0.2"/>
    <row r="2010" ht="14.25" hidden="1" customHeight="1" x14ac:dyDescent="0.2"/>
    <row r="2011" ht="14.25" hidden="1" customHeight="1" x14ac:dyDescent="0.2"/>
    <row r="2012" ht="14.25" hidden="1" customHeight="1" x14ac:dyDescent="0.2"/>
    <row r="2013" ht="14.25" hidden="1" customHeight="1" x14ac:dyDescent="0.2"/>
    <row r="2014" ht="14.25" hidden="1" customHeight="1" x14ac:dyDescent="0.2"/>
    <row r="2015" ht="14.25" hidden="1" customHeight="1" x14ac:dyDescent="0.2"/>
    <row r="2016" ht="14.25" hidden="1" customHeight="1" x14ac:dyDescent="0.2"/>
    <row r="2017" ht="14.25" hidden="1" customHeight="1" x14ac:dyDescent="0.2"/>
    <row r="2018" ht="14.25" hidden="1" customHeight="1" x14ac:dyDescent="0.2"/>
    <row r="2019" ht="14.25" hidden="1" customHeight="1" x14ac:dyDescent="0.2"/>
    <row r="2020" ht="14.25" hidden="1" customHeight="1" x14ac:dyDescent="0.2"/>
    <row r="2021" ht="14.25" hidden="1" customHeight="1" x14ac:dyDescent="0.2"/>
    <row r="2022" ht="14.25" hidden="1" customHeight="1" x14ac:dyDescent="0.2"/>
    <row r="2023" ht="14.25" hidden="1" customHeight="1" x14ac:dyDescent="0.2"/>
    <row r="2024" ht="14.25" hidden="1" customHeight="1" x14ac:dyDescent="0.2"/>
    <row r="2025" ht="14.25" hidden="1" customHeight="1" x14ac:dyDescent="0.2"/>
    <row r="2026" ht="14.25" hidden="1" customHeight="1" x14ac:dyDescent="0.2"/>
    <row r="2027" ht="14.25" hidden="1" customHeight="1" x14ac:dyDescent="0.2"/>
    <row r="2028" ht="14.25" hidden="1" customHeight="1" x14ac:dyDescent="0.2"/>
    <row r="2029" ht="14.25" hidden="1" customHeight="1" x14ac:dyDescent="0.2"/>
    <row r="2030" ht="14.25" hidden="1" customHeight="1" x14ac:dyDescent="0.2"/>
    <row r="2031" ht="14.25" hidden="1" customHeight="1" x14ac:dyDescent="0.2"/>
    <row r="2032" ht="14.25" hidden="1" customHeight="1" x14ac:dyDescent="0.2"/>
    <row r="2033" ht="14.25" hidden="1" customHeight="1" x14ac:dyDescent="0.2"/>
    <row r="2034" ht="14.25" hidden="1" customHeight="1" x14ac:dyDescent="0.2"/>
    <row r="2035" ht="14.25" hidden="1" customHeight="1" x14ac:dyDescent="0.2"/>
    <row r="2036" ht="14.25" hidden="1" customHeight="1" x14ac:dyDescent="0.2"/>
    <row r="2037" ht="14.25" hidden="1" customHeight="1" x14ac:dyDescent="0.2"/>
    <row r="2038" ht="14.25" hidden="1" customHeight="1" x14ac:dyDescent="0.2"/>
    <row r="2039" ht="14.25" hidden="1" customHeight="1" x14ac:dyDescent="0.2"/>
    <row r="2040" ht="14.25" hidden="1" customHeight="1" x14ac:dyDescent="0.2"/>
    <row r="2041" ht="14.25" hidden="1" customHeight="1" x14ac:dyDescent="0.2"/>
    <row r="2042" ht="14.25" hidden="1" customHeight="1" x14ac:dyDescent="0.2"/>
    <row r="2043" ht="14.25" hidden="1" customHeight="1" x14ac:dyDescent="0.2"/>
    <row r="2044" ht="14.25" hidden="1" customHeight="1" x14ac:dyDescent="0.2"/>
    <row r="2045" ht="14.25" hidden="1" customHeight="1" x14ac:dyDescent="0.2"/>
    <row r="2046" ht="14.25" hidden="1" customHeight="1" x14ac:dyDescent="0.2"/>
    <row r="2047" ht="14.25" hidden="1" customHeight="1" x14ac:dyDescent="0.2"/>
    <row r="2048" ht="14.25" hidden="1" customHeight="1" x14ac:dyDescent="0.2"/>
    <row r="2049" ht="14.25" hidden="1" customHeight="1" x14ac:dyDescent="0.2"/>
    <row r="2050" ht="14.25" hidden="1" customHeight="1" x14ac:dyDescent="0.2"/>
    <row r="2051" ht="14.25" hidden="1" customHeight="1" x14ac:dyDescent="0.2"/>
    <row r="2052" ht="14.25" hidden="1" customHeight="1" x14ac:dyDescent="0.2"/>
    <row r="2053" ht="14.25" hidden="1" customHeight="1" x14ac:dyDescent="0.2"/>
    <row r="2054" ht="14.25" hidden="1" customHeight="1" x14ac:dyDescent="0.2"/>
    <row r="2055" ht="14.25" hidden="1" customHeight="1" x14ac:dyDescent="0.2"/>
    <row r="2056" ht="14.25" hidden="1" customHeight="1" x14ac:dyDescent="0.2"/>
    <row r="2057" ht="14.25" hidden="1" customHeight="1" x14ac:dyDescent="0.2"/>
    <row r="2058" ht="14.25" hidden="1" customHeight="1" x14ac:dyDescent="0.2"/>
    <row r="2059" ht="14.25" hidden="1" customHeight="1" x14ac:dyDescent="0.2"/>
    <row r="2060" ht="14.25" hidden="1" customHeight="1" x14ac:dyDescent="0.2"/>
    <row r="2061" ht="14.25" hidden="1" customHeight="1" x14ac:dyDescent="0.2"/>
    <row r="2062" ht="14.25" hidden="1" customHeight="1" x14ac:dyDescent="0.2"/>
    <row r="2063" ht="14.25" hidden="1" customHeight="1" x14ac:dyDescent="0.2"/>
    <row r="2064" ht="14.25" hidden="1" customHeight="1" x14ac:dyDescent="0.2"/>
    <row r="2065" ht="14.25" hidden="1" customHeight="1" x14ac:dyDescent="0.2"/>
    <row r="2066" ht="14.25" hidden="1" customHeight="1" x14ac:dyDescent="0.2"/>
    <row r="2067" ht="14.25" hidden="1" customHeight="1" x14ac:dyDescent="0.2"/>
    <row r="2068" ht="14.25" hidden="1" customHeight="1" x14ac:dyDescent="0.2"/>
    <row r="2069" ht="14.25" hidden="1" customHeight="1" x14ac:dyDescent="0.2"/>
    <row r="2070" ht="14.25" hidden="1" customHeight="1" x14ac:dyDescent="0.2"/>
    <row r="2071" ht="14.25" hidden="1" customHeight="1" x14ac:dyDescent="0.2"/>
    <row r="2072" ht="14.25" hidden="1" customHeight="1" x14ac:dyDescent="0.2"/>
    <row r="2073" ht="14.25" hidden="1" customHeight="1" x14ac:dyDescent="0.2"/>
    <row r="2074" ht="14.25" hidden="1" customHeight="1" x14ac:dyDescent="0.2"/>
    <row r="2075" ht="14.25" hidden="1" customHeight="1" x14ac:dyDescent="0.2"/>
    <row r="2076" ht="14.25" hidden="1" customHeight="1" x14ac:dyDescent="0.2"/>
    <row r="2077" ht="14.25" hidden="1" customHeight="1" x14ac:dyDescent="0.2"/>
    <row r="2078" ht="14.25" hidden="1" customHeight="1" x14ac:dyDescent="0.2"/>
    <row r="2079" ht="14.25" hidden="1" customHeight="1" x14ac:dyDescent="0.2"/>
    <row r="2080" ht="14.25" hidden="1" customHeight="1" x14ac:dyDescent="0.2"/>
    <row r="2081" ht="14.25" hidden="1" customHeight="1" x14ac:dyDescent="0.2"/>
    <row r="2082" ht="14.25" hidden="1" customHeight="1" x14ac:dyDescent="0.2"/>
    <row r="2083" ht="14.25" hidden="1" customHeight="1" x14ac:dyDescent="0.2"/>
    <row r="2084" ht="14.25" hidden="1" customHeight="1" x14ac:dyDescent="0.2"/>
    <row r="2085" ht="14.25" hidden="1" customHeight="1" x14ac:dyDescent="0.2"/>
    <row r="2086" ht="14.25" hidden="1" customHeight="1" x14ac:dyDescent="0.2"/>
    <row r="2087" ht="14.25" hidden="1" customHeight="1" x14ac:dyDescent="0.2"/>
    <row r="2088" ht="14.25" hidden="1" customHeight="1" x14ac:dyDescent="0.2"/>
    <row r="2089" ht="14.25" hidden="1" customHeight="1" x14ac:dyDescent="0.2"/>
    <row r="2090" ht="14.25" hidden="1" customHeight="1" x14ac:dyDescent="0.2"/>
    <row r="2091" ht="14.25" hidden="1" customHeight="1" x14ac:dyDescent="0.2"/>
    <row r="2092" ht="14.25" hidden="1" customHeight="1" x14ac:dyDescent="0.2"/>
    <row r="2093" ht="14.25" hidden="1" customHeight="1" x14ac:dyDescent="0.2"/>
    <row r="2094" ht="14.25" hidden="1" customHeight="1" x14ac:dyDescent="0.2"/>
    <row r="2095" ht="14.25" hidden="1" customHeight="1" x14ac:dyDescent="0.2"/>
    <row r="2096" ht="14.25" hidden="1" customHeight="1" x14ac:dyDescent="0.2"/>
    <row r="2097" ht="14.25" hidden="1" customHeight="1" x14ac:dyDescent="0.2"/>
    <row r="2098" ht="14.25" hidden="1" customHeight="1" x14ac:dyDescent="0.2"/>
    <row r="2099" ht="14.25" hidden="1" customHeight="1" x14ac:dyDescent="0.2"/>
    <row r="2100" ht="14.25" hidden="1" customHeight="1" x14ac:dyDescent="0.2"/>
    <row r="2101" ht="14.25" hidden="1" customHeight="1" x14ac:dyDescent="0.2"/>
    <row r="2102" ht="14.25" hidden="1" customHeight="1" x14ac:dyDescent="0.2"/>
    <row r="2103" ht="14.25" hidden="1" customHeight="1" x14ac:dyDescent="0.2"/>
    <row r="2104" ht="14.25" hidden="1" customHeight="1" x14ac:dyDescent="0.2"/>
    <row r="2105" ht="14.25" hidden="1" customHeight="1" x14ac:dyDescent="0.2"/>
    <row r="2106" ht="14.25" hidden="1" customHeight="1" x14ac:dyDescent="0.2"/>
    <row r="2107" ht="14.25" hidden="1" customHeight="1" x14ac:dyDescent="0.2"/>
    <row r="2108" ht="14.25" hidden="1" customHeight="1" x14ac:dyDescent="0.2"/>
    <row r="2109" ht="14.25" hidden="1" customHeight="1" x14ac:dyDescent="0.2"/>
    <row r="2110" ht="14.25" hidden="1" customHeight="1" x14ac:dyDescent="0.2"/>
    <row r="2111" ht="14.25" hidden="1" customHeight="1" x14ac:dyDescent="0.2"/>
    <row r="2112" ht="14.25" hidden="1" customHeight="1" x14ac:dyDescent="0.2"/>
    <row r="2113" ht="14.25" hidden="1" customHeight="1" x14ac:dyDescent="0.2"/>
    <row r="2114" ht="14.25" hidden="1" customHeight="1" x14ac:dyDescent="0.2"/>
    <row r="2115" ht="14.25" hidden="1" customHeight="1" x14ac:dyDescent="0.2"/>
    <row r="2116" ht="14.25" hidden="1" customHeight="1" x14ac:dyDescent="0.2"/>
    <row r="2117" ht="14.25" hidden="1" customHeight="1" x14ac:dyDescent="0.2"/>
    <row r="2118" ht="14.25" hidden="1" customHeight="1" x14ac:dyDescent="0.2"/>
    <row r="2119" ht="14.25" hidden="1" customHeight="1" x14ac:dyDescent="0.2"/>
    <row r="2120" ht="14.25" hidden="1" customHeight="1" x14ac:dyDescent="0.2"/>
    <row r="2121" ht="14.25" hidden="1" customHeight="1" x14ac:dyDescent="0.2"/>
    <row r="2122" ht="14.25" hidden="1" customHeight="1" x14ac:dyDescent="0.2"/>
    <row r="2123" ht="14.25" hidden="1" customHeight="1" x14ac:dyDescent="0.2"/>
    <row r="2124" ht="14.25" hidden="1" customHeight="1" x14ac:dyDescent="0.2"/>
    <row r="2125" ht="14.25" hidden="1" customHeight="1" x14ac:dyDescent="0.2"/>
    <row r="2126" ht="14.25" hidden="1" customHeight="1" x14ac:dyDescent="0.2"/>
    <row r="2127" ht="14.25" hidden="1" customHeight="1" x14ac:dyDescent="0.2"/>
    <row r="2128" ht="14.25" hidden="1" customHeight="1" x14ac:dyDescent="0.2"/>
    <row r="2129" ht="14.25" hidden="1" customHeight="1" x14ac:dyDescent="0.2"/>
    <row r="2130" ht="14.25" hidden="1" customHeight="1" x14ac:dyDescent="0.2"/>
    <row r="2131" ht="14.25" hidden="1" customHeight="1" x14ac:dyDescent="0.2"/>
    <row r="2132" ht="14.25" hidden="1" customHeight="1" x14ac:dyDescent="0.2"/>
    <row r="2133" ht="14.25" hidden="1" customHeight="1" x14ac:dyDescent="0.2"/>
    <row r="2134" ht="14.25" hidden="1" customHeight="1" x14ac:dyDescent="0.2"/>
    <row r="2135" ht="14.25" hidden="1" customHeight="1" x14ac:dyDescent="0.2"/>
    <row r="2136" ht="14.25" hidden="1" customHeight="1" x14ac:dyDescent="0.2"/>
    <row r="2137" ht="14.25" hidden="1" customHeight="1" x14ac:dyDescent="0.2"/>
    <row r="2138" ht="14.25" hidden="1" customHeight="1" x14ac:dyDescent="0.2"/>
    <row r="2139" ht="14.25" hidden="1" customHeight="1" x14ac:dyDescent="0.2"/>
    <row r="2140" ht="14.25" hidden="1" customHeight="1" x14ac:dyDescent="0.2"/>
    <row r="2141" ht="14.25" hidden="1" customHeight="1" x14ac:dyDescent="0.2"/>
    <row r="2142" ht="14.25" hidden="1" customHeight="1" x14ac:dyDescent="0.2"/>
    <row r="2143" ht="14.25" hidden="1" customHeight="1" x14ac:dyDescent="0.2"/>
    <row r="2144" ht="14.25" hidden="1" customHeight="1" x14ac:dyDescent="0.2"/>
    <row r="2145" ht="14.25" hidden="1" customHeight="1" x14ac:dyDescent="0.2"/>
    <row r="2146" ht="14.25" hidden="1" customHeight="1" x14ac:dyDescent="0.2"/>
    <row r="2147" ht="14.25" hidden="1" customHeight="1" x14ac:dyDescent="0.2"/>
    <row r="2148" ht="14.25" hidden="1" customHeight="1" x14ac:dyDescent="0.2"/>
    <row r="2149" ht="14.25" hidden="1" customHeight="1" x14ac:dyDescent="0.2"/>
    <row r="2150" ht="14.25" hidden="1" customHeight="1" x14ac:dyDescent="0.2"/>
    <row r="2151" ht="14.25" hidden="1" customHeight="1" x14ac:dyDescent="0.2"/>
    <row r="2152" ht="14.25" hidden="1" customHeight="1" x14ac:dyDescent="0.2"/>
    <row r="2153" ht="14.25" hidden="1" customHeight="1" x14ac:dyDescent="0.2"/>
    <row r="2154" ht="14.25" hidden="1" customHeight="1" x14ac:dyDescent="0.2"/>
    <row r="2155" ht="14.25" hidden="1" customHeight="1" x14ac:dyDescent="0.2"/>
    <row r="2156" ht="14.25" hidden="1" customHeight="1" x14ac:dyDescent="0.2"/>
    <row r="2157" ht="14.25" hidden="1" customHeight="1" x14ac:dyDescent="0.2"/>
    <row r="2158" ht="14.25" hidden="1" customHeight="1" x14ac:dyDescent="0.2"/>
    <row r="2159" ht="14.25" hidden="1" customHeight="1" x14ac:dyDescent="0.2"/>
    <row r="2160" ht="14.25" hidden="1" customHeight="1" x14ac:dyDescent="0.2"/>
    <row r="2161" ht="14.25" hidden="1" customHeight="1" x14ac:dyDescent="0.2"/>
    <row r="2162" ht="14.25" hidden="1" customHeight="1" x14ac:dyDescent="0.2"/>
    <row r="2163" ht="14.25" hidden="1" customHeight="1" x14ac:dyDescent="0.2"/>
    <row r="2164" ht="14.25" hidden="1" customHeight="1" x14ac:dyDescent="0.2"/>
    <row r="2165" ht="14.25" hidden="1" customHeight="1" x14ac:dyDescent="0.2"/>
    <row r="2166" ht="14.25" hidden="1" customHeight="1" x14ac:dyDescent="0.2"/>
    <row r="2167" ht="14.25" hidden="1" customHeight="1" x14ac:dyDescent="0.2"/>
    <row r="2168" ht="14.25" hidden="1" customHeight="1" x14ac:dyDescent="0.2"/>
    <row r="2169" ht="14.25" hidden="1" customHeight="1" x14ac:dyDescent="0.2"/>
    <row r="2170" ht="14.25" hidden="1" customHeight="1" x14ac:dyDescent="0.2"/>
    <row r="2171" ht="14.25" hidden="1" customHeight="1" x14ac:dyDescent="0.2"/>
    <row r="2172" ht="14.25" hidden="1" customHeight="1" x14ac:dyDescent="0.2"/>
    <row r="2173" ht="14.25" hidden="1" customHeight="1" x14ac:dyDescent="0.2"/>
    <row r="2174" ht="14.25" hidden="1" customHeight="1" x14ac:dyDescent="0.2"/>
    <row r="2175" ht="14.25" hidden="1" customHeight="1" x14ac:dyDescent="0.2"/>
    <row r="2176" ht="14.25" hidden="1" customHeight="1" x14ac:dyDescent="0.2"/>
    <row r="2177" ht="14.25" hidden="1" customHeight="1" x14ac:dyDescent="0.2"/>
    <row r="2178" ht="14.25" hidden="1" customHeight="1" x14ac:dyDescent="0.2"/>
    <row r="2179" ht="14.25" hidden="1" customHeight="1" x14ac:dyDescent="0.2"/>
    <row r="2180" ht="14.25" hidden="1" customHeight="1" x14ac:dyDescent="0.2"/>
    <row r="2181" ht="14.25" hidden="1" customHeight="1" x14ac:dyDescent="0.2"/>
    <row r="2182" ht="14.25" hidden="1" customHeight="1" x14ac:dyDescent="0.2"/>
    <row r="2183" ht="14.25" hidden="1" customHeight="1" x14ac:dyDescent="0.2"/>
    <row r="2184" ht="14.25" hidden="1" customHeight="1" x14ac:dyDescent="0.2"/>
    <row r="2185" ht="14.25" hidden="1" customHeight="1" x14ac:dyDescent="0.2"/>
    <row r="2186" ht="14.25" hidden="1" customHeight="1" x14ac:dyDescent="0.2"/>
    <row r="2187" ht="14.25" hidden="1" customHeight="1" x14ac:dyDescent="0.2"/>
    <row r="2188" ht="14.25" hidden="1" customHeight="1" x14ac:dyDescent="0.2"/>
    <row r="2189" ht="14.25" hidden="1" customHeight="1" x14ac:dyDescent="0.2"/>
    <row r="2190" ht="14.25" hidden="1" customHeight="1" x14ac:dyDescent="0.2"/>
    <row r="2191" ht="14.25" hidden="1" customHeight="1" x14ac:dyDescent="0.2"/>
    <row r="2192" ht="14.25" hidden="1" customHeight="1" x14ac:dyDescent="0.2"/>
    <row r="2193" ht="14.25" hidden="1" customHeight="1" x14ac:dyDescent="0.2"/>
    <row r="2194" ht="14.25" hidden="1" customHeight="1" x14ac:dyDescent="0.2"/>
    <row r="2195" ht="14.25" hidden="1" customHeight="1" x14ac:dyDescent="0.2"/>
    <row r="2196" ht="14.25" hidden="1" customHeight="1" x14ac:dyDescent="0.2"/>
    <row r="2197" ht="14.25" hidden="1" customHeight="1" x14ac:dyDescent="0.2"/>
    <row r="2198" ht="14.25" hidden="1" customHeight="1" x14ac:dyDescent="0.2"/>
    <row r="2199" ht="14.25" hidden="1" customHeight="1" x14ac:dyDescent="0.2"/>
    <row r="2200" ht="14.25" hidden="1" customHeight="1" x14ac:dyDescent="0.2"/>
    <row r="2201" ht="14.25" hidden="1" customHeight="1" x14ac:dyDescent="0.2"/>
    <row r="2202" ht="14.25" hidden="1" customHeight="1" x14ac:dyDescent="0.2"/>
    <row r="2203" ht="14.25" hidden="1" customHeight="1" x14ac:dyDescent="0.2"/>
    <row r="2204" ht="14.25" hidden="1" customHeight="1" x14ac:dyDescent="0.2"/>
    <row r="2205" ht="14.25" hidden="1" customHeight="1" x14ac:dyDescent="0.2"/>
    <row r="2206" ht="14.25" hidden="1" customHeight="1" x14ac:dyDescent="0.2"/>
    <row r="2207" ht="14.25" hidden="1" customHeight="1" x14ac:dyDescent="0.2"/>
    <row r="2208" ht="14.25" hidden="1" customHeight="1" x14ac:dyDescent="0.2"/>
    <row r="2209" ht="14.25" hidden="1" customHeight="1" x14ac:dyDescent="0.2"/>
    <row r="2210" ht="14.25" hidden="1" customHeight="1" x14ac:dyDescent="0.2"/>
    <row r="2211" ht="14.25" hidden="1" customHeight="1" x14ac:dyDescent="0.2"/>
    <row r="2212" ht="14.25" hidden="1" customHeight="1" x14ac:dyDescent="0.2"/>
    <row r="2213" ht="14.25" hidden="1" customHeight="1" x14ac:dyDescent="0.2"/>
    <row r="2214" ht="14.25" hidden="1" customHeight="1" x14ac:dyDescent="0.2"/>
    <row r="2215" ht="14.25" hidden="1" customHeight="1" x14ac:dyDescent="0.2"/>
    <row r="2216" ht="14.25" hidden="1" customHeight="1" x14ac:dyDescent="0.2"/>
    <row r="2217" ht="14.25" hidden="1" customHeight="1" x14ac:dyDescent="0.2"/>
    <row r="2218" ht="14.25" hidden="1" customHeight="1" x14ac:dyDescent="0.2"/>
    <row r="2219" ht="14.25" hidden="1" customHeight="1" x14ac:dyDescent="0.2"/>
    <row r="2220" ht="14.25" hidden="1" customHeight="1" x14ac:dyDescent="0.2"/>
    <row r="2221" ht="14.25" hidden="1" customHeight="1" x14ac:dyDescent="0.2"/>
    <row r="2222" ht="14.25" hidden="1" customHeight="1" x14ac:dyDescent="0.2"/>
    <row r="2223" ht="14.25" hidden="1" customHeight="1" x14ac:dyDescent="0.2"/>
    <row r="2224" ht="14.25" hidden="1" customHeight="1" x14ac:dyDescent="0.2"/>
    <row r="2225" ht="14.25" hidden="1" customHeight="1" x14ac:dyDescent="0.2"/>
    <row r="2226" ht="14.25" hidden="1" customHeight="1" x14ac:dyDescent="0.2"/>
    <row r="2227" ht="14.25" hidden="1" customHeight="1" x14ac:dyDescent="0.2"/>
    <row r="2228" ht="14.25" hidden="1" customHeight="1" x14ac:dyDescent="0.2"/>
    <row r="2229" ht="14.25" hidden="1" customHeight="1" x14ac:dyDescent="0.2"/>
    <row r="2230" ht="14.25" hidden="1" customHeight="1" x14ac:dyDescent="0.2"/>
    <row r="2231" ht="14.25" hidden="1" customHeight="1" x14ac:dyDescent="0.2"/>
    <row r="2232" ht="14.25" hidden="1" customHeight="1" x14ac:dyDescent="0.2"/>
    <row r="2233" ht="14.25" hidden="1" customHeight="1" x14ac:dyDescent="0.2"/>
    <row r="2234" ht="14.25" hidden="1" customHeight="1" x14ac:dyDescent="0.2"/>
    <row r="2235" ht="14.25" hidden="1" customHeight="1" x14ac:dyDescent="0.2"/>
    <row r="2236" ht="14.25" hidden="1" customHeight="1" x14ac:dyDescent="0.2"/>
    <row r="2237" ht="14.25" hidden="1" customHeight="1" x14ac:dyDescent="0.2"/>
    <row r="2238" ht="14.25" hidden="1" customHeight="1" x14ac:dyDescent="0.2"/>
    <row r="2239" ht="14.25" hidden="1" customHeight="1" x14ac:dyDescent="0.2"/>
    <row r="2240" ht="14.25" hidden="1" customHeight="1" x14ac:dyDescent="0.2"/>
    <row r="2241" ht="14.25" hidden="1" customHeight="1" x14ac:dyDescent="0.2"/>
    <row r="2242" ht="14.25" hidden="1" customHeight="1" x14ac:dyDescent="0.2"/>
    <row r="2243" ht="14.25" hidden="1" customHeight="1" x14ac:dyDescent="0.2"/>
    <row r="2244" ht="14.25" hidden="1" customHeight="1" x14ac:dyDescent="0.2"/>
    <row r="2245" ht="14.25" hidden="1" customHeight="1" x14ac:dyDescent="0.2"/>
    <row r="2246" ht="14.25" hidden="1" customHeight="1" x14ac:dyDescent="0.2"/>
    <row r="2247" ht="14.25" hidden="1" customHeight="1" x14ac:dyDescent="0.2"/>
    <row r="2248" ht="14.25" hidden="1" customHeight="1" x14ac:dyDescent="0.2"/>
    <row r="2249" ht="14.25" hidden="1" customHeight="1" x14ac:dyDescent="0.2"/>
    <row r="2250" ht="14.25" hidden="1" customHeight="1" x14ac:dyDescent="0.2"/>
    <row r="2251" ht="14.25" hidden="1" customHeight="1" x14ac:dyDescent="0.2"/>
    <row r="2252" ht="14.25" hidden="1" customHeight="1" x14ac:dyDescent="0.2"/>
    <row r="2253" ht="14.25" hidden="1" customHeight="1" x14ac:dyDescent="0.2"/>
    <row r="2254" ht="14.25" hidden="1" customHeight="1" x14ac:dyDescent="0.2"/>
    <row r="2255" ht="14.25" hidden="1" customHeight="1" x14ac:dyDescent="0.2"/>
    <row r="2256" ht="14.25" hidden="1" customHeight="1" x14ac:dyDescent="0.2"/>
    <row r="2257" ht="14.25" hidden="1" customHeight="1" x14ac:dyDescent="0.2"/>
    <row r="2258" ht="14.25" hidden="1" customHeight="1" x14ac:dyDescent="0.2"/>
    <row r="2259" ht="14.25" hidden="1" customHeight="1" x14ac:dyDescent="0.2"/>
    <row r="2260" ht="14.25" hidden="1" customHeight="1" x14ac:dyDescent="0.2"/>
    <row r="2261" ht="14.25" hidden="1" customHeight="1" x14ac:dyDescent="0.2"/>
    <row r="2262" ht="14.25" hidden="1" customHeight="1" x14ac:dyDescent="0.2"/>
    <row r="2263" ht="14.25" hidden="1" customHeight="1" x14ac:dyDescent="0.2"/>
    <row r="2264" ht="14.25" hidden="1" customHeight="1" x14ac:dyDescent="0.2"/>
    <row r="2265" ht="14.25" hidden="1" customHeight="1" x14ac:dyDescent="0.2"/>
    <row r="2266" ht="14.25" hidden="1" customHeight="1" x14ac:dyDescent="0.2"/>
    <row r="2267" ht="14.25" hidden="1" customHeight="1" x14ac:dyDescent="0.2"/>
    <row r="2268" ht="14.25" hidden="1" customHeight="1" x14ac:dyDescent="0.2"/>
    <row r="2269" ht="14.25" hidden="1" customHeight="1" x14ac:dyDescent="0.2"/>
    <row r="2270" ht="14.25" hidden="1" customHeight="1" x14ac:dyDescent="0.2"/>
    <row r="2271" ht="14.25" hidden="1" customHeight="1" x14ac:dyDescent="0.2"/>
    <row r="2272" ht="14.25" hidden="1" customHeight="1" x14ac:dyDescent="0.2"/>
    <row r="2273" ht="14.25" hidden="1" customHeight="1" x14ac:dyDescent="0.2"/>
    <row r="2274" ht="14.25" hidden="1" customHeight="1" x14ac:dyDescent="0.2"/>
    <row r="2275" ht="14.25" hidden="1" customHeight="1" x14ac:dyDescent="0.2"/>
    <row r="2276" ht="14.25" hidden="1" customHeight="1" x14ac:dyDescent="0.2"/>
    <row r="2277" ht="14.25" hidden="1" customHeight="1" x14ac:dyDescent="0.2"/>
    <row r="2278" ht="14.25" hidden="1" customHeight="1" x14ac:dyDescent="0.2"/>
    <row r="2279" ht="14.25" hidden="1" customHeight="1" x14ac:dyDescent="0.2"/>
    <row r="2280" ht="14.25" hidden="1" customHeight="1" x14ac:dyDescent="0.2"/>
    <row r="2281" ht="14.25" hidden="1" customHeight="1" x14ac:dyDescent="0.2"/>
    <row r="2282" ht="14.25" hidden="1" customHeight="1" x14ac:dyDescent="0.2"/>
    <row r="2283" ht="14.25" hidden="1" customHeight="1" x14ac:dyDescent="0.2"/>
    <row r="2284" ht="14.25" hidden="1" customHeight="1" x14ac:dyDescent="0.2"/>
    <row r="2285" ht="14.25" hidden="1" customHeight="1" x14ac:dyDescent="0.2"/>
    <row r="2286" ht="14.25" hidden="1" customHeight="1" x14ac:dyDescent="0.2"/>
    <row r="2287" ht="14.25" hidden="1" customHeight="1" x14ac:dyDescent="0.2"/>
    <row r="2288" ht="14.25" hidden="1" customHeight="1" x14ac:dyDescent="0.2"/>
    <row r="2289" ht="14.25" hidden="1" customHeight="1" x14ac:dyDescent="0.2"/>
    <row r="2290" ht="14.25" hidden="1" customHeight="1" x14ac:dyDescent="0.2"/>
    <row r="2291" ht="14.25" hidden="1" customHeight="1" x14ac:dyDescent="0.2"/>
    <row r="2292" ht="14.25" hidden="1" customHeight="1" x14ac:dyDescent="0.2"/>
    <row r="2293" ht="14.25" hidden="1" customHeight="1" x14ac:dyDescent="0.2"/>
    <row r="2294" ht="14.25" hidden="1" customHeight="1" x14ac:dyDescent="0.2"/>
    <row r="2295" ht="14.25" hidden="1" customHeight="1" x14ac:dyDescent="0.2"/>
    <row r="2296" ht="14.25" hidden="1" customHeight="1" x14ac:dyDescent="0.2"/>
    <row r="2297" ht="14.25" hidden="1" customHeight="1" x14ac:dyDescent="0.2"/>
    <row r="2298" ht="14.25" hidden="1" customHeight="1" x14ac:dyDescent="0.2"/>
    <row r="2299" ht="14.25" hidden="1" customHeight="1" x14ac:dyDescent="0.2"/>
    <row r="2300" ht="14.25" hidden="1" customHeight="1" x14ac:dyDescent="0.2"/>
    <row r="2301" ht="14.25" hidden="1" customHeight="1" x14ac:dyDescent="0.2"/>
    <row r="2302" ht="14.25" hidden="1" customHeight="1" x14ac:dyDescent="0.2"/>
    <row r="2303" ht="14.25" hidden="1" customHeight="1" x14ac:dyDescent="0.2"/>
    <row r="2304" ht="14.25" hidden="1" customHeight="1" x14ac:dyDescent="0.2"/>
    <row r="2305" ht="14.25" hidden="1" customHeight="1" x14ac:dyDescent="0.2"/>
    <row r="2306" ht="14.25" hidden="1" customHeight="1" x14ac:dyDescent="0.2"/>
    <row r="2307" ht="14.25" hidden="1" customHeight="1" x14ac:dyDescent="0.2"/>
    <row r="2308" ht="14.25" hidden="1" customHeight="1" x14ac:dyDescent="0.2"/>
    <row r="2309" ht="14.25" hidden="1" customHeight="1" x14ac:dyDescent="0.2"/>
    <row r="2310" ht="14.25" hidden="1" customHeight="1" x14ac:dyDescent="0.2"/>
    <row r="2311" ht="14.25" hidden="1" customHeight="1" x14ac:dyDescent="0.2"/>
    <row r="2312" ht="14.25" hidden="1" customHeight="1" x14ac:dyDescent="0.2"/>
    <row r="2313" ht="14.25" hidden="1" customHeight="1" x14ac:dyDescent="0.2"/>
    <row r="2314" ht="14.25" hidden="1" customHeight="1" x14ac:dyDescent="0.2"/>
    <row r="2315" ht="14.25" hidden="1" customHeight="1" x14ac:dyDescent="0.2"/>
    <row r="2316" ht="14.25" hidden="1" customHeight="1" x14ac:dyDescent="0.2"/>
    <row r="2317" ht="14.25" hidden="1" customHeight="1" x14ac:dyDescent="0.2"/>
    <row r="2318" ht="14.25" hidden="1" customHeight="1" x14ac:dyDescent="0.2"/>
    <row r="2319" ht="14.25" hidden="1" customHeight="1" x14ac:dyDescent="0.2"/>
    <row r="2320" ht="14.25" hidden="1" customHeight="1" x14ac:dyDescent="0.2"/>
    <row r="2321" ht="14.25" hidden="1" customHeight="1" x14ac:dyDescent="0.2"/>
    <row r="2322" ht="14.25" hidden="1" customHeight="1" x14ac:dyDescent="0.2"/>
    <row r="2323" ht="14.25" hidden="1" customHeight="1" x14ac:dyDescent="0.2"/>
    <row r="2324" ht="14.25" hidden="1" customHeight="1" x14ac:dyDescent="0.2"/>
    <row r="2325" ht="14.25" hidden="1" customHeight="1" x14ac:dyDescent="0.2"/>
    <row r="2326" ht="14.25" hidden="1" customHeight="1" x14ac:dyDescent="0.2"/>
    <row r="2327" ht="14.25" hidden="1" customHeight="1" x14ac:dyDescent="0.2"/>
    <row r="2328" ht="14.25" hidden="1" customHeight="1" x14ac:dyDescent="0.2"/>
    <row r="2329" ht="14.25" hidden="1" customHeight="1" x14ac:dyDescent="0.2"/>
    <row r="2330" ht="14.25" hidden="1" customHeight="1" x14ac:dyDescent="0.2"/>
    <row r="2331" ht="14.25" hidden="1" customHeight="1" x14ac:dyDescent="0.2"/>
    <row r="2332" ht="14.25" hidden="1" customHeight="1" x14ac:dyDescent="0.2"/>
    <row r="2333" ht="14.25" hidden="1" customHeight="1" x14ac:dyDescent="0.2"/>
    <row r="2334" ht="14.25" hidden="1" customHeight="1" x14ac:dyDescent="0.2"/>
    <row r="2335" ht="14.25" hidden="1" customHeight="1" x14ac:dyDescent="0.2"/>
    <row r="2336" ht="14.25" hidden="1" customHeight="1" x14ac:dyDescent="0.2"/>
    <row r="2337" ht="14.25" hidden="1" customHeight="1" x14ac:dyDescent="0.2"/>
    <row r="2338" ht="14.25" hidden="1" customHeight="1" x14ac:dyDescent="0.2"/>
    <row r="2339" ht="14.25" hidden="1" customHeight="1" x14ac:dyDescent="0.2"/>
    <row r="2340" ht="14.25" hidden="1" customHeight="1" x14ac:dyDescent="0.2"/>
    <row r="2341" ht="14.25" hidden="1" customHeight="1" x14ac:dyDescent="0.2"/>
    <row r="2342" ht="14.25" hidden="1" customHeight="1" x14ac:dyDescent="0.2"/>
    <row r="2343" ht="14.25" hidden="1" customHeight="1" x14ac:dyDescent="0.2"/>
    <row r="2344" ht="14.25" hidden="1" customHeight="1" x14ac:dyDescent="0.2"/>
    <row r="2345" ht="14.25" hidden="1" customHeight="1" x14ac:dyDescent="0.2"/>
    <row r="2346" ht="14.25" hidden="1" customHeight="1" x14ac:dyDescent="0.2"/>
    <row r="2347" ht="14.25" hidden="1" customHeight="1" x14ac:dyDescent="0.2"/>
    <row r="2348" ht="14.25" hidden="1" customHeight="1" x14ac:dyDescent="0.2"/>
    <row r="2349" ht="14.25" hidden="1" customHeight="1" x14ac:dyDescent="0.2"/>
    <row r="2350" ht="14.25" hidden="1" customHeight="1" x14ac:dyDescent="0.2"/>
    <row r="2351" ht="14.25" hidden="1" customHeight="1" x14ac:dyDescent="0.2"/>
    <row r="2352" ht="14.25" hidden="1" customHeight="1" x14ac:dyDescent="0.2"/>
    <row r="2353" ht="14.25" hidden="1" customHeight="1" x14ac:dyDescent="0.2"/>
    <row r="2354" ht="14.25" hidden="1" customHeight="1" x14ac:dyDescent="0.2"/>
    <row r="2355" ht="14.25" hidden="1" customHeight="1" x14ac:dyDescent="0.2"/>
    <row r="2356" ht="14.25" hidden="1" customHeight="1" x14ac:dyDescent="0.2"/>
    <row r="2357" ht="14.25" hidden="1" customHeight="1" x14ac:dyDescent="0.2"/>
    <row r="2358" ht="14.25" hidden="1" customHeight="1" x14ac:dyDescent="0.2"/>
    <row r="2359" ht="14.25" hidden="1" customHeight="1" x14ac:dyDescent="0.2"/>
    <row r="2360" ht="14.25" hidden="1" customHeight="1" x14ac:dyDescent="0.2"/>
    <row r="2361" ht="14.25" hidden="1" customHeight="1" x14ac:dyDescent="0.2"/>
    <row r="2362" ht="14.25" hidden="1" customHeight="1" x14ac:dyDescent="0.2"/>
    <row r="2363" ht="14.25" hidden="1" customHeight="1" x14ac:dyDescent="0.2"/>
    <row r="2364" ht="14.25" hidden="1" customHeight="1" x14ac:dyDescent="0.2"/>
    <row r="2365" ht="14.25" hidden="1" customHeight="1" x14ac:dyDescent="0.2"/>
    <row r="2366" ht="14.25" hidden="1" customHeight="1" x14ac:dyDescent="0.2"/>
    <row r="2367" ht="14.25" hidden="1" customHeight="1" x14ac:dyDescent="0.2"/>
    <row r="2368" ht="14.25" hidden="1" customHeight="1" x14ac:dyDescent="0.2"/>
    <row r="2369" ht="14.25" hidden="1" customHeight="1" x14ac:dyDescent="0.2"/>
    <row r="2370" ht="14.25" hidden="1" customHeight="1" x14ac:dyDescent="0.2"/>
    <row r="2371" ht="14.25" hidden="1" customHeight="1" x14ac:dyDescent="0.2"/>
    <row r="2372" ht="14.25" hidden="1" customHeight="1" x14ac:dyDescent="0.2"/>
    <row r="2373" ht="14.25" hidden="1" customHeight="1" x14ac:dyDescent="0.2"/>
    <row r="2374" ht="14.25" hidden="1" customHeight="1" x14ac:dyDescent="0.2"/>
    <row r="2375" ht="14.25" hidden="1" customHeight="1" x14ac:dyDescent="0.2"/>
    <row r="2376" ht="14.25" hidden="1" customHeight="1" x14ac:dyDescent="0.2"/>
    <row r="2377" ht="14.25" hidden="1" customHeight="1" x14ac:dyDescent="0.2"/>
    <row r="2378" ht="14.25" hidden="1" customHeight="1" x14ac:dyDescent="0.2"/>
    <row r="2379" ht="14.25" hidden="1" customHeight="1" x14ac:dyDescent="0.2"/>
    <row r="2380" ht="14.25" hidden="1" customHeight="1" x14ac:dyDescent="0.2"/>
    <row r="2381" ht="14.25" hidden="1" customHeight="1" x14ac:dyDescent="0.2"/>
    <row r="2382" ht="14.25" hidden="1" customHeight="1" x14ac:dyDescent="0.2"/>
    <row r="2383" ht="14.25" hidden="1" customHeight="1" x14ac:dyDescent="0.2"/>
    <row r="2384" ht="14.25" hidden="1" customHeight="1" x14ac:dyDescent="0.2"/>
    <row r="2385" ht="14.25" hidden="1" customHeight="1" x14ac:dyDescent="0.2"/>
    <row r="2386" ht="14.25" hidden="1" customHeight="1" x14ac:dyDescent="0.2"/>
    <row r="2387" ht="14.25" hidden="1" customHeight="1" x14ac:dyDescent="0.2"/>
    <row r="2388" ht="14.25" hidden="1" customHeight="1" x14ac:dyDescent="0.2"/>
    <row r="2389" ht="14.25" hidden="1" customHeight="1" x14ac:dyDescent="0.2"/>
    <row r="2390" ht="14.25" hidden="1" customHeight="1" x14ac:dyDescent="0.2"/>
    <row r="2391" ht="14.25" hidden="1" customHeight="1" x14ac:dyDescent="0.2"/>
    <row r="2392" ht="14.25" hidden="1" customHeight="1" x14ac:dyDescent="0.2"/>
    <row r="2393" ht="14.25" hidden="1" customHeight="1" x14ac:dyDescent="0.2"/>
    <row r="2394" ht="14.25" hidden="1" customHeight="1" x14ac:dyDescent="0.2"/>
    <row r="2395" ht="14.25" hidden="1" customHeight="1" x14ac:dyDescent="0.2"/>
    <row r="2396" ht="14.25" hidden="1" customHeight="1" x14ac:dyDescent="0.2"/>
    <row r="2397" ht="14.25" hidden="1" customHeight="1" x14ac:dyDescent="0.2"/>
    <row r="2398" ht="14.25" hidden="1" customHeight="1" x14ac:dyDescent="0.2"/>
    <row r="2399" ht="14.25" hidden="1" customHeight="1" x14ac:dyDescent="0.2"/>
    <row r="2400" ht="14.25" hidden="1" customHeight="1" x14ac:dyDescent="0.2"/>
    <row r="2401" ht="14.25" hidden="1" customHeight="1" x14ac:dyDescent="0.2"/>
    <row r="2402" ht="14.25" hidden="1" customHeight="1" x14ac:dyDescent="0.2"/>
    <row r="2403" ht="14.25" hidden="1" customHeight="1" x14ac:dyDescent="0.2"/>
    <row r="2404" ht="14.25" hidden="1" customHeight="1" x14ac:dyDescent="0.2"/>
    <row r="2405" ht="14.25" hidden="1" customHeight="1" x14ac:dyDescent="0.2"/>
    <row r="2406" ht="14.25" hidden="1" customHeight="1" x14ac:dyDescent="0.2"/>
    <row r="2407" ht="14.25" hidden="1" customHeight="1" x14ac:dyDescent="0.2"/>
    <row r="2408" ht="14.25" hidden="1" customHeight="1" x14ac:dyDescent="0.2"/>
    <row r="2409" ht="14.25" hidden="1" customHeight="1" x14ac:dyDescent="0.2"/>
    <row r="2410" ht="14.25" hidden="1" customHeight="1" x14ac:dyDescent="0.2"/>
    <row r="2411" ht="14.25" hidden="1" customHeight="1" x14ac:dyDescent="0.2"/>
    <row r="2412" ht="14.25" hidden="1" customHeight="1" x14ac:dyDescent="0.2"/>
    <row r="2413" ht="14.25" hidden="1" customHeight="1" x14ac:dyDescent="0.2"/>
    <row r="2414" ht="14.25" hidden="1" customHeight="1" x14ac:dyDescent="0.2"/>
    <row r="2415" ht="14.25" hidden="1" customHeight="1" x14ac:dyDescent="0.2"/>
    <row r="2416" ht="14.25" hidden="1" customHeight="1" x14ac:dyDescent="0.2"/>
    <row r="2417" ht="14.25" hidden="1" customHeight="1" x14ac:dyDescent="0.2"/>
    <row r="2418" ht="14.25" hidden="1" customHeight="1" x14ac:dyDescent="0.2"/>
    <row r="2419" ht="14.25" hidden="1" customHeight="1" x14ac:dyDescent="0.2"/>
    <row r="2420" ht="14.25" hidden="1" customHeight="1" x14ac:dyDescent="0.2"/>
    <row r="2421" ht="14.25" hidden="1" customHeight="1" x14ac:dyDescent="0.2"/>
    <row r="2422" ht="14.25" hidden="1" customHeight="1" x14ac:dyDescent="0.2"/>
    <row r="2423" ht="14.25" hidden="1" customHeight="1" x14ac:dyDescent="0.2"/>
    <row r="2424" ht="14.25" hidden="1" customHeight="1" x14ac:dyDescent="0.2"/>
    <row r="2425" ht="14.25" hidden="1" customHeight="1" x14ac:dyDescent="0.2"/>
    <row r="2426" ht="14.25" hidden="1" customHeight="1" x14ac:dyDescent="0.2"/>
    <row r="2427" ht="14.25" hidden="1" customHeight="1" x14ac:dyDescent="0.2"/>
    <row r="2428" ht="14.25" hidden="1" customHeight="1" x14ac:dyDescent="0.2"/>
    <row r="2429" ht="14.25" hidden="1" customHeight="1" x14ac:dyDescent="0.2"/>
    <row r="2430" ht="14.25" hidden="1" customHeight="1" x14ac:dyDescent="0.2"/>
    <row r="2431" ht="14.25" hidden="1" customHeight="1" x14ac:dyDescent="0.2"/>
    <row r="2432" ht="14.25" hidden="1" customHeight="1" x14ac:dyDescent="0.2"/>
    <row r="2433" ht="14.25" hidden="1" customHeight="1" x14ac:dyDescent="0.2"/>
    <row r="2434" ht="14.25" hidden="1" customHeight="1" x14ac:dyDescent="0.2"/>
    <row r="2435" ht="14.25" hidden="1" customHeight="1" x14ac:dyDescent="0.2"/>
    <row r="2436" ht="14.25" hidden="1" customHeight="1" x14ac:dyDescent="0.2"/>
    <row r="2437" ht="14.25" hidden="1" customHeight="1" x14ac:dyDescent="0.2"/>
    <row r="2438" ht="14.25" hidden="1" customHeight="1" x14ac:dyDescent="0.2"/>
    <row r="2439" ht="14.25" hidden="1" customHeight="1" x14ac:dyDescent="0.2"/>
    <row r="2440" ht="14.25" hidden="1" customHeight="1" x14ac:dyDescent="0.2"/>
    <row r="2441" ht="14.25" hidden="1" customHeight="1" x14ac:dyDescent="0.2"/>
    <row r="2442" ht="14.25" hidden="1" customHeight="1" x14ac:dyDescent="0.2"/>
    <row r="2443" ht="14.25" hidden="1" customHeight="1" x14ac:dyDescent="0.2"/>
    <row r="2444" ht="14.25" hidden="1" customHeight="1" x14ac:dyDescent="0.2"/>
    <row r="2445" ht="14.25" hidden="1" customHeight="1" x14ac:dyDescent="0.2"/>
    <row r="2446" ht="14.25" hidden="1" customHeight="1" x14ac:dyDescent="0.2"/>
    <row r="2447" ht="14.25" hidden="1" customHeight="1" x14ac:dyDescent="0.2"/>
    <row r="2448" ht="14.25" hidden="1" customHeight="1" x14ac:dyDescent="0.2"/>
    <row r="2449" ht="14.25" hidden="1" customHeight="1" x14ac:dyDescent="0.2"/>
    <row r="2450" ht="14.25" hidden="1" customHeight="1" x14ac:dyDescent="0.2"/>
    <row r="2451" ht="14.25" hidden="1" customHeight="1" x14ac:dyDescent="0.2"/>
    <row r="2452" ht="14.25" hidden="1" customHeight="1" x14ac:dyDescent="0.2"/>
    <row r="2453" ht="14.25" hidden="1" customHeight="1" x14ac:dyDescent="0.2"/>
    <row r="2454" ht="14.25" hidden="1" customHeight="1" x14ac:dyDescent="0.2"/>
    <row r="2455" ht="14.25" hidden="1" customHeight="1" x14ac:dyDescent="0.2"/>
    <row r="2456" ht="14.25" hidden="1" customHeight="1" x14ac:dyDescent="0.2"/>
    <row r="2457" ht="14.25" hidden="1" customHeight="1" x14ac:dyDescent="0.2"/>
    <row r="2458" ht="14.25" hidden="1" customHeight="1" x14ac:dyDescent="0.2"/>
    <row r="2459" ht="14.25" hidden="1" customHeight="1" x14ac:dyDescent="0.2"/>
    <row r="2460" ht="14.25" hidden="1" customHeight="1" x14ac:dyDescent="0.2"/>
    <row r="2461" ht="14.25" hidden="1" customHeight="1" x14ac:dyDescent="0.2"/>
    <row r="2462" ht="14.25" hidden="1" customHeight="1" x14ac:dyDescent="0.2"/>
    <row r="2463" ht="14.25" hidden="1" customHeight="1" x14ac:dyDescent="0.2"/>
    <row r="2464" ht="14.25" hidden="1" customHeight="1" x14ac:dyDescent="0.2"/>
    <row r="2465" ht="14.25" hidden="1" customHeight="1" x14ac:dyDescent="0.2"/>
    <row r="2466" ht="14.25" hidden="1" customHeight="1" x14ac:dyDescent="0.2"/>
    <row r="2467" ht="14.25" hidden="1" customHeight="1" x14ac:dyDescent="0.2"/>
    <row r="2468" ht="14.25" hidden="1" customHeight="1" x14ac:dyDescent="0.2"/>
    <row r="2469" ht="14.25" hidden="1" customHeight="1" x14ac:dyDescent="0.2"/>
    <row r="2470" ht="14.25" hidden="1" customHeight="1" x14ac:dyDescent="0.2"/>
    <row r="2471" ht="14.25" hidden="1" customHeight="1" x14ac:dyDescent="0.2"/>
    <row r="2472" ht="14.25" hidden="1" customHeight="1" x14ac:dyDescent="0.2"/>
    <row r="2473" ht="14.25" hidden="1" customHeight="1" x14ac:dyDescent="0.2"/>
    <row r="2474" ht="14.25" hidden="1" customHeight="1" x14ac:dyDescent="0.2"/>
    <row r="2475" ht="14.25" hidden="1" customHeight="1" x14ac:dyDescent="0.2"/>
    <row r="2476" ht="14.25" hidden="1" customHeight="1" x14ac:dyDescent="0.2"/>
    <row r="2477" ht="14.25" hidden="1" customHeight="1" x14ac:dyDescent="0.2"/>
    <row r="2478" ht="14.25" hidden="1" customHeight="1" x14ac:dyDescent="0.2"/>
    <row r="2479" ht="14.25" hidden="1" customHeight="1" x14ac:dyDescent="0.2"/>
    <row r="2480" ht="14.25" hidden="1" customHeight="1" x14ac:dyDescent="0.2"/>
    <row r="2481" ht="14.25" hidden="1" customHeight="1" x14ac:dyDescent="0.2"/>
    <row r="2482" ht="14.25" hidden="1" customHeight="1" x14ac:dyDescent="0.2"/>
    <row r="2483" ht="14.25" hidden="1" customHeight="1" x14ac:dyDescent="0.2"/>
    <row r="2484" ht="14.25" hidden="1" customHeight="1" x14ac:dyDescent="0.2"/>
    <row r="2485" ht="14.25" hidden="1" customHeight="1" x14ac:dyDescent="0.2"/>
    <row r="2486" ht="14.25" hidden="1" customHeight="1" x14ac:dyDescent="0.2"/>
    <row r="2487" ht="14.25" hidden="1" customHeight="1" x14ac:dyDescent="0.2"/>
    <row r="2488" ht="14.25" hidden="1" customHeight="1" x14ac:dyDescent="0.2"/>
    <row r="2489" ht="14.25" hidden="1" customHeight="1" x14ac:dyDescent="0.2"/>
    <row r="2490" ht="14.25" hidden="1" customHeight="1" x14ac:dyDescent="0.2"/>
    <row r="2491" ht="14.25" hidden="1" customHeight="1" x14ac:dyDescent="0.2"/>
    <row r="2492" ht="14.25" hidden="1" customHeight="1" x14ac:dyDescent="0.2"/>
    <row r="2493" ht="14.25" hidden="1" customHeight="1" x14ac:dyDescent="0.2"/>
    <row r="2494" ht="14.25" hidden="1" customHeight="1" x14ac:dyDescent="0.2"/>
    <row r="2495" ht="14.25" hidden="1" customHeight="1" x14ac:dyDescent="0.2"/>
    <row r="2496" ht="14.25" hidden="1" customHeight="1" x14ac:dyDescent="0.2"/>
    <row r="2497" ht="14.25" hidden="1" customHeight="1" x14ac:dyDescent="0.2"/>
    <row r="2498" ht="14.25" hidden="1" customHeight="1" x14ac:dyDescent="0.2"/>
    <row r="2499" ht="14.25" hidden="1" customHeight="1" x14ac:dyDescent="0.2"/>
    <row r="2500" ht="14.25" hidden="1" customHeight="1" x14ac:dyDescent="0.2"/>
    <row r="2501" ht="14.25" hidden="1" customHeight="1" x14ac:dyDescent="0.2"/>
    <row r="2502" ht="14.25" hidden="1" customHeight="1" x14ac:dyDescent="0.2"/>
    <row r="2503" ht="14.25" hidden="1" customHeight="1" x14ac:dyDescent="0.2"/>
    <row r="2504" ht="14.25" hidden="1" customHeight="1" x14ac:dyDescent="0.2"/>
    <row r="2505" ht="14.25" hidden="1" customHeight="1" x14ac:dyDescent="0.2"/>
    <row r="2506" ht="14.25" hidden="1" customHeight="1" x14ac:dyDescent="0.2"/>
    <row r="2507" ht="14.25" hidden="1" customHeight="1" x14ac:dyDescent="0.2"/>
    <row r="2508" ht="14.25" hidden="1" customHeight="1" x14ac:dyDescent="0.2"/>
    <row r="2509" ht="14.25" hidden="1" customHeight="1" x14ac:dyDescent="0.2"/>
    <row r="2510" ht="14.25" hidden="1" customHeight="1" x14ac:dyDescent="0.2"/>
    <row r="2511" ht="14.25" hidden="1" customHeight="1" x14ac:dyDescent="0.2"/>
    <row r="2512" ht="14.25" hidden="1" customHeight="1" x14ac:dyDescent="0.2"/>
    <row r="2513" ht="14.25" hidden="1" customHeight="1" x14ac:dyDescent="0.2"/>
    <row r="2514" ht="14.25" hidden="1" customHeight="1" x14ac:dyDescent="0.2"/>
    <row r="2515" ht="14.25" hidden="1" customHeight="1" x14ac:dyDescent="0.2"/>
    <row r="2516" ht="14.25" hidden="1" customHeight="1" x14ac:dyDescent="0.2"/>
    <row r="2517" ht="14.25" hidden="1" customHeight="1" x14ac:dyDescent="0.2"/>
    <row r="2518" ht="14.25" hidden="1" customHeight="1" x14ac:dyDescent="0.2"/>
    <row r="2519" ht="14.25" hidden="1" customHeight="1" x14ac:dyDescent="0.2"/>
    <row r="2520" ht="14.25" hidden="1" customHeight="1" x14ac:dyDescent="0.2"/>
    <row r="2521" ht="14.25" hidden="1" customHeight="1" x14ac:dyDescent="0.2"/>
    <row r="2522" ht="14.25" hidden="1" customHeight="1" x14ac:dyDescent="0.2"/>
    <row r="2523" ht="14.25" hidden="1" customHeight="1" x14ac:dyDescent="0.2"/>
    <row r="2524" ht="14.25" hidden="1" customHeight="1" x14ac:dyDescent="0.2"/>
    <row r="2525" ht="14.25" hidden="1" customHeight="1" x14ac:dyDescent="0.2"/>
    <row r="2526" ht="14.25" hidden="1" customHeight="1" x14ac:dyDescent="0.2"/>
    <row r="2527" ht="14.25" hidden="1" customHeight="1" x14ac:dyDescent="0.2"/>
    <row r="2528" ht="14.25" hidden="1" customHeight="1" x14ac:dyDescent="0.2"/>
    <row r="2529" ht="14.25" hidden="1" customHeight="1" x14ac:dyDescent="0.2"/>
    <row r="2530" ht="14.25" hidden="1" customHeight="1" x14ac:dyDescent="0.2"/>
    <row r="2531" ht="14.25" hidden="1" customHeight="1" x14ac:dyDescent="0.2"/>
    <row r="2532" ht="14.25" hidden="1" customHeight="1" x14ac:dyDescent="0.2"/>
    <row r="2533" ht="14.25" hidden="1" customHeight="1" x14ac:dyDescent="0.2"/>
    <row r="2534" ht="14.25" hidden="1" customHeight="1" x14ac:dyDescent="0.2"/>
    <row r="2535" ht="14.25" hidden="1" customHeight="1" x14ac:dyDescent="0.2"/>
    <row r="2536" ht="14.25" hidden="1" customHeight="1" x14ac:dyDescent="0.2"/>
    <row r="2537" ht="14.25" hidden="1" customHeight="1" x14ac:dyDescent="0.2"/>
    <row r="2538" ht="14.25" hidden="1" customHeight="1" x14ac:dyDescent="0.2"/>
    <row r="2539" ht="14.25" hidden="1" customHeight="1" x14ac:dyDescent="0.2"/>
    <row r="2540" ht="14.25" hidden="1" customHeight="1" x14ac:dyDescent="0.2"/>
    <row r="2541" ht="14.25" hidden="1" customHeight="1" x14ac:dyDescent="0.2"/>
    <row r="2542" ht="14.25" hidden="1" customHeight="1" x14ac:dyDescent="0.2"/>
    <row r="2543" ht="14.25" hidden="1" customHeight="1" x14ac:dyDescent="0.2"/>
    <row r="2544" ht="14.25" hidden="1" customHeight="1" x14ac:dyDescent="0.2"/>
    <row r="2545" ht="14.25" hidden="1" customHeight="1" x14ac:dyDescent="0.2"/>
    <row r="2546" ht="14.25" hidden="1" customHeight="1" x14ac:dyDescent="0.2"/>
    <row r="2547" ht="14.25" hidden="1" customHeight="1" x14ac:dyDescent="0.2"/>
    <row r="2548" ht="14.25" hidden="1" customHeight="1" x14ac:dyDescent="0.2"/>
    <row r="2549" ht="14.25" hidden="1" customHeight="1" x14ac:dyDescent="0.2"/>
    <row r="2550" ht="14.25" hidden="1" customHeight="1" x14ac:dyDescent="0.2"/>
    <row r="2551" ht="14.25" hidden="1" customHeight="1" x14ac:dyDescent="0.2"/>
    <row r="2552" ht="14.25" hidden="1" customHeight="1" x14ac:dyDescent="0.2"/>
    <row r="2553" ht="14.25" hidden="1" customHeight="1" x14ac:dyDescent="0.2"/>
    <row r="2554" ht="14.25" hidden="1" customHeight="1" x14ac:dyDescent="0.2"/>
    <row r="2555" ht="14.25" hidden="1" customHeight="1" x14ac:dyDescent="0.2"/>
    <row r="2556" ht="14.25" hidden="1" customHeight="1" x14ac:dyDescent="0.2"/>
    <row r="2557" ht="14.25" hidden="1" customHeight="1" x14ac:dyDescent="0.2"/>
    <row r="2558" ht="14.25" hidden="1" customHeight="1" x14ac:dyDescent="0.2"/>
    <row r="2559" ht="14.25" hidden="1" customHeight="1" x14ac:dyDescent="0.2"/>
    <row r="2560" ht="14.25" hidden="1" customHeight="1" x14ac:dyDescent="0.2"/>
    <row r="2561" ht="14.25" hidden="1" customHeight="1" x14ac:dyDescent="0.2"/>
    <row r="2562" ht="14.25" hidden="1" customHeight="1" x14ac:dyDescent="0.2"/>
    <row r="2563" ht="14.25" hidden="1" customHeight="1" x14ac:dyDescent="0.2"/>
    <row r="2564" ht="14.25" hidden="1" customHeight="1" x14ac:dyDescent="0.2"/>
    <row r="2565" ht="14.25" hidden="1" customHeight="1" x14ac:dyDescent="0.2"/>
    <row r="2566" ht="14.25" hidden="1" customHeight="1" x14ac:dyDescent="0.2"/>
    <row r="2567" ht="14.25" hidden="1" customHeight="1" x14ac:dyDescent="0.2"/>
    <row r="2568" ht="14.25" hidden="1" customHeight="1" x14ac:dyDescent="0.2"/>
    <row r="2569" ht="14.25" hidden="1" customHeight="1" x14ac:dyDescent="0.2"/>
    <row r="2570" ht="14.25" hidden="1" customHeight="1" x14ac:dyDescent="0.2"/>
    <row r="2571" ht="14.25" hidden="1" customHeight="1" x14ac:dyDescent="0.2"/>
    <row r="2572" ht="14.25" hidden="1" customHeight="1" x14ac:dyDescent="0.2"/>
    <row r="2573" ht="14.25" hidden="1" customHeight="1" x14ac:dyDescent="0.2"/>
    <row r="2574" ht="14.25" hidden="1" customHeight="1" x14ac:dyDescent="0.2"/>
    <row r="2575" ht="14.25" hidden="1" customHeight="1" x14ac:dyDescent="0.2"/>
    <row r="2576" ht="14.25" hidden="1" customHeight="1" x14ac:dyDescent="0.2"/>
    <row r="2577" ht="14.25" hidden="1" customHeight="1" x14ac:dyDescent="0.2"/>
    <row r="2578" ht="14.25" hidden="1" customHeight="1" x14ac:dyDescent="0.2"/>
    <row r="2579" ht="14.25" hidden="1" customHeight="1" x14ac:dyDescent="0.2"/>
    <row r="2580" ht="14.25" hidden="1" customHeight="1" x14ac:dyDescent="0.2"/>
    <row r="2581" ht="14.25" hidden="1" customHeight="1" x14ac:dyDescent="0.2"/>
    <row r="2582" ht="14.25" hidden="1" customHeight="1" x14ac:dyDescent="0.2"/>
    <row r="2583" ht="14.25" hidden="1" customHeight="1" x14ac:dyDescent="0.2"/>
    <row r="2584" ht="14.25" hidden="1" customHeight="1" x14ac:dyDescent="0.2"/>
    <row r="2585" ht="14.25" hidden="1" customHeight="1" x14ac:dyDescent="0.2"/>
    <row r="2586" ht="14.25" hidden="1" customHeight="1" x14ac:dyDescent="0.2"/>
    <row r="2587" ht="14.25" hidden="1" customHeight="1" x14ac:dyDescent="0.2"/>
    <row r="2588" ht="14.25" hidden="1" customHeight="1" x14ac:dyDescent="0.2"/>
    <row r="2589" ht="14.25" hidden="1" customHeight="1" x14ac:dyDescent="0.2"/>
    <row r="2590" ht="14.25" hidden="1" customHeight="1" x14ac:dyDescent="0.2"/>
    <row r="2591" ht="14.25" hidden="1" customHeight="1" x14ac:dyDescent="0.2"/>
    <row r="2592" ht="14.25" hidden="1" customHeight="1" x14ac:dyDescent="0.2"/>
    <row r="2593" ht="14.25" hidden="1" customHeight="1" x14ac:dyDescent="0.2"/>
    <row r="2594" ht="14.25" hidden="1" customHeight="1" x14ac:dyDescent="0.2"/>
    <row r="2595" ht="14.25" hidden="1" customHeight="1" x14ac:dyDescent="0.2"/>
    <row r="2596" ht="14.25" hidden="1" customHeight="1" x14ac:dyDescent="0.2"/>
    <row r="2597" ht="14.25" hidden="1" customHeight="1" x14ac:dyDescent="0.2"/>
    <row r="2598" ht="14.25" hidden="1" customHeight="1" x14ac:dyDescent="0.2"/>
    <row r="2599" ht="14.25" hidden="1" customHeight="1" x14ac:dyDescent="0.2"/>
    <row r="2600" ht="14.25" hidden="1" customHeight="1" x14ac:dyDescent="0.2"/>
    <row r="2601" ht="14.25" hidden="1" customHeight="1" x14ac:dyDescent="0.2"/>
    <row r="2602" ht="14.25" hidden="1" customHeight="1" x14ac:dyDescent="0.2"/>
    <row r="2603" ht="14.25" hidden="1" customHeight="1" x14ac:dyDescent="0.2"/>
    <row r="2604" ht="14.25" hidden="1" customHeight="1" x14ac:dyDescent="0.2"/>
    <row r="2605" ht="14.25" hidden="1" customHeight="1" x14ac:dyDescent="0.2"/>
    <row r="2606" ht="14.25" hidden="1" customHeight="1" x14ac:dyDescent="0.2"/>
    <row r="2607" ht="14.25" hidden="1" customHeight="1" x14ac:dyDescent="0.2"/>
    <row r="2608" ht="14.25" hidden="1" customHeight="1" x14ac:dyDescent="0.2"/>
    <row r="2609" ht="14.25" hidden="1" customHeight="1" x14ac:dyDescent="0.2"/>
    <row r="2610" ht="14.25" hidden="1" customHeight="1" x14ac:dyDescent="0.2"/>
    <row r="2611" ht="14.25" hidden="1" customHeight="1" x14ac:dyDescent="0.2"/>
    <row r="2612" ht="14.25" hidden="1" customHeight="1" x14ac:dyDescent="0.2"/>
    <row r="2613" ht="14.25" hidden="1" customHeight="1" x14ac:dyDescent="0.2"/>
    <row r="2614" ht="14.25" hidden="1" customHeight="1" x14ac:dyDescent="0.2"/>
    <row r="2615" ht="14.25" hidden="1" customHeight="1" x14ac:dyDescent="0.2"/>
    <row r="2616" ht="14.25" hidden="1" customHeight="1" x14ac:dyDescent="0.2"/>
    <row r="2617" ht="14.25" hidden="1" customHeight="1" x14ac:dyDescent="0.2"/>
    <row r="2618" ht="14.25" hidden="1" customHeight="1" x14ac:dyDescent="0.2"/>
    <row r="2619" ht="14.25" hidden="1" customHeight="1" x14ac:dyDescent="0.2"/>
    <row r="2620" ht="14.25" hidden="1" customHeight="1" x14ac:dyDescent="0.2"/>
    <row r="2621" ht="14.25" hidden="1" customHeight="1" x14ac:dyDescent="0.2"/>
    <row r="2622" ht="14.25" hidden="1" customHeight="1" x14ac:dyDescent="0.2"/>
    <row r="2623" ht="14.25" hidden="1" customHeight="1" x14ac:dyDescent="0.2"/>
    <row r="2624" ht="14.25" hidden="1" customHeight="1" x14ac:dyDescent="0.2"/>
    <row r="2625" ht="14.25" hidden="1" customHeight="1" x14ac:dyDescent="0.2"/>
    <row r="2626" ht="14.25" hidden="1" customHeight="1" x14ac:dyDescent="0.2"/>
    <row r="2627" ht="14.25" hidden="1" customHeight="1" x14ac:dyDescent="0.2"/>
    <row r="2628" ht="14.25" hidden="1" customHeight="1" x14ac:dyDescent="0.2"/>
    <row r="2629" ht="14.25" hidden="1" customHeight="1" x14ac:dyDescent="0.2"/>
    <row r="2630" ht="14.25" hidden="1" customHeight="1" x14ac:dyDescent="0.2"/>
    <row r="2631" ht="14.25" hidden="1" customHeight="1" x14ac:dyDescent="0.2"/>
    <row r="2632" ht="14.25" hidden="1" customHeight="1" x14ac:dyDescent="0.2"/>
    <row r="2633" ht="14.25" hidden="1" customHeight="1" x14ac:dyDescent="0.2"/>
    <row r="2634" ht="14.25" hidden="1" customHeight="1" x14ac:dyDescent="0.2"/>
    <row r="2635" ht="14.25" hidden="1" customHeight="1" x14ac:dyDescent="0.2"/>
    <row r="2636" ht="14.25" hidden="1" customHeight="1" x14ac:dyDescent="0.2"/>
    <row r="2637" ht="14.25" hidden="1" customHeight="1" x14ac:dyDescent="0.2"/>
    <row r="2638" ht="14.25" hidden="1" customHeight="1" x14ac:dyDescent="0.2"/>
    <row r="2639" ht="14.25" hidden="1" customHeight="1" x14ac:dyDescent="0.2"/>
    <row r="2640" ht="14.25" hidden="1" customHeight="1" x14ac:dyDescent="0.2"/>
    <row r="2641" ht="14.25" hidden="1" customHeight="1" x14ac:dyDescent="0.2"/>
    <row r="2642" ht="14.25" hidden="1" customHeight="1" x14ac:dyDescent="0.2"/>
    <row r="2643" ht="14.25" hidden="1" customHeight="1" x14ac:dyDescent="0.2"/>
    <row r="2644" ht="14.25" hidden="1" customHeight="1" x14ac:dyDescent="0.2"/>
    <row r="2645" ht="14.25" hidden="1" customHeight="1" x14ac:dyDescent="0.2"/>
    <row r="2646" ht="14.25" hidden="1" customHeight="1" x14ac:dyDescent="0.2"/>
    <row r="2647" ht="14.25" hidden="1" customHeight="1" x14ac:dyDescent="0.2"/>
    <row r="2648" ht="14.25" hidden="1" customHeight="1" x14ac:dyDescent="0.2"/>
    <row r="2649" ht="14.25" hidden="1" customHeight="1" x14ac:dyDescent="0.2"/>
    <row r="2650" ht="14.25" hidden="1" customHeight="1" x14ac:dyDescent="0.2"/>
    <row r="2651" ht="14.25" hidden="1" customHeight="1" x14ac:dyDescent="0.2"/>
    <row r="2652" ht="14.25" hidden="1" customHeight="1" x14ac:dyDescent="0.2"/>
    <row r="2653" ht="14.25" hidden="1" customHeight="1" x14ac:dyDescent="0.2"/>
    <row r="2654" ht="14.25" hidden="1" customHeight="1" x14ac:dyDescent="0.2"/>
    <row r="2655" ht="14.25" hidden="1" customHeight="1" x14ac:dyDescent="0.2"/>
    <row r="2656" ht="14.25" hidden="1" customHeight="1" x14ac:dyDescent="0.2"/>
    <row r="2657" ht="14.25" hidden="1" customHeight="1" x14ac:dyDescent="0.2"/>
    <row r="2658" ht="14.25" hidden="1" customHeight="1" x14ac:dyDescent="0.2"/>
    <row r="2659" ht="14.25" hidden="1" customHeight="1" x14ac:dyDescent="0.2"/>
    <row r="2660" ht="14.25" hidden="1" customHeight="1" x14ac:dyDescent="0.2"/>
    <row r="2661" ht="14.25" hidden="1" customHeight="1" x14ac:dyDescent="0.2"/>
    <row r="2662" ht="14.25" hidden="1" customHeight="1" x14ac:dyDescent="0.2"/>
    <row r="2663" ht="14.25" hidden="1" customHeight="1" x14ac:dyDescent="0.2"/>
    <row r="2664" ht="14.25" hidden="1" customHeight="1" x14ac:dyDescent="0.2"/>
    <row r="2665" ht="14.25" hidden="1" customHeight="1" x14ac:dyDescent="0.2"/>
    <row r="2666" ht="14.25" hidden="1" customHeight="1" x14ac:dyDescent="0.2"/>
    <row r="2667" ht="14.25" hidden="1" customHeight="1" x14ac:dyDescent="0.2"/>
    <row r="2668" ht="14.25" hidden="1" customHeight="1" x14ac:dyDescent="0.2"/>
    <row r="2669" ht="14.25" hidden="1" customHeight="1" x14ac:dyDescent="0.2"/>
    <row r="2670" ht="14.25" hidden="1" customHeight="1" x14ac:dyDescent="0.2"/>
    <row r="2671" ht="14.25" hidden="1" customHeight="1" x14ac:dyDescent="0.2"/>
    <row r="2672" ht="14.25" hidden="1" customHeight="1" x14ac:dyDescent="0.2"/>
    <row r="2673" ht="14.25" hidden="1" customHeight="1" x14ac:dyDescent="0.2"/>
    <row r="2674" ht="14.25" hidden="1" customHeight="1" x14ac:dyDescent="0.2"/>
    <row r="2675" ht="14.25" hidden="1" customHeight="1" x14ac:dyDescent="0.2"/>
    <row r="2676" ht="14.25" hidden="1" customHeight="1" x14ac:dyDescent="0.2"/>
    <row r="2677" ht="14.25" hidden="1" customHeight="1" x14ac:dyDescent="0.2"/>
    <row r="2678" ht="14.25" hidden="1" customHeight="1" x14ac:dyDescent="0.2"/>
    <row r="2679" ht="14.25" hidden="1" customHeight="1" x14ac:dyDescent="0.2"/>
    <row r="2680" ht="14.25" hidden="1" customHeight="1" x14ac:dyDescent="0.2"/>
    <row r="2681" ht="14.25" hidden="1" customHeight="1" x14ac:dyDescent="0.2"/>
    <row r="2682" ht="14.25" hidden="1" customHeight="1" x14ac:dyDescent="0.2"/>
    <row r="2683" ht="14.25" hidden="1" customHeight="1" x14ac:dyDescent="0.2"/>
    <row r="2684" ht="14.25" hidden="1" customHeight="1" x14ac:dyDescent="0.2"/>
    <row r="2685" ht="14.25" hidden="1" customHeight="1" x14ac:dyDescent="0.2"/>
    <row r="2686" ht="14.25" hidden="1" customHeight="1" x14ac:dyDescent="0.2"/>
    <row r="2687" ht="14.25" hidden="1" customHeight="1" x14ac:dyDescent="0.2"/>
    <row r="2688" ht="14.25" hidden="1" customHeight="1" x14ac:dyDescent="0.2"/>
    <row r="2689" ht="14.25" hidden="1" customHeight="1" x14ac:dyDescent="0.2"/>
    <row r="2690" ht="14.25" hidden="1" customHeight="1" x14ac:dyDescent="0.2"/>
    <row r="2691" ht="14.25" hidden="1" customHeight="1" x14ac:dyDescent="0.2"/>
    <row r="2692" ht="14.25" hidden="1" customHeight="1" x14ac:dyDescent="0.2"/>
    <row r="2693" ht="14.25" hidden="1" customHeight="1" x14ac:dyDescent="0.2"/>
    <row r="2694" ht="14.25" hidden="1" customHeight="1" x14ac:dyDescent="0.2"/>
    <row r="2695" ht="14.25" hidden="1" customHeight="1" x14ac:dyDescent="0.2"/>
    <row r="2696" ht="14.25" hidden="1" customHeight="1" x14ac:dyDescent="0.2"/>
    <row r="2697" ht="14.25" hidden="1" customHeight="1" x14ac:dyDescent="0.2"/>
    <row r="2698" ht="14.25" hidden="1" customHeight="1" x14ac:dyDescent="0.2"/>
    <row r="2699" ht="14.25" hidden="1" customHeight="1" x14ac:dyDescent="0.2"/>
    <row r="2700" ht="14.25" hidden="1" customHeight="1" x14ac:dyDescent="0.2"/>
    <row r="2701" ht="14.25" hidden="1" customHeight="1" x14ac:dyDescent="0.2"/>
    <row r="2702" ht="14.25" hidden="1" customHeight="1" x14ac:dyDescent="0.2"/>
    <row r="2703" ht="14.25" hidden="1" customHeight="1" x14ac:dyDescent="0.2"/>
    <row r="2704" ht="14.25" hidden="1" customHeight="1" x14ac:dyDescent="0.2"/>
    <row r="2705" ht="14.25" hidden="1" customHeight="1" x14ac:dyDescent="0.2"/>
    <row r="2706" ht="14.25" hidden="1" customHeight="1" x14ac:dyDescent="0.2"/>
    <row r="2707" ht="14.25" hidden="1" customHeight="1" x14ac:dyDescent="0.2"/>
    <row r="2708" ht="14.25" hidden="1" customHeight="1" x14ac:dyDescent="0.2"/>
    <row r="2709" ht="14.25" hidden="1" customHeight="1" x14ac:dyDescent="0.2"/>
    <row r="2710" ht="14.25" hidden="1" customHeight="1" x14ac:dyDescent="0.2"/>
    <row r="2711" ht="14.25" hidden="1" customHeight="1" x14ac:dyDescent="0.2"/>
    <row r="2712" ht="14.25" hidden="1" customHeight="1" x14ac:dyDescent="0.2"/>
    <row r="2713" ht="14.25" hidden="1" customHeight="1" x14ac:dyDescent="0.2"/>
    <row r="2714" ht="14.25" hidden="1" customHeight="1" x14ac:dyDescent="0.2"/>
    <row r="2715" ht="14.25" hidden="1" customHeight="1" x14ac:dyDescent="0.2"/>
    <row r="2716" ht="14.25" hidden="1" customHeight="1" x14ac:dyDescent="0.2"/>
    <row r="2717" ht="14.25" hidden="1" customHeight="1" x14ac:dyDescent="0.2"/>
    <row r="2718" ht="14.25" hidden="1" customHeight="1" x14ac:dyDescent="0.2"/>
    <row r="2719" ht="14.25" hidden="1" customHeight="1" x14ac:dyDescent="0.2"/>
    <row r="2720" ht="14.25" hidden="1" customHeight="1" x14ac:dyDescent="0.2"/>
    <row r="2721" ht="14.25" hidden="1" customHeight="1" x14ac:dyDescent="0.2"/>
    <row r="2722" ht="14.25" hidden="1" customHeight="1" x14ac:dyDescent="0.2"/>
    <row r="2723" ht="14.25" hidden="1" customHeight="1" x14ac:dyDescent="0.2"/>
    <row r="2724" ht="14.25" hidden="1" customHeight="1" x14ac:dyDescent="0.2"/>
    <row r="2725" ht="14.25" hidden="1" customHeight="1" x14ac:dyDescent="0.2"/>
    <row r="2726" ht="14.25" hidden="1" customHeight="1" x14ac:dyDescent="0.2"/>
    <row r="2727" ht="14.25" hidden="1" customHeight="1" x14ac:dyDescent="0.2"/>
    <row r="2728" ht="14.25" hidden="1" customHeight="1" x14ac:dyDescent="0.2"/>
    <row r="2729" ht="14.25" hidden="1" customHeight="1" x14ac:dyDescent="0.2"/>
    <row r="2730" ht="14.25" hidden="1" customHeight="1" x14ac:dyDescent="0.2"/>
    <row r="2731" ht="14.25" hidden="1" customHeight="1" x14ac:dyDescent="0.2"/>
    <row r="2732" ht="14.25" hidden="1" customHeight="1" x14ac:dyDescent="0.2"/>
    <row r="2733" ht="14.25" hidden="1" customHeight="1" x14ac:dyDescent="0.2"/>
    <row r="2734" ht="14.25" hidden="1" customHeight="1" x14ac:dyDescent="0.2"/>
    <row r="2735" ht="14.25" hidden="1" customHeight="1" x14ac:dyDescent="0.2"/>
    <row r="2736" ht="14.25" hidden="1" customHeight="1" x14ac:dyDescent="0.2"/>
    <row r="2737" ht="14.25" hidden="1" customHeight="1" x14ac:dyDescent="0.2"/>
    <row r="2738" ht="14.25" hidden="1" customHeight="1" x14ac:dyDescent="0.2"/>
    <row r="2739" ht="14.25" hidden="1" customHeight="1" x14ac:dyDescent="0.2"/>
    <row r="2740" ht="14.25" hidden="1" customHeight="1" x14ac:dyDescent="0.2"/>
    <row r="2741" ht="14.25" hidden="1" customHeight="1" x14ac:dyDescent="0.2"/>
    <row r="2742" ht="14.25" hidden="1" customHeight="1" x14ac:dyDescent="0.2"/>
    <row r="2743" ht="14.25" hidden="1" customHeight="1" x14ac:dyDescent="0.2"/>
    <row r="2744" ht="14.25" hidden="1" customHeight="1" x14ac:dyDescent="0.2"/>
    <row r="2745" ht="14.25" hidden="1" customHeight="1" x14ac:dyDescent="0.2"/>
    <row r="2746" ht="14.25" hidden="1" customHeight="1" x14ac:dyDescent="0.2"/>
    <row r="2747" ht="14.25" hidden="1" customHeight="1" x14ac:dyDescent="0.2"/>
    <row r="2748" ht="14.25" hidden="1" customHeight="1" x14ac:dyDescent="0.2"/>
    <row r="2749" ht="14.25" hidden="1" customHeight="1" x14ac:dyDescent="0.2"/>
    <row r="2750" ht="14.25" hidden="1" customHeight="1" x14ac:dyDescent="0.2"/>
    <row r="2751" ht="14.25" hidden="1" customHeight="1" x14ac:dyDescent="0.2"/>
    <row r="2752" ht="14.25" hidden="1" customHeight="1" x14ac:dyDescent="0.2"/>
    <row r="2753" ht="14.25" hidden="1" customHeight="1" x14ac:dyDescent="0.2"/>
    <row r="2754" ht="14.25" hidden="1" customHeight="1" x14ac:dyDescent="0.2"/>
    <row r="2755" ht="14.25" hidden="1" customHeight="1" x14ac:dyDescent="0.2"/>
    <row r="2756" ht="14.25" hidden="1" customHeight="1" x14ac:dyDescent="0.2"/>
    <row r="2757" ht="14.25" hidden="1" customHeight="1" x14ac:dyDescent="0.2"/>
    <row r="2758" ht="14.25" hidden="1" customHeight="1" x14ac:dyDescent="0.2"/>
    <row r="2759" ht="14.25" hidden="1" customHeight="1" x14ac:dyDescent="0.2"/>
    <row r="2760" ht="14.25" hidden="1" customHeight="1" x14ac:dyDescent="0.2"/>
    <row r="2761" ht="14.25" hidden="1" customHeight="1" x14ac:dyDescent="0.2"/>
    <row r="2762" ht="14.25" hidden="1" customHeight="1" x14ac:dyDescent="0.2"/>
    <row r="2763" ht="14.25" hidden="1" customHeight="1" x14ac:dyDescent="0.2"/>
    <row r="2764" ht="14.25" hidden="1" customHeight="1" x14ac:dyDescent="0.2"/>
    <row r="2765" ht="14.25" hidden="1" customHeight="1" x14ac:dyDescent="0.2"/>
    <row r="2766" ht="14.25" hidden="1" customHeight="1" x14ac:dyDescent="0.2"/>
    <row r="2767" ht="14.25" hidden="1" customHeight="1" x14ac:dyDescent="0.2"/>
    <row r="2768" ht="14.25" hidden="1" customHeight="1" x14ac:dyDescent="0.2"/>
    <row r="2769" ht="14.25" hidden="1" customHeight="1" x14ac:dyDescent="0.2"/>
    <row r="2770" ht="14.25" hidden="1" customHeight="1" x14ac:dyDescent="0.2"/>
    <row r="2771" ht="14.25" hidden="1" customHeight="1" x14ac:dyDescent="0.2"/>
    <row r="2772" ht="14.25" hidden="1" customHeight="1" x14ac:dyDescent="0.2"/>
    <row r="2773" ht="14.25" hidden="1" customHeight="1" x14ac:dyDescent="0.2"/>
    <row r="2774" ht="14.25" hidden="1" customHeight="1" x14ac:dyDescent="0.2"/>
    <row r="2775" ht="14.25" hidden="1" customHeight="1" x14ac:dyDescent="0.2"/>
    <row r="2776" ht="14.25" hidden="1" customHeight="1" x14ac:dyDescent="0.2"/>
    <row r="2777" ht="14.25" hidden="1" customHeight="1" x14ac:dyDescent="0.2"/>
    <row r="2778" ht="14.25" hidden="1" customHeight="1" x14ac:dyDescent="0.2"/>
    <row r="2779" ht="14.25" hidden="1" customHeight="1" x14ac:dyDescent="0.2"/>
    <row r="2780" ht="14.25" hidden="1" customHeight="1" x14ac:dyDescent="0.2"/>
    <row r="2781" ht="14.25" hidden="1" customHeight="1" x14ac:dyDescent="0.2"/>
    <row r="2782" ht="14.25" hidden="1" customHeight="1" x14ac:dyDescent="0.2"/>
    <row r="2783" ht="14.25" hidden="1" customHeight="1" x14ac:dyDescent="0.2"/>
    <row r="2784" ht="14.25" hidden="1" customHeight="1" x14ac:dyDescent="0.2"/>
    <row r="2785" ht="14.25" hidden="1" customHeight="1" x14ac:dyDescent="0.2"/>
    <row r="2786" ht="14.25" hidden="1" customHeight="1" x14ac:dyDescent="0.2"/>
    <row r="2787" ht="14.25" hidden="1" customHeight="1" x14ac:dyDescent="0.2"/>
    <row r="2788" ht="14.25" hidden="1" customHeight="1" x14ac:dyDescent="0.2"/>
    <row r="2789" ht="14.25" hidden="1" customHeight="1" x14ac:dyDescent="0.2"/>
    <row r="2790" ht="14.25" hidden="1" customHeight="1" x14ac:dyDescent="0.2"/>
    <row r="2791" ht="14.25" hidden="1" customHeight="1" x14ac:dyDescent="0.2"/>
    <row r="2792" ht="14.25" hidden="1" customHeight="1" x14ac:dyDescent="0.2"/>
    <row r="2793" ht="14.25" hidden="1" customHeight="1" x14ac:dyDescent="0.2"/>
    <row r="2794" ht="14.25" hidden="1" customHeight="1" x14ac:dyDescent="0.2"/>
    <row r="2795" ht="14.25" hidden="1" customHeight="1" x14ac:dyDescent="0.2"/>
    <row r="2796" ht="14.25" hidden="1" customHeight="1" x14ac:dyDescent="0.2"/>
    <row r="2797" ht="14.25" hidden="1" customHeight="1" x14ac:dyDescent="0.2"/>
    <row r="2798" ht="14.25" hidden="1" customHeight="1" x14ac:dyDescent="0.2"/>
    <row r="2799" ht="14.25" hidden="1" customHeight="1" x14ac:dyDescent="0.2"/>
    <row r="2800" ht="14.25" hidden="1" customHeight="1" x14ac:dyDescent="0.2"/>
    <row r="2801" ht="14.25" hidden="1" customHeight="1" x14ac:dyDescent="0.2"/>
    <row r="2802" ht="14.25" hidden="1" customHeight="1" x14ac:dyDescent="0.2"/>
    <row r="2803" ht="14.25" hidden="1" customHeight="1" x14ac:dyDescent="0.2"/>
    <row r="2804" ht="14.25" hidden="1" customHeight="1" x14ac:dyDescent="0.2"/>
    <row r="2805" ht="14.25" hidden="1" customHeight="1" x14ac:dyDescent="0.2"/>
    <row r="2806" ht="14.25" hidden="1" customHeight="1" x14ac:dyDescent="0.2"/>
    <row r="2807" ht="14.25" hidden="1" customHeight="1" x14ac:dyDescent="0.2"/>
    <row r="2808" ht="14.25" hidden="1" customHeight="1" x14ac:dyDescent="0.2"/>
    <row r="2809" ht="14.25" hidden="1" customHeight="1" x14ac:dyDescent="0.2"/>
    <row r="2810" ht="14.25" hidden="1" x14ac:dyDescent="0.2"/>
    <row r="2811" ht="14.25" hidden="1" x14ac:dyDescent="0.2"/>
    <row r="2812" ht="14.25" hidden="1" x14ac:dyDescent="0.2"/>
    <row r="2813" ht="14.25" hidden="1" x14ac:dyDescent="0.2"/>
    <row r="2814" ht="14.25" hidden="1" x14ac:dyDescent="0.2"/>
    <row r="2815" ht="14.25" hidden="1" x14ac:dyDescent="0.2"/>
    <row r="2816" ht="14.25" hidden="1" x14ac:dyDescent="0.2"/>
    <row r="2817" ht="14.25" hidden="1" x14ac:dyDescent="0.2"/>
    <row r="2818" ht="14.25" hidden="1" x14ac:dyDescent="0.2"/>
    <row r="2819" ht="14.25" hidden="1" x14ac:dyDescent="0.2"/>
    <row r="2820" ht="14.25" hidden="1" x14ac:dyDescent="0.2"/>
    <row r="2821" ht="14.25" hidden="1" x14ac:dyDescent="0.2"/>
    <row r="2822" ht="14.25" hidden="1" x14ac:dyDescent="0.2"/>
    <row r="2823" ht="14.25" hidden="1" x14ac:dyDescent="0.2"/>
    <row r="2824" ht="14.25" hidden="1" x14ac:dyDescent="0.2"/>
    <row r="2825" ht="14.25" hidden="1" x14ac:dyDescent="0.2"/>
    <row r="2826" ht="14.25" hidden="1" x14ac:dyDescent="0.2"/>
    <row r="2827" ht="14.25" hidden="1" customHeight="1" x14ac:dyDescent="0.2"/>
    <row r="2828" ht="14.25" hidden="1" customHeight="1" x14ac:dyDescent="0.2"/>
    <row r="2829" ht="14.25" hidden="1" customHeight="1" x14ac:dyDescent="0.2"/>
    <row r="2830" ht="14.25" hidden="1" customHeight="1" x14ac:dyDescent="0.2"/>
    <row r="2831" ht="14.25" hidden="1" customHeight="1" x14ac:dyDescent="0.2"/>
    <row r="2832" ht="14.25" hidden="1" customHeight="1" x14ac:dyDescent="0.2"/>
    <row r="2833" ht="14.25" hidden="1" customHeight="1" x14ac:dyDescent="0.2"/>
    <row r="2834" ht="14.25" hidden="1" customHeight="1" x14ac:dyDescent="0.2"/>
    <row r="2835" ht="14.25" hidden="1" customHeight="1" x14ac:dyDescent="0.2"/>
    <row r="2836" ht="14.25" hidden="1" customHeight="1" x14ac:dyDescent="0.2"/>
    <row r="2837" ht="14.25" hidden="1" customHeight="1" x14ac:dyDescent="0.2"/>
    <row r="2838" ht="14.25" hidden="1" customHeight="1" x14ac:dyDescent="0.2"/>
    <row r="2839" ht="14.25" hidden="1" customHeight="1" x14ac:dyDescent="0.2"/>
    <row r="2840" ht="14.25" hidden="1" customHeight="1" x14ac:dyDescent="0.2"/>
    <row r="2841" ht="14.25" hidden="1" customHeight="1" x14ac:dyDescent="0.2"/>
    <row r="2842" ht="14.25" hidden="1" customHeight="1" x14ac:dyDescent="0.2"/>
    <row r="2843" ht="14.25" hidden="1" customHeight="1" x14ac:dyDescent="0.2"/>
    <row r="2844" ht="14.25" hidden="1" customHeight="1" x14ac:dyDescent="0.2"/>
    <row r="2845" ht="14.25" hidden="1" customHeight="1" x14ac:dyDescent="0.2"/>
    <row r="2846" ht="14.25" hidden="1" customHeight="1" x14ac:dyDescent="0.2"/>
    <row r="2847" ht="14.25" hidden="1" customHeight="1" x14ac:dyDescent="0.2"/>
  </sheetData>
  <sheetProtection formatCells="0" formatColumns="0" formatRows="0" insertHyperlinks="0"/>
  <mergeCells count="20">
    <mergeCell ref="G141:I141"/>
    <mergeCell ref="J141:L141"/>
    <mergeCell ref="B101:C101"/>
    <mergeCell ref="B131:C131"/>
    <mergeCell ref="B161:C161"/>
    <mergeCell ref="D141:F141"/>
    <mergeCell ref="J14:L14"/>
    <mergeCell ref="G14:I14"/>
    <mergeCell ref="D14:F14"/>
    <mergeCell ref="B38:C38"/>
    <mergeCell ref="B71:C71"/>
    <mergeCell ref="D51:F51"/>
    <mergeCell ref="G51:I51"/>
    <mergeCell ref="J51:L51"/>
    <mergeCell ref="D81:F81"/>
    <mergeCell ref="G81:I81"/>
    <mergeCell ref="J81:L81"/>
    <mergeCell ref="D111:F111"/>
    <mergeCell ref="G111:I111"/>
    <mergeCell ref="J111:L111"/>
  </mergeCells>
  <dataValidations count="3">
    <dataValidation operator="greaterThanOrEqual" allowBlank="1" showInputMessage="1" errorTitle="Error" error="Please enter non-negative number." promptTitle="Note" prompt="Please input the entity type's name in the table to the left." sqref="P14:R14 P51:R51 P81:R81 P111:R111 P141:R141"/>
    <dataValidation type="decimal" operator="greaterThanOrEqual" allowBlank="1" showErrorMessage="1" errorTitle="Error" error="Please enter non-negative number." sqref="D152:L155 D16:L24 D26:L32 D92:L95 D53:L60 D62:L65 D34:L37 D67:L70 D83:L90 D127:L130 D113:L120 D122:L125 D97:L100 D143:L150 D157:L160">
      <formula1>0</formula1>
    </dataValidation>
    <dataValidation operator="greaterThanOrEqual" allowBlank="1" showErrorMessage="1" errorTitle="Error" error="Please enter non-negative number." sqref="D121:L121 D25:L25 D96:L96 D91:L91 D66:L66 D61:L61 P15:R50 D33:L33 D156:L156 D151:L151 D126:L126 C162:C65549 P1:R13 C1:C37 C39:C70 P52:R80 G1:G15 C72:C100 P82:R110 C102:C130 P112:R140 S1:JB1048576 M1:O1048576 A1:B1048576 C132:C160 P142:R65549 D15:F15 J38:J51 E1:F13 D1:D14 J1:J15 H1:I13 K1:L13 K131:L140 D161:L65549 E38:F50 D38:D51 D71:D81 H38:I50 G38:G52 K38:L50 G131:G142 H52:L52 E71:F80 D82:F82 J71:J81 H71:I80 G71:G82 K71:L80 H131:I140 J101:J111 E101:F110 D101:D111 J131:J141 H101:I110 G101:G112 K101:L110 H142:L142 H112:L112 E131:F140 E142:F142 D131:D142 D112:F112 H82:L82 D52:F52 H15:I15 K15:L15"/>
  </dataValidations>
  <pageMargins left="0.70866141732283472" right="0.70866141732283472" top="0.74803149606299213" bottom="0.74803149606299213" header="0.31496062992125984" footer="0.31496062992125984"/>
  <pageSetup paperSize="8" scale="57" fitToHeight="6" orientation="landscape" cellComments="asDisplayed" r:id="rId1"/>
  <headerFooter>
    <oddHeader>&amp;LFSB shadow banking exercise 2016&amp;RConfidential when completed</oddHeader>
    <oddFooter>&amp;C&amp;P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DB61"/>
  <sheetViews>
    <sheetView showGridLines="0" zoomScale="70" zoomScaleNormal="70" zoomScaleSheetLayoutView="85" workbookViewId="0"/>
  </sheetViews>
  <sheetFormatPr defaultColWidth="0" defaultRowHeight="0" customHeight="1" zeroHeight="1" x14ac:dyDescent="0.2"/>
  <cols>
    <col min="1" max="1" width="3.625" style="399" customWidth="1"/>
    <col min="2" max="2" width="9.75" style="399" customWidth="1"/>
    <col min="3" max="3" width="28.75" style="2" customWidth="1"/>
    <col min="4" max="8" width="14.625" style="2" customWidth="1"/>
    <col min="9" max="9" width="15.625" style="2" customWidth="1"/>
    <col min="10" max="10" width="15.875" style="2" customWidth="1"/>
    <col min="11" max="16" width="10.625" style="2" customWidth="1"/>
    <col min="17" max="17" width="3.625" style="399" customWidth="1"/>
    <col min="18" max="18" width="15.875" style="399" customWidth="1"/>
    <col min="19" max="24" width="10.625" style="2" customWidth="1"/>
    <col min="25" max="25" width="3.625" style="399" customWidth="1"/>
    <col min="26" max="26" width="15.875" style="399" customWidth="1"/>
    <col min="27" max="32" width="10.625" style="2" customWidth="1"/>
    <col min="33" max="33" width="9" style="399" customWidth="1"/>
    <col min="34" max="83" width="9" style="399" hidden="1" customWidth="1"/>
    <col min="84" max="106" width="0" style="2" hidden="1" customWidth="1"/>
    <col min="107" max="16384" width="9" style="2" hidden="1"/>
  </cols>
  <sheetData>
    <row r="1" spans="1:83" s="394" customFormat="1" ht="14.25" customHeight="1" x14ac:dyDescent="0.2">
      <c r="A1" s="395"/>
      <c r="B1" s="395"/>
      <c r="C1" s="396"/>
      <c r="D1" s="396"/>
      <c r="E1" s="396"/>
      <c r="F1" s="396"/>
      <c r="G1" s="396"/>
      <c r="H1" s="396"/>
      <c r="I1" s="396"/>
      <c r="J1" s="396"/>
    </row>
    <row r="2" spans="1:83" s="3" customFormat="1" ht="19.5" customHeight="1" x14ac:dyDescent="0.2">
      <c r="A2" s="399"/>
      <c r="B2" s="13" t="s">
        <v>525</v>
      </c>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399"/>
      <c r="AH2" s="399"/>
      <c r="AI2" s="399"/>
      <c r="AJ2" s="399"/>
      <c r="AK2" s="399"/>
      <c r="AL2" s="399"/>
      <c r="AM2" s="399"/>
      <c r="AN2" s="399"/>
      <c r="AO2" s="399"/>
      <c r="AP2" s="399"/>
      <c r="AQ2" s="399"/>
      <c r="AR2" s="399"/>
      <c r="AS2" s="399"/>
      <c r="AT2" s="399"/>
      <c r="AU2" s="399"/>
      <c r="AV2" s="399"/>
      <c r="AW2" s="399"/>
      <c r="AX2" s="399"/>
      <c r="AY2" s="399"/>
      <c r="AZ2" s="399"/>
      <c r="BA2" s="399"/>
      <c r="BB2" s="399"/>
      <c r="BC2" s="399"/>
      <c r="BD2" s="399"/>
      <c r="BE2" s="399"/>
      <c r="BF2" s="399"/>
      <c r="BG2" s="399"/>
      <c r="BH2" s="399"/>
      <c r="BI2" s="399"/>
      <c r="BJ2" s="399"/>
      <c r="BK2" s="399"/>
      <c r="BL2" s="399"/>
      <c r="BM2" s="399"/>
      <c r="BN2" s="399"/>
      <c r="BO2" s="399"/>
      <c r="BP2" s="399"/>
      <c r="BQ2" s="399"/>
      <c r="BR2" s="399"/>
      <c r="BS2" s="399"/>
      <c r="BT2" s="399"/>
      <c r="BU2" s="399"/>
      <c r="BV2" s="399"/>
      <c r="BW2" s="399"/>
      <c r="BX2" s="399"/>
      <c r="BY2" s="399"/>
      <c r="BZ2" s="399"/>
      <c r="CA2" s="399"/>
      <c r="CB2" s="399"/>
      <c r="CC2" s="399"/>
      <c r="CD2" s="399"/>
      <c r="CE2" s="399"/>
    </row>
    <row r="3" spans="1:83" s="394" customFormat="1" ht="12" customHeight="1" x14ac:dyDescent="0.2">
      <c r="F3" s="396"/>
      <c r="G3" s="396"/>
    </row>
    <row r="4" spans="1:83" s="394" customFormat="1" ht="15" customHeight="1" x14ac:dyDescent="0.2">
      <c r="B4" s="434" t="s">
        <v>1106</v>
      </c>
      <c r="C4" s="434"/>
      <c r="D4" s="400"/>
      <c r="E4" s="396"/>
      <c r="F4" s="396"/>
      <c r="G4" s="396"/>
      <c r="H4" s="396"/>
      <c r="I4" s="396"/>
      <c r="J4" s="434"/>
      <c r="K4" s="396"/>
      <c r="L4" s="396"/>
      <c r="M4" s="396"/>
      <c r="N4" s="396"/>
      <c r="O4" s="396"/>
      <c r="P4" s="396"/>
      <c r="R4" s="434"/>
      <c r="S4" s="396"/>
      <c r="T4" s="396"/>
      <c r="U4" s="396"/>
      <c r="V4" s="396"/>
      <c r="W4" s="396"/>
      <c r="X4" s="396"/>
      <c r="Z4" s="434"/>
      <c r="AA4" s="396"/>
      <c r="AB4" s="396"/>
      <c r="AC4" s="396"/>
      <c r="AD4" s="396"/>
      <c r="AE4" s="396"/>
      <c r="AF4" s="396"/>
      <c r="AG4" s="396"/>
      <c r="AI4" s="396"/>
      <c r="AJ4" s="396"/>
      <c r="AK4" s="396"/>
      <c r="AL4" s="396"/>
      <c r="AM4" s="396"/>
      <c r="AN4" s="396"/>
      <c r="AP4" s="396"/>
      <c r="AQ4" s="396"/>
      <c r="AR4" s="396"/>
      <c r="AS4" s="396"/>
      <c r="AT4" s="396"/>
      <c r="AU4" s="396"/>
      <c r="AW4" s="396"/>
      <c r="AX4" s="396"/>
      <c r="AY4" s="396"/>
      <c r="AZ4" s="396"/>
      <c r="BA4" s="396"/>
      <c r="BB4" s="396"/>
    </row>
    <row r="5" spans="1:83" s="394" customFormat="1" ht="15" customHeight="1" x14ac:dyDescent="0.2">
      <c r="B5" s="434" t="s">
        <v>452</v>
      </c>
      <c r="C5" s="434"/>
      <c r="D5" s="400"/>
      <c r="E5" s="396"/>
      <c r="F5" s="396"/>
      <c r="G5" s="396"/>
      <c r="H5" s="396"/>
      <c r="I5" s="396"/>
      <c r="J5" s="434" t="s">
        <v>556</v>
      </c>
      <c r="K5" s="396"/>
      <c r="L5" s="396"/>
      <c r="M5" s="396"/>
      <c r="N5" s="396"/>
      <c r="O5" s="396"/>
      <c r="P5" s="396"/>
      <c r="R5" s="434" t="s">
        <v>556</v>
      </c>
      <c r="S5" s="396"/>
      <c r="T5" s="396"/>
      <c r="U5" s="396"/>
      <c r="V5" s="396"/>
      <c r="W5" s="396"/>
      <c r="X5" s="396"/>
      <c r="Z5" s="434" t="s">
        <v>556</v>
      </c>
      <c r="AA5" s="396"/>
      <c r="AB5" s="396"/>
      <c r="AC5" s="396"/>
      <c r="AD5" s="396"/>
      <c r="AE5" s="396"/>
      <c r="AF5" s="396"/>
      <c r="AG5" s="396"/>
      <c r="AI5" s="396"/>
      <c r="AJ5" s="396"/>
      <c r="AK5" s="396"/>
      <c r="AL5" s="396"/>
      <c r="AM5" s="396"/>
      <c r="AN5" s="396"/>
      <c r="AP5" s="396"/>
      <c r="AQ5" s="396"/>
      <c r="AR5" s="396"/>
      <c r="AS5" s="396"/>
      <c r="AT5" s="396"/>
      <c r="AU5" s="396"/>
      <c r="AW5" s="396"/>
      <c r="AX5" s="396"/>
      <c r="AY5" s="396"/>
      <c r="AZ5" s="396"/>
      <c r="BA5" s="396"/>
      <c r="BB5" s="396"/>
    </row>
    <row r="6" spans="1:83" s="399" customFormat="1" ht="15" thickBot="1" x14ac:dyDescent="0.25">
      <c r="C6" s="397"/>
      <c r="D6" s="397"/>
      <c r="I6" s="397"/>
      <c r="J6" s="543" t="s">
        <v>1078</v>
      </c>
      <c r="R6" s="543" t="s">
        <v>418</v>
      </c>
      <c r="Z6" s="543" t="s">
        <v>419</v>
      </c>
    </row>
    <row r="7" spans="1:83" ht="22.5" customHeight="1" thickBot="1" x14ac:dyDescent="0.25">
      <c r="A7" s="1729"/>
      <c r="B7" s="521"/>
      <c r="C7" s="2238"/>
      <c r="D7" s="1714" t="s">
        <v>54</v>
      </c>
      <c r="E7" s="1715" t="s">
        <v>55</v>
      </c>
      <c r="F7" s="1715" t="s">
        <v>56</v>
      </c>
      <c r="G7" s="1715" t="s">
        <v>57</v>
      </c>
      <c r="H7" s="1720" t="s">
        <v>58</v>
      </c>
      <c r="I7" s="1555"/>
      <c r="J7" s="539"/>
      <c r="K7" s="433"/>
      <c r="L7" s="433"/>
      <c r="M7" s="433"/>
      <c r="N7" s="433"/>
      <c r="O7" s="433"/>
      <c r="P7" s="433"/>
      <c r="R7" s="539"/>
      <c r="S7" s="433"/>
      <c r="T7" s="433"/>
      <c r="U7" s="433"/>
      <c r="V7" s="433"/>
      <c r="W7" s="433"/>
      <c r="X7" s="433"/>
      <c r="Z7" s="539"/>
      <c r="AA7" s="433"/>
      <c r="AB7" s="433"/>
      <c r="AC7" s="433"/>
      <c r="AD7" s="433"/>
      <c r="AE7" s="433"/>
      <c r="AF7" s="433"/>
    </row>
    <row r="8" spans="1:83" s="6" customFormat="1" ht="20.100000000000001" customHeight="1" x14ac:dyDescent="0.2">
      <c r="A8" s="1730"/>
      <c r="B8" s="24"/>
      <c r="C8" s="2239"/>
      <c r="D8" s="516" t="s">
        <v>45</v>
      </c>
      <c r="E8" s="516" t="s">
        <v>45</v>
      </c>
      <c r="F8" s="516" t="s">
        <v>45</v>
      </c>
      <c r="G8" s="516" t="s">
        <v>45</v>
      </c>
      <c r="H8" s="1721" t="s">
        <v>45</v>
      </c>
      <c r="I8" s="735"/>
      <c r="J8" s="556"/>
      <c r="K8" s="536" t="s">
        <v>54</v>
      </c>
      <c r="L8" s="537" t="s">
        <v>55</v>
      </c>
      <c r="M8" s="537" t="s">
        <v>56</v>
      </c>
      <c r="N8" s="537" t="s">
        <v>57</v>
      </c>
      <c r="O8" s="538" t="s">
        <v>58</v>
      </c>
      <c r="P8" s="605" t="s">
        <v>456</v>
      </c>
      <c r="Q8" s="441"/>
      <c r="R8" s="556"/>
      <c r="S8" s="536" t="s">
        <v>54</v>
      </c>
      <c r="T8" s="537" t="s">
        <v>55</v>
      </c>
      <c r="U8" s="537" t="s">
        <v>56</v>
      </c>
      <c r="V8" s="537" t="s">
        <v>57</v>
      </c>
      <c r="W8" s="538" t="s">
        <v>58</v>
      </c>
      <c r="X8" s="605" t="s">
        <v>456</v>
      </c>
      <c r="Y8" s="441"/>
      <c r="Z8" s="556"/>
      <c r="AA8" s="536" t="s">
        <v>54</v>
      </c>
      <c r="AB8" s="537" t="s">
        <v>55</v>
      </c>
      <c r="AC8" s="537" t="s">
        <v>56</v>
      </c>
      <c r="AD8" s="537" t="s">
        <v>57</v>
      </c>
      <c r="AE8" s="538" t="s">
        <v>58</v>
      </c>
      <c r="AF8" s="605" t="s">
        <v>456</v>
      </c>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1"/>
      <c r="BT8" s="441"/>
      <c r="BU8" s="441"/>
      <c r="BV8" s="441"/>
      <c r="BW8" s="441"/>
      <c r="BX8" s="441"/>
      <c r="BY8" s="441"/>
      <c r="BZ8" s="441"/>
      <c r="CA8" s="441"/>
      <c r="CB8" s="441"/>
      <c r="CC8" s="441"/>
      <c r="CD8" s="441"/>
      <c r="CE8" s="441"/>
    </row>
    <row r="9" spans="1:83" ht="38.25" customHeight="1" x14ac:dyDescent="0.2">
      <c r="A9" s="1729"/>
      <c r="B9" s="2230" t="s">
        <v>1234</v>
      </c>
      <c r="C9" s="446" t="s">
        <v>60</v>
      </c>
      <c r="D9" s="513"/>
      <c r="E9" s="517"/>
      <c r="F9" s="517"/>
      <c r="G9" s="517"/>
      <c r="H9" s="1722"/>
      <c r="I9" s="736"/>
      <c r="J9" s="533" t="s">
        <v>60</v>
      </c>
      <c r="K9" s="544" t="str">
        <f>IFERROR(IF($D9+($D$14/'4 classification'!$AA$36)&gt;5,5,$D9+($D$14/'4 classification'!$AA$36)),"-")</f>
        <v>-</v>
      </c>
      <c r="L9" s="545" t="str">
        <f>IFERROR(IF($E9+($E$14/'4 classification'!$AA$66)&gt;5,5,$E9+($E$14/'4 classification'!$AA$66)),"-")</f>
        <v>-</v>
      </c>
      <c r="M9" s="545" t="str">
        <f>IFERROR(IF($F9+($F$14/'4 classification'!$U$96)&gt;5,5,$F9+($F$14/'4 classification'!$U$96)),"-")</f>
        <v>-</v>
      </c>
      <c r="N9" s="545" t="str">
        <f>IFERROR(IF($G9+($G$14/'4 classification'!$S$127)&gt;5,5,$G9+($G$14/'4 classification'!$S$127)),"-")</f>
        <v>-</v>
      </c>
      <c r="O9" s="557" t="str">
        <f>IFERROR(IF($H9+($H$14/'4 classification'!$U$157)&gt;5,5,$H9+($H$14/'4 classification'!$U$157)),"-")</f>
        <v>-</v>
      </c>
      <c r="P9" s="606" t="str">
        <f>IFERROR((K9*$D$14+L9*$E$14+M9*$F$14+N9*$G$14+O9*$H$14)/SUM($D$14:$H$14),"-")</f>
        <v>-</v>
      </c>
      <c r="Q9" s="558"/>
      <c r="R9" s="533" t="s">
        <v>60</v>
      </c>
      <c r="S9" s="559" t="str">
        <f>IFERROR(IF($D9+$D$15+($D$14/'4 classification'!$AA$36)&gt;5,5,$D9+$D$15+($D$14/'4 classification'!$AA$36)),"-")</f>
        <v>-</v>
      </c>
      <c r="T9" s="560" t="str">
        <f>IFERROR(IF($E9+$E$15+($E$14/'4 classification'!$AA$66)&gt;5,5,$E9+$E$15+($E$14/'4 classification'!$AA$66)),"-")</f>
        <v>-</v>
      </c>
      <c r="U9" s="560" t="str">
        <f>IFERROR(IF($F9+$F$15+($F$14/'4 classification'!$U$96)&gt;5,5,$F9+$F$15+($F$14/'4 classification'!$U$96)),"-")</f>
        <v>-</v>
      </c>
      <c r="V9" s="560" t="str">
        <f>IFERROR(IF($G9+$G$15+($G$14/'4 classification'!$S$127)&gt;5,5,$G9+$G$15+($G$14/'4 classification'!$S$127)),"-")</f>
        <v>-</v>
      </c>
      <c r="W9" s="557" t="str">
        <f>IFERROR(IF($H9+$H$15+($H$14/'4 classification'!$U$157)&gt;5,5,$H9+$H$15+($H$14/'4 classification'!$U$157)),"-")</f>
        <v>-</v>
      </c>
      <c r="X9" s="606" t="str">
        <f>IFERROR((S9*$D$14+T9*$E$14+U9*$F$14+V9*$G$14+W9*$H$14)/SUM($D$14:$H$14),"-")</f>
        <v>-</v>
      </c>
      <c r="Y9" s="558"/>
      <c r="Z9" s="533" t="s">
        <v>60</v>
      </c>
      <c r="AA9" s="559" t="str">
        <f>IFERROR(IF($D9+$D$15+$D$16+($D$14/'4 classification'!$AA$36)&gt;5,5,$D9+$D$15+$D$16+($D$14/'4 classification'!$AA$36)),"-")</f>
        <v>-</v>
      </c>
      <c r="AB9" s="560" t="str">
        <f>IFERROR(IF($E9+$E$15+$E$16+($E$14/'4 classification'!$AA$66)&gt;5,5,$E9+$E$15+$E$16+($E$14/'4 classification'!$AA$66)),"-")</f>
        <v>-</v>
      </c>
      <c r="AC9" s="560" t="str">
        <f>IFERROR(IF($F9+$F$15+$F$16+($F$14/'4 classification'!$U$96)&gt;5,5,$F9+$F$15+$F$16+($F$14/'4 classification'!$U$96)),"-")</f>
        <v>-</v>
      </c>
      <c r="AD9" s="560" t="str">
        <f>IFERROR(IF($G9+$G$15+$G$16+($G$14/'4 classification'!$S$127)&gt;5,5,$G9+$G$15+$G$16+($G$14/'4 classification'!$S$127)),"-")</f>
        <v>-</v>
      </c>
      <c r="AE9" s="557" t="str">
        <f>IFERROR(IF($H9+$H$15+$H$16+($H$14/'4 classification'!$U$157)&gt;5,5,$H9+$H$15+$H$16+($H$14/'4 classification'!$U$157)),"-")</f>
        <v>-</v>
      </c>
      <c r="AF9" s="606" t="str">
        <f>IFERROR((AA9*$D$14+AB9*$E$14+AC9*$F$14+AD9*$G$14+AE9*$H$14)/SUM($D$14:$H$14),"-")</f>
        <v>-</v>
      </c>
      <c r="AG9" s="558"/>
    </row>
    <row r="10" spans="1:83" ht="38.25" customHeight="1" x14ac:dyDescent="0.2">
      <c r="A10" s="1729"/>
      <c r="B10" s="2231"/>
      <c r="C10" s="445" t="s">
        <v>61</v>
      </c>
      <c r="D10" s="514"/>
      <c r="E10" s="518"/>
      <c r="F10" s="518"/>
      <c r="G10" s="518"/>
      <c r="H10" s="1723"/>
      <c r="I10" s="736"/>
      <c r="J10" s="534" t="s">
        <v>61</v>
      </c>
      <c r="K10" s="544" t="str">
        <f>IFERROR(IF($D10+($D$14/'4 classification'!$AA$36)&gt;5,5,$D10+($D$14/'4 classification'!$AA$36)),"-")</f>
        <v>-</v>
      </c>
      <c r="L10" s="546" t="str">
        <f>IFERROR(IF($E10+($E$14/'4 classification'!$AA$66)&gt;5,5,$E10+($E$14/'4 classification'!$AA$66)),"-")</f>
        <v>-</v>
      </c>
      <c r="M10" s="546" t="str">
        <f>IFERROR(IF($F10+($F$14/'4 classification'!$U$96)&gt;5,5,$F10+($F$14/'4 classification'!$U$96)),"-")</f>
        <v>-</v>
      </c>
      <c r="N10" s="546" t="str">
        <f>IFERROR(IF($G10+($G$14/'4 classification'!$S$127)&gt;5,5,$G10+($G$14/'4 classification'!$S$127)),"-")</f>
        <v>-</v>
      </c>
      <c r="O10" s="547" t="str">
        <f>IFERROR(IF($H10+($H$14/'4 classification'!$U$157)&gt;5,5,$H10+($H$14/'4 classification'!$U$157)),"-")</f>
        <v>-</v>
      </c>
      <c r="P10" s="607" t="str">
        <f t="shared" ref="P10:P12" si="0">IFERROR((K10*$D$14+L10*$E$14+M10*$F$14+N10*$G$14+O10*$H$14)/SUM($D$14:$H$14),"-")</f>
        <v>-</v>
      </c>
      <c r="R10" s="534" t="s">
        <v>61</v>
      </c>
      <c r="S10" s="551" t="str">
        <f>IFERROR(IF($D10+$D$15+($D$14/'4 classification'!$AA$36)&gt;5,5,$D10+$D$15+($D$14/'4 classification'!$AA$36)),"-")</f>
        <v>-</v>
      </c>
      <c r="T10" s="546" t="str">
        <f>IFERROR(IF($E10+$E$15+($E$14/'4 classification'!$AA$66)&gt;5,5,$E10+$E$15+($E$14/'4 classification'!$AA$66)),"-")</f>
        <v>-</v>
      </c>
      <c r="U10" s="546" t="str">
        <f>IFERROR(IF($F10+$F$15+($F$14/'4 classification'!$U$96)&gt;5,5,$F10+$F$15+($F$14/'4 classification'!$U$96)),"-")</f>
        <v>-</v>
      </c>
      <c r="V10" s="546" t="str">
        <f>IFERROR(IF($G10+$G$15+($G$14/'4 classification'!$S$127)&gt;5,5,$G10+$G$15+($G$14/'4 classification'!$S$127)),"-")</f>
        <v>-</v>
      </c>
      <c r="W10" s="547" t="str">
        <f>IFERROR(IF($H10+$H$15+($H$14/'4 classification'!$U$157)&gt;5,5,$H10+$H$15+($H$14/'4 classification'!$U$157)),"-")</f>
        <v>-</v>
      </c>
      <c r="X10" s="607" t="str">
        <f>IFERROR((S10*$D$14+T10*$E$14+U10*$F$14+V10*$G$14+W10*$H$14)/SUM($D$14:$H$14),"-")</f>
        <v>-</v>
      </c>
      <c r="Z10" s="534" t="s">
        <v>61</v>
      </c>
      <c r="AA10" s="551" t="str">
        <f>IFERROR(IF($D10+$D$15+$D$16+($D$14/'4 classification'!$AA$36)&gt;5,5,$D10+$D$15+$D$16+($D$14/'4 classification'!$AA$36)),"-")</f>
        <v>-</v>
      </c>
      <c r="AB10" s="546" t="str">
        <f>IFERROR(IF($E10+$E$15+$E$16+($E$14/'4 classification'!$AA$66)&gt;5,5,$E10+$E$15+$E$16+($E$14/'4 classification'!$AA$66)),"-")</f>
        <v>-</v>
      </c>
      <c r="AC10" s="546" t="str">
        <f>IFERROR(IF($F10+$F$15+$F$16+($F$14/'4 classification'!$U$96)&gt;5,5,$F10+$F$15+$F$16+($F$14/'4 classification'!$U$96)),"-")</f>
        <v>-</v>
      </c>
      <c r="AD10" s="546" t="str">
        <f>IFERROR(IF($G10+$G$15+$G$16+($G$14/'4 classification'!$S$127)&gt;5,5,$G10+$G$15+$G$16+($G$14/'4 classification'!$S$127)),"-")</f>
        <v>-</v>
      </c>
      <c r="AE10" s="547" t="str">
        <f>IFERROR(IF($H10+$H$15+$H$16+($H$14/'4 classification'!$U$157)&gt;5,5,$H10+$H$15+$H$16+($H$14/'4 classification'!$U$157)),"-")</f>
        <v>-</v>
      </c>
      <c r="AF10" s="607" t="str">
        <f t="shared" ref="AF10:AF12" si="1">IFERROR((AA10*$D$14+AB10*$E$14+AC10*$F$14+AD10*$G$14+AE10*$H$14)/SUM($D$14:$H$14),"-")</f>
        <v>-</v>
      </c>
    </row>
    <row r="11" spans="1:83" ht="38.25" customHeight="1" x14ac:dyDescent="0.2">
      <c r="A11" s="1729"/>
      <c r="B11" s="2231"/>
      <c r="C11" s="445" t="s">
        <v>62</v>
      </c>
      <c r="D11" s="514"/>
      <c r="E11" s="518"/>
      <c r="F11" s="518"/>
      <c r="G11" s="518"/>
      <c r="H11" s="1723"/>
      <c r="I11" s="736"/>
      <c r="J11" s="534" t="s">
        <v>62</v>
      </c>
      <c r="K11" s="544" t="str">
        <f>IFERROR(IF($D11+($D$14/'4 classification'!$AA$36)&gt;5,5,$D11+($D$14/'4 classification'!$AA$36)),"-")</f>
        <v>-</v>
      </c>
      <c r="L11" s="546" t="str">
        <f>IFERROR(IF($E11+($E$14/'4 classification'!$AA$66)&gt;5,5,$E11+($E$14/'4 classification'!$AA$66)),"-")</f>
        <v>-</v>
      </c>
      <c r="M11" s="546" t="str">
        <f>IFERROR(IF($F11+($F$14/'4 classification'!$U$96)&gt;5,5,$F11+($F$14/'4 classification'!$U$96)),"-")</f>
        <v>-</v>
      </c>
      <c r="N11" s="546" t="str">
        <f>IFERROR(IF($G11+($G$14/'4 classification'!$S$127)&gt;5,5,$G11+($G$14/'4 classification'!$S$127)),"-")</f>
        <v>-</v>
      </c>
      <c r="O11" s="547" t="str">
        <f>IFERROR(IF($H11+($H$14/'4 classification'!$U$157)&gt;5,5,$H11+($H$14/'4 classification'!$U$157)),"-")</f>
        <v>-</v>
      </c>
      <c r="P11" s="607" t="str">
        <f t="shared" si="0"/>
        <v>-</v>
      </c>
      <c r="R11" s="534" t="s">
        <v>62</v>
      </c>
      <c r="S11" s="551" t="str">
        <f>IFERROR(IF($D11+$D$15+($D$14/'4 classification'!$AA$36)&gt;5,5,$D11+$D$15+($D$14/'4 classification'!$AA$36)),"-")</f>
        <v>-</v>
      </c>
      <c r="T11" s="546" t="str">
        <f>IFERROR(IF($E11+$E$15+($E$14/'4 classification'!$AA$66)&gt;5,5,$E11+$E$15+($E$14/'4 classification'!$AA$66)),"-")</f>
        <v>-</v>
      </c>
      <c r="U11" s="546" t="str">
        <f>IFERROR(IF($F11+$F$15+($F$14/'4 classification'!$U$96)&gt;5,5,$F11+$F$15+($F$14/'4 classification'!$U$96)),"-")</f>
        <v>-</v>
      </c>
      <c r="V11" s="546" t="str">
        <f>IFERROR(IF($G11+$G$15+($G$14/'4 classification'!$S$127)&gt;5,5,$G11+$G$15+($G$14/'4 classification'!$S$127)),"-")</f>
        <v>-</v>
      </c>
      <c r="W11" s="547" t="str">
        <f>IFERROR(IF($H11+$H$15+($H$14/'4 classification'!$U$157)&gt;5,5,$H11+$H$15+($H$14/'4 classification'!$U$157)),"-")</f>
        <v>-</v>
      </c>
      <c r="X11" s="607" t="str">
        <f>IFERROR((S11*$D$14+T11*$E$14+U11*$F$14+V11*$G$14+W11*$H$14)/SUM($D$14:$H$14),"-")</f>
        <v>-</v>
      </c>
      <c r="Z11" s="534" t="s">
        <v>62</v>
      </c>
      <c r="AA11" s="551" t="str">
        <f>IFERROR(IF($D11+$D$15+$D$16+($D$14/'4 classification'!$AA$36)&gt;5,5,$D11+$D$15+$D$16+($D$14/'4 classification'!$AA$36)),"-")</f>
        <v>-</v>
      </c>
      <c r="AB11" s="546" t="str">
        <f>IFERROR(IF($E11+$E$15+$E$16+($E$14/'4 classification'!$AA$66)&gt;5,5,$E11+$E$15+$E$16+($E$14/'4 classification'!$AA$66)),"-")</f>
        <v>-</v>
      </c>
      <c r="AC11" s="546" t="str">
        <f>IFERROR(IF($F11+$F$15+$F$16+($F$14/'4 classification'!$U$96)&gt;5,5,$F11+$F$15+$F$16+($F$14/'4 classification'!$U$96)),"-")</f>
        <v>-</v>
      </c>
      <c r="AD11" s="546" t="str">
        <f>IFERROR(IF($G11+$G$15+$G$16+($G$14/'4 classification'!$S$127)&gt;5,5,$G11+$G$15+$G$16+($G$14/'4 classification'!$S$127)),"-")</f>
        <v>-</v>
      </c>
      <c r="AE11" s="547" t="str">
        <f>IFERROR(IF($H11+$H$15+$H$16+($H$14/'4 classification'!$U$157)&gt;5,5,$H11+$H$15+$H$16+($H$14/'4 classification'!$U$157)),"-")</f>
        <v>-</v>
      </c>
      <c r="AF11" s="607" t="str">
        <f t="shared" si="1"/>
        <v>-</v>
      </c>
    </row>
    <row r="12" spans="1:83" ht="38.25" customHeight="1" thickBot="1" x14ac:dyDescent="0.25">
      <c r="A12" s="1729"/>
      <c r="B12" s="2232"/>
      <c r="C12" s="511" t="s">
        <v>63</v>
      </c>
      <c r="D12" s="515"/>
      <c r="E12" s="519"/>
      <c r="F12" s="519"/>
      <c r="G12" s="519"/>
      <c r="H12" s="1724"/>
      <c r="I12" s="736"/>
      <c r="J12" s="540" t="s">
        <v>63</v>
      </c>
      <c r="K12" s="548" t="str">
        <f>IFERROR(IF($D12+($D$14/'4 classification'!$AA$36)&gt;5,5,$D12+($D$14/'4 classification'!$AA$36)),"-")</f>
        <v>-</v>
      </c>
      <c r="L12" s="549" t="str">
        <f>IFERROR(IF($E12+($E$14/'4 classification'!$AA$66)&gt;5,5,$E12+($E$14/'4 classification'!$AA$66)),"-")</f>
        <v>-</v>
      </c>
      <c r="M12" s="549" t="str">
        <f>IFERROR(IF($F12+($F$14/'4 classification'!$U$96)&gt;5,5,$F12+($F$14/'4 classification'!$U$96)),"-")</f>
        <v>-</v>
      </c>
      <c r="N12" s="549" t="str">
        <f>IFERROR(IF($G12+($G$14/'4 classification'!$S$127)&gt;5,5,$G12+($G$14/'4 classification'!$S$127)),"-")</f>
        <v>-</v>
      </c>
      <c r="O12" s="550" t="str">
        <f>IFERROR(IF($H12+($H$14/'4 classification'!$U$157)&gt;5,5,$H12+($H$14/'4 classification'!$U$157)),"-")</f>
        <v>-</v>
      </c>
      <c r="P12" s="608" t="str">
        <f t="shared" si="0"/>
        <v>-</v>
      </c>
      <c r="R12" s="542" t="s">
        <v>63</v>
      </c>
      <c r="S12" s="552" t="str">
        <f>IFERROR(IF($D12+$D$15+($D$14/'4 classification'!$AA$36)&gt;5,5,$D12+$D$15+($D$14/'4 classification'!$AA$36)),"-")</f>
        <v>-</v>
      </c>
      <c r="T12" s="553" t="str">
        <f>IFERROR(IF($E12+$E$15+($E$14/'4 classification'!$AA$66)&gt;5,5,$E12+$E$15+($E$14/'4 classification'!$AA$66)),"-")</f>
        <v>-</v>
      </c>
      <c r="U12" s="553" t="str">
        <f>IFERROR(IF($F12+$F$15+($F$14/'4 classification'!$U$96)&gt;5,5,$F12+$F$15+($F$14/'4 classification'!$U$96)),"-")</f>
        <v>-</v>
      </c>
      <c r="V12" s="553" t="str">
        <f>IFERROR(IF($G12+$G$15+($G$14/'4 classification'!$S$127)&gt;5,5,$G12+$G$15+($G$14/'4 classification'!$S$127)),"-")</f>
        <v>-</v>
      </c>
      <c r="W12" s="611" t="str">
        <f>IFERROR(IF($H12+$H$15+($H$14/'4 classification'!$U$157)&gt;5,5,$H12+$H$15+($H$14/'4 classification'!$U$157)),"-")</f>
        <v>-</v>
      </c>
      <c r="X12" s="612" t="str">
        <f t="shared" ref="X12" si="2">IFERROR((S12*$D$14+T12*$E$14+U12*$F$14+V12*$G$14+W12*$H$14)/SUM($D$14:$H$14),"-")</f>
        <v>-</v>
      </c>
      <c r="Z12" s="541" t="s">
        <v>63</v>
      </c>
      <c r="AA12" s="554" t="str">
        <f>IFERROR(IF($D12+$D$15+$D$16+($D$14/'4 classification'!$AA$36)&gt;5,5,$D12+$D$15+$D$16+($D$14/'4 classification'!$AA$36)),"-")</f>
        <v>-</v>
      </c>
      <c r="AB12" s="555" t="str">
        <f>IFERROR(IF($E12+$E$15+$E$16+($E$14/'4 classification'!$AA$66)&gt;5,5,$E12+$E$15+$E$16+($E$14/'4 classification'!$AA$66)),"-")</f>
        <v>-</v>
      </c>
      <c r="AC12" s="555" t="str">
        <f>IFERROR(IF($F12+$F$15+$F$16+($F$14/'4 classification'!$U$96)&gt;5,5,$F12+$F$15+$F$16+($F$14/'4 classification'!$U$96)),"-")</f>
        <v>-</v>
      </c>
      <c r="AD12" s="555" t="str">
        <f>IFERROR(IF($G12+$G$15+$G$16+($G$14/'4 classification'!$S$127)&gt;5,5,$G12+$G$15+$G$16+($G$14/'4 classification'!$S$127)),"-")</f>
        <v>-</v>
      </c>
      <c r="AE12" s="609" t="str">
        <f>IFERROR(IF($H12+$H$15+$H$16+($H$14/'4 classification'!$U$157)&gt;5,5,$H12+$H$15+$H$16+($H$14/'4 classification'!$U$157)),"-")</f>
        <v>-</v>
      </c>
      <c r="AF12" s="610" t="str">
        <f t="shared" si="1"/>
        <v>-</v>
      </c>
    </row>
    <row r="13" spans="1:83" ht="5.0999999999999996" customHeight="1" x14ac:dyDescent="0.2">
      <c r="A13" s="1729"/>
      <c r="B13" s="522"/>
      <c r="C13" s="510"/>
      <c r="D13" s="737"/>
      <c r="E13" s="737"/>
      <c r="F13" s="737"/>
      <c r="G13" s="737"/>
      <c r="H13" s="1725"/>
      <c r="I13" s="736"/>
      <c r="J13" s="440"/>
      <c r="K13" s="512"/>
      <c r="L13" s="512"/>
      <c r="M13" s="512"/>
      <c r="N13" s="512"/>
      <c r="O13" s="512"/>
      <c r="P13" s="512"/>
      <c r="S13" s="512"/>
      <c r="T13" s="512"/>
      <c r="U13" s="512"/>
      <c r="V13" s="512"/>
      <c r="W13" s="512"/>
      <c r="X13" s="512"/>
      <c r="AA13" s="512"/>
      <c r="AB13" s="512"/>
      <c r="AC13" s="512"/>
      <c r="AD13" s="512"/>
      <c r="AE13" s="512"/>
      <c r="AF13" s="512"/>
    </row>
    <row r="14" spans="1:83" ht="38.25" customHeight="1" x14ac:dyDescent="0.2">
      <c r="A14" s="1729"/>
      <c r="B14" s="2230" t="s">
        <v>451</v>
      </c>
      <c r="C14" s="523" t="s">
        <v>1032</v>
      </c>
      <c r="D14" s="524"/>
      <c r="E14" s="525"/>
      <c r="F14" s="525"/>
      <c r="G14" s="525"/>
      <c r="H14" s="1726"/>
      <c r="I14" s="520"/>
      <c r="J14" s="532"/>
      <c r="K14" s="520"/>
      <c r="L14" s="520"/>
      <c r="M14" s="520"/>
      <c r="N14" s="520"/>
      <c r="O14" s="520"/>
      <c r="P14" s="520"/>
      <c r="S14" s="520"/>
      <c r="T14" s="520"/>
      <c r="U14" s="520"/>
      <c r="V14" s="520"/>
      <c r="W14" s="520"/>
      <c r="X14" s="520"/>
      <c r="AA14" s="520"/>
      <c r="AB14" s="520"/>
      <c r="AC14" s="520"/>
      <c r="AD14" s="520"/>
      <c r="AE14" s="520"/>
      <c r="AF14" s="520"/>
    </row>
    <row r="15" spans="1:83" ht="38.25" customHeight="1" x14ac:dyDescent="0.2">
      <c r="A15" s="1729"/>
      <c r="B15" s="2231"/>
      <c r="C15" s="526" t="s">
        <v>416</v>
      </c>
      <c r="D15" s="527"/>
      <c r="E15" s="528"/>
      <c r="F15" s="528"/>
      <c r="G15" s="528"/>
      <c r="H15" s="1727"/>
      <c r="I15" s="520"/>
      <c r="J15" s="532"/>
      <c r="K15" s="520"/>
      <c r="L15" s="520"/>
      <c r="M15" s="520"/>
      <c r="N15" s="520"/>
      <c r="O15" s="520"/>
      <c r="P15" s="520"/>
      <c r="S15" s="520"/>
      <c r="T15" s="520"/>
      <c r="U15" s="520"/>
      <c r="V15" s="520"/>
      <c r="W15" s="520"/>
      <c r="X15" s="520"/>
      <c r="AA15" s="520"/>
      <c r="AB15" s="520"/>
      <c r="AC15" s="520"/>
      <c r="AD15" s="520"/>
      <c r="AE15" s="520"/>
      <c r="AF15" s="520"/>
    </row>
    <row r="16" spans="1:83" ht="38.25" customHeight="1" thickBot="1" x14ac:dyDescent="0.25">
      <c r="A16" s="1729"/>
      <c r="B16" s="2233"/>
      <c r="C16" s="529" t="s">
        <v>417</v>
      </c>
      <c r="D16" s="530"/>
      <c r="E16" s="531"/>
      <c r="F16" s="531"/>
      <c r="G16" s="531"/>
      <c r="H16" s="1728"/>
      <c r="I16" s="520"/>
      <c r="J16" s="532"/>
      <c r="K16" s="520"/>
      <c r="L16" s="520"/>
      <c r="M16" s="520"/>
      <c r="N16" s="520"/>
      <c r="O16" s="520"/>
      <c r="P16" s="520"/>
      <c r="S16" s="520"/>
      <c r="T16" s="520"/>
      <c r="U16" s="520"/>
      <c r="V16" s="520"/>
      <c r="W16" s="520"/>
      <c r="X16" s="520"/>
      <c r="AA16" s="520"/>
      <c r="AB16" s="520"/>
      <c r="AC16" s="520"/>
      <c r="AD16" s="520"/>
      <c r="AE16" s="520"/>
      <c r="AF16" s="520"/>
    </row>
    <row r="17" spans="1:83" s="399" customFormat="1" ht="21.75" customHeight="1" x14ac:dyDescent="0.2">
      <c r="B17" s="444"/>
      <c r="C17" s="444"/>
      <c r="D17" s="444"/>
      <c r="E17" s="444"/>
      <c r="I17" s="444"/>
      <c r="J17" s="444"/>
    </row>
    <row r="18" spans="1:83" s="399" customFormat="1" ht="15" customHeight="1" x14ac:dyDescent="0.2">
      <c r="C18" s="443"/>
      <c r="J18" s="443"/>
    </row>
    <row r="19" spans="1:83" s="394" customFormat="1" ht="15" customHeight="1" x14ac:dyDescent="0.2">
      <c r="B19" s="434" t="s">
        <v>449</v>
      </c>
      <c r="C19" s="434"/>
      <c r="D19" s="400"/>
      <c r="E19" s="396"/>
      <c r="F19" s="396"/>
      <c r="G19" s="396"/>
      <c r="H19" s="396"/>
      <c r="I19" s="396"/>
      <c r="J19" s="434"/>
      <c r="AJ19" s="396"/>
      <c r="AK19" s="396"/>
      <c r="AL19" s="396"/>
      <c r="AM19" s="396"/>
      <c r="AN19" s="396"/>
      <c r="AP19" s="396"/>
      <c r="AQ19" s="396"/>
      <c r="AR19" s="396"/>
      <c r="AS19" s="396"/>
      <c r="AT19" s="396"/>
      <c r="AU19" s="396"/>
      <c r="AW19" s="396"/>
      <c r="AX19" s="396"/>
      <c r="AY19" s="396"/>
      <c r="AZ19" s="396"/>
      <c r="BA19" s="396"/>
      <c r="BB19" s="396"/>
    </row>
    <row r="20" spans="1:83" s="399" customFormat="1" ht="15" x14ac:dyDescent="0.25">
      <c r="B20" s="442" t="s">
        <v>450</v>
      </c>
      <c r="C20" s="442"/>
      <c r="J20" s="564"/>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row>
    <row r="21" spans="1:83" s="399" customFormat="1" ht="15" thickBot="1" x14ac:dyDescent="0.25">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H21" s="397"/>
      <c r="AI21" s="397"/>
    </row>
    <row r="22" spans="1:83" ht="27.75" customHeight="1" x14ac:dyDescent="0.2">
      <c r="B22" s="2234" t="s">
        <v>1235</v>
      </c>
      <c r="C22" s="2235"/>
      <c r="D22" s="1714" t="s">
        <v>54</v>
      </c>
      <c r="E22" s="1720" t="s">
        <v>55</v>
      </c>
      <c r="F22" s="1714" t="s">
        <v>56</v>
      </c>
      <c r="G22" s="1720" t="s">
        <v>57</v>
      </c>
      <c r="H22" s="1714" t="s">
        <v>58</v>
      </c>
      <c r="I22" s="2241" t="s">
        <v>64</v>
      </c>
      <c r="J22" s="2242"/>
      <c r="K22" s="2240"/>
      <c r="L22" s="2240"/>
      <c r="M22" s="2240"/>
      <c r="N22" s="2240"/>
      <c r="O22" s="1555"/>
      <c r="P22" s="1555"/>
      <c r="Q22" s="397"/>
      <c r="R22" s="397"/>
      <c r="S22" s="2240"/>
      <c r="T22" s="2240"/>
      <c r="U22" s="2240"/>
      <c r="V22" s="2240"/>
      <c r="W22" s="2240"/>
      <c r="X22" s="1555"/>
      <c r="Y22" s="397"/>
      <c r="Z22" s="397"/>
      <c r="AA22" s="2240"/>
      <c r="AB22" s="2240"/>
      <c r="AC22" s="2240"/>
      <c r="AD22" s="2240"/>
      <c r="AE22" s="2240"/>
      <c r="AF22" s="1555"/>
      <c r="AG22" s="397"/>
      <c r="AH22" s="397"/>
      <c r="AI22" s="397"/>
    </row>
    <row r="23" spans="1:83" s="6" customFormat="1" ht="20.100000000000001" customHeight="1" x14ac:dyDescent="0.2">
      <c r="A23" s="441"/>
      <c r="B23" s="2236"/>
      <c r="C23" s="2237"/>
      <c r="D23" s="565" t="str">
        <f t="shared" ref="D23:H23" si="3">D8</f>
        <v>Entity Type 1</v>
      </c>
      <c r="E23" s="1731" t="str">
        <f t="shared" si="3"/>
        <v>Entity Type 1</v>
      </c>
      <c r="F23" s="566" t="str">
        <f t="shared" si="3"/>
        <v>Entity Type 1</v>
      </c>
      <c r="G23" s="1731" t="str">
        <f t="shared" si="3"/>
        <v>Entity Type 1</v>
      </c>
      <c r="H23" s="566" t="str">
        <f t="shared" si="3"/>
        <v>Entity Type 1</v>
      </c>
      <c r="I23" s="2243"/>
      <c r="J23" s="2244"/>
      <c r="K23" s="2240"/>
      <c r="L23" s="2240"/>
      <c r="M23" s="2240"/>
      <c r="N23" s="2240"/>
      <c r="O23" s="1555"/>
      <c r="P23" s="1555"/>
      <c r="Q23" s="522"/>
      <c r="R23" s="522"/>
      <c r="S23" s="2240"/>
      <c r="T23" s="2240"/>
      <c r="U23" s="2240"/>
      <c r="V23" s="2240"/>
      <c r="W23" s="2240"/>
      <c r="X23" s="1555"/>
      <c r="Y23" s="522"/>
      <c r="Z23" s="522"/>
      <c r="AA23" s="2240"/>
      <c r="AB23" s="2240"/>
      <c r="AC23" s="2240"/>
      <c r="AD23" s="2240"/>
      <c r="AE23" s="2240"/>
      <c r="AF23" s="1555"/>
      <c r="AG23" s="522"/>
      <c r="AH23" s="522"/>
      <c r="AI23" s="522"/>
      <c r="AJ23" s="441"/>
      <c r="AK23" s="441"/>
      <c r="AL23" s="441"/>
      <c r="AM23" s="441"/>
      <c r="AN23" s="441"/>
      <c r="AO23" s="441"/>
      <c r="AP23" s="441"/>
      <c r="AQ23" s="441"/>
      <c r="AR23" s="441"/>
      <c r="AS23" s="441"/>
      <c r="AT23" s="441"/>
      <c r="AU23" s="441"/>
      <c r="AV23" s="441"/>
      <c r="AW23" s="441"/>
      <c r="AX23" s="441"/>
      <c r="AY23" s="441"/>
      <c r="AZ23" s="441"/>
      <c r="BA23" s="441"/>
      <c r="BB23" s="441"/>
      <c r="BC23" s="441"/>
      <c r="BD23" s="441"/>
      <c r="BE23" s="441"/>
      <c r="BF23" s="441"/>
      <c r="BG23" s="441"/>
      <c r="BH23" s="441"/>
      <c r="BI23" s="441"/>
      <c r="BJ23" s="441"/>
      <c r="BK23" s="441"/>
      <c r="BL23" s="441"/>
      <c r="BM23" s="441"/>
      <c r="BN23" s="441"/>
      <c r="BO23" s="441"/>
      <c r="BP23" s="441"/>
      <c r="BQ23" s="441"/>
      <c r="BR23" s="441"/>
      <c r="BS23" s="441"/>
      <c r="BT23" s="441"/>
      <c r="BU23" s="441"/>
      <c r="BV23" s="441"/>
      <c r="BW23" s="441"/>
      <c r="BX23" s="441"/>
      <c r="BY23" s="441"/>
      <c r="BZ23" s="441"/>
      <c r="CA23" s="441"/>
      <c r="CB23" s="441"/>
      <c r="CC23" s="441"/>
      <c r="CD23" s="441"/>
      <c r="CE23" s="441"/>
    </row>
    <row r="24" spans="1:83" ht="150" customHeight="1" x14ac:dyDescent="0.2">
      <c r="B24" s="2230" t="s">
        <v>1236</v>
      </c>
      <c r="C24" s="596" t="s">
        <v>60</v>
      </c>
      <c r="D24" s="30"/>
      <c r="E24" s="1732"/>
      <c r="F24" s="561"/>
      <c r="G24" s="1732"/>
      <c r="H24" s="561"/>
      <c r="I24" s="2245"/>
      <c r="J24" s="2246"/>
      <c r="K24" s="738"/>
      <c r="L24" s="738"/>
      <c r="M24" s="738"/>
      <c r="N24" s="738"/>
      <c r="O24" s="738"/>
      <c r="P24" s="738"/>
      <c r="Q24" s="397"/>
      <c r="R24" s="397"/>
      <c r="S24" s="738"/>
      <c r="T24" s="738"/>
      <c r="U24" s="738"/>
      <c r="V24" s="738"/>
      <c r="W24" s="738"/>
      <c r="X24" s="738"/>
      <c r="Y24" s="397"/>
      <c r="Z24" s="397"/>
      <c r="AA24" s="738"/>
      <c r="AB24" s="738"/>
      <c r="AC24" s="738"/>
      <c r="AD24" s="738"/>
      <c r="AE24" s="738"/>
      <c r="AF24" s="738"/>
      <c r="AG24" s="397"/>
      <c r="AH24" s="397"/>
      <c r="AI24" s="397"/>
    </row>
    <row r="25" spans="1:83" ht="150" customHeight="1" x14ac:dyDescent="0.2">
      <c r="B25" s="2231"/>
      <c r="C25" s="445" t="s">
        <v>61</v>
      </c>
      <c r="D25" s="27"/>
      <c r="E25" s="1733"/>
      <c r="F25" s="562"/>
      <c r="G25" s="1733"/>
      <c r="H25" s="562"/>
      <c r="I25" s="2247"/>
      <c r="J25" s="2248"/>
      <c r="K25" s="738"/>
      <c r="L25" s="738"/>
      <c r="M25" s="738"/>
      <c r="N25" s="738"/>
      <c r="O25" s="738"/>
      <c r="P25" s="738"/>
      <c r="Q25" s="397"/>
      <c r="R25" s="397"/>
      <c r="S25" s="738"/>
      <c r="T25" s="738"/>
      <c r="U25" s="738"/>
      <c r="V25" s="738"/>
      <c r="W25" s="738"/>
      <c r="X25" s="738"/>
      <c r="Y25" s="397"/>
      <c r="Z25" s="397"/>
      <c r="AA25" s="738"/>
      <c r="AB25" s="738"/>
      <c r="AC25" s="738"/>
      <c r="AD25" s="738"/>
      <c r="AE25" s="738"/>
      <c r="AF25" s="738"/>
      <c r="AG25" s="397"/>
      <c r="AH25" s="397"/>
      <c r="AI25" s="397"/>
    </row>
    <row r="26" spans="1:83" ht="150" customHeight="1" x14ac:dyDescent="0.2">
      <c r="B26" s="2231"/>
      <c r="C26" s="445" t="s">
        <v>62</v>
      </c>
      <c r="D26" s="27"/>
      <c r="E26" s="1733"/>
      <c r="F26" s="562"/>
      <c r="G26" s="1733"/>
      <c r="H26" s="562"/>
      <c r="I26" s="2247"/>
      <c r="J26" s="2248"/>
      <c r="K26" s="738"/>
      <c r="L26" s="738"/>
      <c r="M26" s="738"/>
      <c r="N26" s="738"/>
      <c r="O26" s="738"/>
      <c r="P26" s="738"/>
      <c r="Q26" s="397"/>
      <c r="R26" s="397"/>
      <c r="S26" s="738"/>
      <c r="T26" s="738"/>
      <c r="U26" s="738"/>
      <c r="V26" s="738"/>
      <c r="W26" s="738"/>
      <c r="X26" s="738"/>
      <c r="Y26" s="397"/>
      <c r="Z26" s="397"/>
      <c r="AA26" s="738"/>
      <c r="AB26" s="738"/>
      <c r="AC26" s="738"/>
      <c r="AD26" s="738"/>
      <c r="AE26" s="738"/>
      <c r="AF26" s="738"/>
      <c r="AG26" s="397"/>
      <c r="AH26" s="397"/>
      <c r="AI26" s="397"/>
    </row>
    <row r="27" spans="1:83" ht="150" customHeight="1" x14ac:dyDescent="0.2">
      <c r="B27" s="2232"/>
      <c r="C27" s="511" t="s">
        <v>63</v>
      </c>
      <c r="D27" s="591"/>
      <c r="E27" s="1734"/>
      <c r="F27" s="592"/>
      <c r="G27" s="1734"/>
      <c r="H27" s="592"/>
      <c r="I27" s="2249"/>
      <c r="J27" s="2250"/>
      <c r="K27" s="738"/>
      <c r="L27" s="738"/>
      <c r="M27" s="738"/>
      <c r="N27" s="738"/>
      <c r="O27" s="738"/>
      <c r="P27" s="738"/>
      <c r="Q27" s="397"/>
      <c r="R27" s="397"/>
      <c r="S27" s="738"/>
      <c r="T27" s="738"/>
      <c r="U27" s="738"/>
      <c r="V27" s="738"/>
      <c r="W27" s="738"/>
      <c r="X27" s="738"/>
      <c r="Y27" s="397"/>
      <c r="Z27" s="397"/>
      <c r="AA27" s="738"/>
      <c r="AB27" s="738"/>
      <c r="AC27" s="738"/>
      <c r="AD27" s="738"/>
      <c r="AE27" s="738"/>
      <c r="AF27" s="738"/>
      <c r="AG27" s="397"/>
      <c r="AH27" s="397"/>
      <c r="AI27" s="397"/>
    </row>
    <row r="28" spans="1:83" ht="150" customHeight="1" x14ac:dyDescent="0.2">
      <c r="B28" s="2257" t="s">
        <v>532</v>
      </c>
      <c r="C28" s="596" t="s">
        <v>447</v>
      </c>
      <c r="D28" s="593"/>
      <c r="E28" s="1735"/>
      <c r="F28" s="594"/>
      <c r="G28" s="1735"/>
      <c r="H28" s="594"/>
      <c r="I28" s="2259"/>
      <c r="J28" s="2260"/>
      <c r="K28" s="738"/>
      <c r="L28" s="738"/>
      <c r="M28" s="738"/>
      <c r="N28" s="738"/>
      <c r="O28" s="738"/>
      <c r="P28" s="738"/>
      <c r="Q28" s="397"/>
      <c r="R28" s="397"/>
      <c r="S28" s="738"/>
      <c r="T28" s="738"/>
      <c r="U28" s="738"/>
      <c r="V28" s="738"/>
      <c r="W28" s="738"/>
      <c r="X28" s="738"/>
      <c r="Y28" s="397"/>
      <c r="Z28" s="397"/>
      <c r="AA28" s="738"/>
      <c r="AB28" s="738"/>
      <c r="AC28" s="738"/>
      <c r="AD28" s="738"/>
      <c r="AE28" s="738"/>
      <c r="AF28" s="738"/>
      <c r="AG28" s="397"/>
      <c r="AH28" s="397"/>
      <c r="AI28" s="397"/>
    </row>
    <row r="29" spans="1:83" ht="150" customHeight="1" thickBot="1" x14ac:dyDescent="0.25">
      <c r="B29" s="2258"/>
      <c r="C29" s="595" t="s">
        <v>448</v>
      </c>
      <c r="D29" s="28"/>
      <c r="E29" s="1737"/>
      <c r="F29" s="1736"/>
      <c r="G29" s="1736"/>
      <c r="H29" s="563"/>
      <c r="I29" s="2261"/>
      <c r="J29" s="2262"/>
      <c r="K29" s="738"/>
      <c r="L29" s="738"/>
      <c r="M29" s="738"/>
      <c r="N29" s="738"/>
      <c r="O29" s="738"/>
      <c r="P29" s="738"/>
      <c r="Q29" s="397"/>
      <c r="R29" s="397"/>
      <c r="S29" s="738"/>
      <c r="T29" s="738"/>
      <c r="U29" s="738"/>
      <c r="V29" s="738"/>
      <c r="W29" s="738"/>
      <c r="X29" s="738"/>
      <c r="Y29" s="397"/>
      <c r="Z29" s="397"/>
      <c r="AA29" s="738"/>
      <c r="AB29" s="738"/>
      <c r="AC29" s="738"/>
      <c r="AD29" s="738"/>
      <c r="AE29" s="738"/>
      <c r="AF29" s="738"/>
      <c r="AG29" s="397"/>
      <c r="AH29" s="397"/>
      <c r="AI29" s="397"/>
    </row>
    <row r="30" spans="1:83" s="399" customFormat="1" ht="21.75" customHeight="1" x14ac:dyDescent="0.2">
      <c r="A30" s="397"/>
      <c r="B30" s="440"/>
      <c r="C30" s="440"/>
      <c r="J30" s="440"/>
    </row>
    <row r="31" spans="1:83" s="399" customFormat="1" ht="15" x14ac:dyDescent="0.2">
      <c r="A31" s="397"/>
      <c r="B31" s="440"/>
      <c r="C31" s="440"/>
      <c r="J31" s="440"/>
    </row>
    <row r="32" spans="1:83" s="394" customFormat="1" ht="15" customHeight="1" x14ac:dyDescent="0.2">
      <c r="B32" s="434" t="s">
        <v>530</v>
      </c>
      <c r="C32" s="434"/>
      <c r="D32" s="400"/>
      <c r="E32" s="396"/>
      <c r="F32" s="396"/>
      <c r="G32" s="396"/>
      <c r="H32" s="396"/>
      <c r="I32" s="396"/>
      <c r="J32" s="434"/>
      <c r="K32" s="396"/>
      <c r="L32" s="396"/>
      <c r="M32" s="396"/>
      <c r="N32" s="396"/>
      <c r="O32" s="396"/>
      <c r="P32" s="396"/>
      <c r="R32" s="396"/>
      <c r="S32" s="396"/>
      <c r="T32" s="396"/>
      <c r="U32" s="396"/>
      <c r="V32" s="396"/>
      <c r="W32" s="396"/>
      <c r="X32" s="396"/>
      <c r="Z32" s="396"/>
      <c r="AA32" s="396"/>
      <c r="AB32" s="396"/>
      <c r="AC32" s="396"/>
      <c r="AD32" s="396"/>
      <c r="AE32" s="396"/>
      <c r="AF32" s="396"/>
      <c r="AG32" s="396"/>
      <c r="AI32" s="396"/>
      <c r="AJ32" s="396"/>
      <c r="AK32" s="396"/>
      <c r="AL32" s="396"/>
      <c r="AM32" s="396"/>
      <c r="AN32" s="396"/>
      <c r="AP32" s="396"/>
      <c r="AQ32" s="396"/>
      <c r="AR32" s="396"/>
      <c r="AS32" s="396"/>
      <c r="AT32" s="396"/>
      <c r="AU32" s="396"/>
      <c r="AW32" s="396"/>
      <c r="AX32" s="396"/>
      <c r="AY32" s="396"/>
      <c r="AZ32" s="396"/>
      <c r="BA32" s="396"/>
      <c r="BB32" s="396"/>
    </row>
    <row r="33" spans="1:83" s="399" customFormat="1" ht="15" thickBot="1" x14ac:dyDescent="0.25"/>
    <row r="34" spans="1:83" ht="47.85" customHeight="1" x14ac:dyDescent="0.2">
      <c r="B34" s="2263" t="s">
        <v>362</v>
      </c>
      <c r="C34" s="2264"/>
      <c r="D34" s="1716" t="s">
        <v>54</v>
      </c>
      <c r="E34" s="1717" t="s">
        <v>55</v>
      </c>
      <c r="F34" s="1738" t="s">
        <v>56</v>
      </c>
      <c r="G34" s="1738" t="s">
        <v>57</v>
      </c>
      <c r="H34" s="1716" t="s">
        <v>58</v>
      </c>
      <c r="I34" s="2251" t="s">
        <v>64</v>
      </c>
      <c r="J34" s="2252"/>
      <c r="K34" s="399"/>
      <c r="L34" s="399"/>
      <c r="M34" s="399"/>
      <c r="N34" s="399"/>
      <c r="O34" s="399"/>
      <c r="P34" s="399"/>
      <c r="S34" s="399"/>
      <c r="T34" s="399"/>
      <c r="U34" s="399"/>
      <c r="V34" s="399"/>
      <c r="W34" s="399"/>
      <c r="X34" s="399"/>
      <c r="AA34" s="399"/>
      <c r="AB34" s="399"/>
      <c r="AC34" s="399"/>
      <c r="AD34" s="399"/>
      <c r="AE34" s="399"/>
      <c r="AF34" s="399"/>
    </row>
    <row r="35" spans="1:83" ht="150" customHeight="1" thickBot="1" x14ac:dyDescent="0.25">
      <c r="B35" s="2255" t="s">
        <v>65</v>
      </c>
      <c r="C35" s="2256"/>
      <c r="D35" s="1718"/>
      <c r="E35" s="1719"/>
      <c r="F35" s="1718"/>
      <c r="G35" s="1718"/>
      <c r="H35" s="1718"/>
      <c r="I35" s="2253"/>
      <c r="J35" s="2254"/>
      <c r="K35" s="399"/>
      <c r="L35" s="399"/>
      <c r="M35" s="399"/>
      <c r="N35" s="399"/>
      <c r="O35" s="399"/>
      <c r="P35" s="399"/>
      <c r="S35" s="399"/>
      <c r="T35" s="399"/>
      <c r="U35" s="399"/>
      <c r="V35" s="399"/>
      <c r="W35" s="399"/>
      <c r="X35" s="399"/>
      <c r="AA35" s="399"/>
      <c r="AB35" s="399"/>
      <c r="AC35" s="399"/>
      <c r="AD35" s="399"/>
      <c r="AE35" s="399"/>
      <c r="AF35" s="399"/>
    </row>
    <row r="36" spans="1:83" s="3" customFormat="1" ht="14.25" x14ac:dyDescent="0.2">
      <c r="A36" s="399"/>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597"/>
      <c r="AE36" s="399"/>
      <c r="AF36" s="399"/>
      <c r="AG36" s="397"/>
      <c r="AK36" s="20"/>
      <c r="AL36" s="46"/>
      <c r="AN36" s="46"/>
      <c r="AP36" s="46"/>
      <c r="AR36" s="46"/>
    </row>
    <row r="37" spans="1:83" s="21" customFormat="1" ht="15.95" customHeight="1" x14ac:dyDescent="0.2">
      <c r="A37" s="477"/>
      <c r="B37" s="476" t="s">
        <v>98</v>
      </c>
      <c r="C37" s="476"/>
      <c r="D37" s="475"/>
      <c r="E37" s="475"/>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598"/>
      <c r="AE37" s="475"/>
      <c r="AF37" s="475"/>
      <c r="AG37" s="475"/>
      <c r="AH37" s="22"/>
      <c r="AK37" s="61"/>
      <c r="AL37" s="47"/>
      <c r="AN37" s="47"/>
      <c r="AP37" s="47"/>
      <c r="AR37" s="47"/>
    </row>
    <row r="38" spans="1:83" s="82" customFormat="1" ht="15.75" customHeight="1" x14ac:dyDescent="0.2">
      <c r="A38" s="599"/>
      <c r="B38" s="474" t="s">
        <v>1237</v>
      </c>
      <c r="C38" s="475"/>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00"/>
      <c r="AB38" s="600"/>
      <c r="AC38" s="600"/>
      <c r="AD38" s="601"/>
      <c r="AE38" s="600"/>
      <c r="AF38" s="600"/>
      <c r="AG38" s="600"/>
      <c r="AH38" s="21"/>
      <c r="AI38" s="79"/>
      <c r="AJ38" s="79"/>
      <c r="AK38" s="81"/>
      <c r="AL38" s="80"/>
      <c r="AM38" s="79"/>
      <c r="AN38" s="80"/>
      <c r="AO38" s="79"/>
      <c r="AP38" s="80"/>
      <c r="AQ38" s="79"/>
      <c r="AR38" s="80"/>
      <c r="AS38" s="79"/>
    </row>
    <row r="39" spans="1:83" s="3" customFormat="1" ht="14.25" customHeight="1" x14ac:dyDescent="0.2">
      <c r="A39" s="399"/>
      <c r="B39" s="474" t="s">
        <v>531</v>
      </c>
      <c r="C39" s="474"/>
      <c r="D39" s="474"/>
      <c r="E39" s="474"/>
      <c r="F39" s="474"/>
      <c r="G39" s="474"/>
      <c r="H39" s="474"/>
      <c r="I39" s="474"/>
      <c r="J39" s="474"/>
      <c r="K39" s="474"/>
      <c r="L39" s="474"/>
      <c r="M39" s="474"/>
      <c r="N39" s="474"/>
      <c r="O39" s="474"/>
      <c r="P39" s="474"/>
      <c r="Q39" s="474"/>
      <c r="R39" s="474"/>
      <c r="S39" s="474"/>
      <c r="T39" s="474"/>
      <c r="U39" s="474"/>
      <c r="V39" s="474"/>
      <c r="W39" s="474"/>
      <c r="X39" s="474"/>
      <c r="Y39" s="474"/>
      <c r="Z39" s="474"/>
      <c r="AA39" s="474"/>
      <c r="AB39" s="474"/>
      <c r="AC39" s="474"/>
      <c r="AD39" s="602"/>
      <c r="AE39" s="474"/>
      <c r="AF39" s="474"/>
      <c r="AG39" s="603"/>
      <c r="AH39" s="33"/>
      <c r="AI39" s="33"/>
      <c r="AJ39" s="33"/>
      <c r="AK39" s="62"/>
      <c r="AL39" s="46"/>
      <c r="AN39" s="46"/>
      <c r="AO39" s="33"/>
      <c r="AP39" s="40"/>
      <c r="AQ39" s="33"/>
      <c r="AR39" s="40"/>
      <c r="AS39" s="33"/>
    </row>
    <row r="40" spans="1:83" s="3" customFormat="1" ht="14.25" customHeight="1" x14ac:dyDescent="0.2">
      <c r="A40" s="399"/>
      <c r="B40" s="474" t="s">
        <v>533</v>
      </c>
      <c r="C40" s="474"/>
      <c r="D40" s="474"/>
      <c r="E40" s="474"/>
      <c r="F40" s="474"/>
      <c r="G40" s="474"/>
      <c r="H40" s="474"/>
      <c r="I40" s="474"/>
      <c r="J40" s="474"/>
      <c r="K40" s="474"/>
      <c r="L40" s="474"/>
      <c r="M40" s="474"/>
      <c r="N40" s="474"/>
      <c r="O40" s="474"/>
      <c r="P40" s="474"/>
      <c r="Q40" s="474"/>
      <c r="R40" s="474"/>
      <c r="S40" s="474"/>
      <c r="T40" s="474"/>
      <c r="U40" s="474"/>
      <c r="V40" s="474"/>
      <c r="W40" s="474"/>
      <c r="X40" s="474"/>
      <c r="Y40" s="474"/>
      <c r="Z40" s="474"/>
      <c r="AA40" s="474"/>
      <c r="AB40" s="474"/>
      <c r="AC40" s="474"/>
      <c r="AD40" s="602"/>
      <c r="AE40" s="474"/>
      <c r="AF40" s="474"/>
      <c r="AG40" s="603"/>
      <c r="AH40" s="33"/>
      <c r="AI40" s="33"/>
      <c r="AJ40" s="33"/>
      <c r="AK40" s="62"/>
      <c r="AL40" s="46"/>
      <c r="AN40" s="46"/>
      <c r="AO40" s="33"/>
      <c r="AP40" s="40"/>
      <c r="AQ40" s="33"/>
      <c r="AR40" s="40"/>
      <c r="AS40" s="33"/>
    </row>
    <row r="41" spans="1:83" s="399" customFormat="1" ht="14.25" x14ac:dyDescent="0.2">
      <c r="A41" s="397"/>
      <c r="B41" s="397"/>
      <c r="C41" s="439"/>
      <c r="J41" s="439"/>
    </row>
    <row r="42" spans="1:83" s="3" customFormat="1" ht="12" hidden="1" customHeight="1" x14ac:dyDescent="0.2">
      <c r="D42" s="4"/>
      <c r="E42" s="4"/>
      <c r="F42" s="4"/>
      <c r="G42" s="4"/>
      <c r="H42" s="4"/>
      <c r="I42" s="4"/>
      <c r="K42" s="4"/>
      <c r="L42" s="4"/>
      <c r="M42" s="4"/>
      <c r="N42" s="4"/>
      <c r="O42" s="4"/>
      <c r="P42" s="4"/>
      <c r="Q42" s="4"/>
      <c r="R42" s="535"/>
      <c r="S42" s="4"/>
      <c r="T42" s="4"/>
      <c r="U42" s="4"/>
      <c r="V42" s="4"/>
      <c r="W42" s="4"/>
      <c r="X42" s="4"/>
      <c r="Y42" s="4"/>
      <c r="Z42" s="535"/>
      <c r="AA42" s="4"/>
      <c r="AB42" s="4"/>
      <c r="AC42" s="4"/>
      <c r="AD42" s="4"/>
      <c r="AE42" s="4"/>
      <c r="AF42" s="4"/>
      <c r="AG42" s="535"/>
      <c r="AH42" s="535"/>
      <c r="AI42" s="535"/>
      <c r="AJ42" s="535"/>
      <c r="AK42" s="535"/>
      <c r="AL42" s="535"/>
      <c r="AM42" s="535"/>
      <c r="AN42" s="535"/>
      <c r="AO42" s="535"/>
      <c r="AP42" s="535"/>
      <c r="AQ42" s="535"/>
      <c r="AR42" s="535"/>
      <c r="AS42" s="535"/>
      <c r="AT42" s="535"/>
      <c r="AU42" s="535"/>
      <c r="AV42" s="535"/>
      <c r="AW42" s="535"/>
      <c r="AX42" s="535"/>
      <c r="AY42" s="535"/>
      <c r="AZ42" s="535"/>
      <c r="BA42" s="535"/>
      <c r="BB42" s="535"/>
      <c r="BC42" s="535"/>
      <c r="BD42" s="535"/>
      <c r="BE42" s="535"/>
      <c r="BF42" s="535"/>
      <c r="BG42" s="535"/>
      <c r="BH42" s="535"/>
      <c r="BI42" s="535"/>
      <c r="BJ42" s="535"/>
      <c r="BK42" s="535"/>
      <c r="BL42" s="535"/>
      <c r="BM42" s="535"/>
      <c r="BN42" s="535"/>
      <c r="BO42" s="535"/>
      <c r="BP42" s="535"/>
      <c r="BQ42" s="535"/>
      <c r="BR42" s="535"/>
      <c r="BS42" s="535"/>
      <c r="BT42" s="535"/>
      <c r="BU42" s="535"/>
      <c r="BV42" s="535"/>
      <c r="BW42" s="535"/>
      <c r="BX42" s="535"/>
      <c r="BY42" s="535"/>
      <c r="BZ42" s="535"/>
      <c r="CA42" s="535"/>
      <c r="CB42" s="399"/>
      <c r="CC42" s="399"/>
      <c r="CD42" s="399"/>
      <c r="CE42" s="399"/>
    </row>
    <row r="43" spans="1:83" s="3" customFormat="1" ht="14.25" hidden="1" customHeight="1" x14ac:dyDescent="0.2">
      <c r="R43" s="399"/>
      <c r="Z43" s="399"/>
      <c r="AG43" s="399"/>
      <c r="AH43" s="399"/>
      <c r="AI43" s="399"/>
      <c r="AJ43" s="399"/>
      <c r="AK43" s="399"/>
      <c r="AL43" s="399"/>
      <c r="AM43" s="399"/>
      <c r="AN43" s="399"/>
      <c r="AO43" s="399"/>
      <c r="AP43" s="399"/>
      <c r="AQ43" s="399"/>
      <c r="AR43" s="399"/>
      <c r="AS43" s="399"/>
      <c r="AT43" s="399"/>
      <c r="AU43" s="399"/>
      <c r="AV43" s="399"/>
      <c r="AW43" s="399"/>
      <c r="AX43" s="399"/>
      <c r="AY43" s="399"/>
      <c r="AZ43" s="399"/>
      <c r="BA43" s="399"/>
      <c r="BB43" s="399"/>
      <c r="BC43" s="399"/>
      <c r="BD43" s="399"/>
      <c r="BE43" s="399"/>
      <c r="BF43" s="399"/>
      <c r="BG43" s="399"/>
      <c r="BH43" s="399"/>
      <c r="BI43" s="399"/>
      <c r="BJ43" s="399"/>
      <c r="BK43" s="399"/>
      <c r="BL43" s="399"/>
      <c r="BM43" s="399"/>
      <c r="BN43" s="399"/>
      <c r="BO43" s="399"/>
      <c r="BP43" s="399"/>
      <c r="BQ43" s="399"/>
      <c r="BR43" s="399"/>
      <c r="BS43" s="399"/>
      <c r="BT43" s="399"/>
      <c r="BU43" s="399"/>
      <c r="BV43" s="399"/>
      <c r="BW43" s="399"/>
      <c r="BX43" s="399"/>
      <c r="BY43" s="399"/>
      <c r="BZ43" s="399"/>
      <c r="CA43" s="399"/>
      <c r="CB43" s="399"/>
      <c r="CC43" s="399"/>
      <c r="CD43" s="399"/>
      <c r="CE43" s="399"/>
    </row>
    <row r="44" spans="1:83" s="3" customFormat="1" ht="14.25" hidden="1" customHeight="1" x14ac:dyDescent="0.2">
      <c r="R44" s="399"/>
      <c r="Z44" s="399"/>
      <c r="AG44" s="399"/>
      <c r="AH44" s="399"/>
      <c r="AI44" s="399"/>
      <c r="AJ44" s="399"/>
      <c r="AK44" s="399"/>
      <c r="AL44" s="399"/>
      <c r="AM44" s="399"/>
      <c r="AN44" s="399"/>
      <c r="AO44" s="399"/>
      <c r="AP44" s="399"/>
      <c r="AQ44" s="399"/>
      <c r="AR44" s="399"/>
      <c r="AS44" s="399"/>
      <c r="AT44" s="399"/>
      <c r="AU44" s="399"/>
      <c r="AV44" s="399"/>
      <c r="AW44" s="399"/>
      <c r="AX44" s="399"/>
      <c r="AY44" s="399"/>
      <c r="AZ44" s="399"/>
      <c r="BA44" s="399"/>
      <c r="BB44" s="399"/>
      <c r="BC44" s="399"/>
      <c r="BD44" s="399"/>
      <c r="BE44" s="399"/>
      <c r="BF44" s="399"/>
      <c r="BG44" s="399"/>
      <c r="BH44" s="399"/>
      <c r="BI44" s="399"/>
      <c r="BJ44" s="399"/>
      <c r="BK44" s="399"/>
      <c r="BL44" s="399"/>
      <c r="BM44" s="399"/>
      <c r="BN44" s="399"/>
      <c r="BO44" s="399"/>
      <c r="BP44" s="399"/>
      <c r="BQ44" s="399"/>
      <c r="BR44" s="399"/>
      <c r="BS44" s="399"/>
      <c r="BT44" s="399"/>
      <c r="BU44" s="399"/>
      <c r="BV44" s="399"/>
      <c r="BW44" s="399"/>
      <c r="BX44" s="399"/>
      <c r="BY44" s="399"/>
      <c r="BZ44" s="399"/>
      <c r="CA44" s="399"/>
      <c r="CB44" s="399"/>
      <c r="CC44" s="399"/>
      <c r="CD44" s="399"/>
      <c r="CE44" s="399"/>
    </row>
    <row r="45" spans="1:83" s="3" customFormat="1" ht="14.25" hidden="1" customHeight="1" x14ac:dyDescent="0.2">
      <c r="R45" s="399"/>
      <c r="Z45" s="399"/>
      <c r="AG45" s="399"/>
      <c r="AH45" s="399"/>
      <c r="AI45" s="399"/>
      <c r="AJ45" s="399"/>
      <c r="AK45" s="399"/>
      <c r="AL45" s="399"/>
      <c r="AM45" s="399"/>
      <c r="AN45" s="399"/>
      <c r="AO45" s="399"/>
      <c r="AP45" s="399"/>
      <c r="AQ45" s="399"/>
      <c r="AR45" s="399"/>
      <c r="AS45" s="399"/>
      <c r="AT45" s="399"/>
      <c r="AU45" s="399"/>
      <c r="AV45" s="399"/>
      <c r="AW45" s="399"/>
      <c r="AX45" s="399"/>
      <c r="AY45" s="399"/>
      <c r="AZ45" s="399"/>
      <c r="BA45" s="399"/>
      <c r="BB45" s="399"/>
      <c r="BC45" s="399"/>
      <c r="BD45" s="399"/>
      <c r="BE45" s="399"/>
      <c r="BF45" s="399"/>
      <c r="BG45" s="399"/>
      <c r="BH45" s="399"/>
      <c r="BI45" s="399"/>
      <c r="BJ45" s="399"/>
      <c r="BK45" s="399"/>
      <c r="BL45" s="399"/>
      <c r="BM45" s="399"/>
      <c r="BN45" s="399"/>
      <c r="BO45" s="399"/>
      <c r="BP45" s="399"/>
      <c r="BQ45" s="399"/>
      <c r="BR45" s="399"/>
      <c r="BS45" s="399"/>
      <c r="BT45" s="399"/>
      <c r="BU45" s="399"/>
      <c r="BV45" s="399"/>
      <c r="BW45" s="399"/>
      <c r="BX45" s="399"/>
      <c r="BY45" s="399"/>
      <c r="BZ45" s="399"/>
      <c r="CA45" s="399"/>
      <c r="CB45" s="399"/>
      <c r="CC45" s="399"/>
      <c r="CD45" s="399"/>
      <c r="CE45" s="399"/>
    </row>
    <row r="46" spans="1:83" s="3" customFormat="1" ht="14.25" hidden="1" customHeight="1" x14ac:dyDescent="0.2">
      <c r="R46" s="399"/>
      <c r="Z46" s="399"/>
      <c r="AG46" s="399"/>
      <c r="AH46" s="399"/>
      <c r="AI46" s="399"/>
      <c r="AJ46" s="399"/>
      <c r="AK46" s="399"/>
      <c r="AL46" s="399"/>
      <c r="AM46" s="399"/>
      <c r="AN46" s="399"/>
      <c r="AO46" s="399"/>
      <c r="AP46" s="399"/>
      <c r="AQ46" s="399"/>
      <c r="AR46" s="399"/>
      <c r="AS46" s="399"/>
      <c r="AT46" s="399"/>
      <c r="AU46" s="399"/>
      <c r="AV46" s="399"/>
      <c r="AW46" s="399"/>
      <c r="AX46" s="399"/>
      <c r="AY46" s="399"/>
      <c r="AZ46" s="399"/>
      <c r="BA46" s="399"/>
      <c r="BB46" s="399"/>
      <c r="BC46" s="399"/>
      <c r="BD46" s="399"/>
      <c r="BE46" s="399"/>
      <c r="BF46" s="399"/>
      <c r="BG46" s="399"/>
      <c r="BH46" s="399"/>
      <c r="BI46" s="399"/>
      <c r="BJ46" s="399"/>
      <c r="BK46" s="399"/>
      <c r="BL46" s="399"/>
      <c r="BM46" s="399"/>
      <c r="BN46" s="399"/>
      <c r="BO46" s="399"/>
      <c r="BP46" s="399"/>
      <c r="BQ46" s="399"/>
      <c r="BR46" s="399"/>
      <c r="BS46" s="399"/>
      <c r="BT46" s="399"/>
      <c r="BU46" s="399"/>
      <c r="BV46" s="399"/>
      <c r="BW46" s="399"/>
      <c r="BX46" s="399"/>
      <c r="BY46" s="399"/>
      <c r="BZ46" s="399"/>
      <c r="CA46" s="399"/>
      <c r="CB46" s="399"/>
      <c r="CC46" s="399"/>
      <c r="CD46" s="399"/>
      <c r="CE46" s="399"/>
    </row>
    <row r="47" spans="1:83" s="3" customFormat="1" ht="14.25" hidden="1" customHeight="1" x14ac:dyDescent="0.2">
      <c r="R47" s="399"/>
      <c r="Z47" s="399"/>
      <c r="AG47" s="399"/>
      <c r="AH47" s="399"/>
      <c r="AI47" s="399"/>
      <c r="AJ47" s="399"/>
      <c r="AK47" s="399"/>
      <c r="AL47" s="399"/>
      <c r="AM47" s="399"/>
      <c r="AN47" s="399"/>
      <c r="AO47" s="399"/>
      <c r="AP47" s="399"/>
      <c r="AQ47" s="399"/>
      <c r="AR47" s="399"/>
      <c r="AS47" s="399"/>
      <c r="AT47" s="399"/>
      <c r="AU47" s="399"/>
      <c r="AV47" s="399"/>
      <c r="AW47" s="399"/>
      <c r="AX47" s="399"/>
      <c r="AY47" s="399"/>
      <c r="AZ47" s="399"/>
      <c r="BA47" s="399"/>
      <c r="BB47" s="399"/>
      <c r="BC47" s="399"/>
      <c r="BD47" s="399"/>
      <c r="BE47" s="399"/>
      <c r="BF47" s="399"/>
      <c r="BG47" s="399"/>
      <c r="BH47" s="399"/>
      <c r="BI47" s="399"/>
      <c r="BJ47" s="399"/>
      <c r="BK47" s="399"/>
      <c r="BL47" s="399"/>
      <c r="BM47" s="399"/>
      <c r="BN47" s="399"/>
      <c r="BO47" s="399"/>
      <c r="BP47" s="399"/>
      <c r="BQ47" s="399"/>
      <c r="BR47" s="399"/>
      <c r="BS47" s="399"/>
      <c r="BT47" s="399"/>
      <c r="BU47" s="399"/>
      <c r="BV47" s="399"/>
      <c r="BW47" s="399"/>
      <c r="BX47" s="399"/>
      <c r="BY47" s="399"/>
      <c r="BZ47" s="399"/>
      <c r="CA47" s="399"/>
      <c r="CB47" s="399"/>
      <c r="CC47" s="399"/>
      <c r="CD47" s="399"/>
      <c r="CE47" s="399"/>
    </row>
    <row r="48" spans="1:83" s="3" customFormat="1" ht="14.25" hidden="1" customHeight="1" x14ac:dyDescent="0.2">
      <c r="R48" s="399"/>
      <c r="Z48" s="399"/>
      <c r="AG48" s="399"/>
      <c r="AH48" s="399"/>
      <c r="AI48" s="399"/>
      <c r="AJ48" s="399"/>
      <c r="AK48" s="399"/>
      <c r="AL48" s="399"/>
      <c r="AM48" s="399"/>
      <c r="AN48" s="399"/>
      <c r="AO48" s="399"/>
      <c r="AP48" s="399"/>
      <c r="AQ48" s="399"/>
      <c r="AR48" s="399"/>
      <c r="AS48" s="399"/>
      <c r="AT48" s="399"/>
      <c r="AU48" s="399"/>
      <c r="AV48" s="399"/>
      <c r="AW48" s="399"/>
      <c r="AX48" s="399"/>
      <c r="AY48" s="399"/>
      <c r="AZ48" s="399"/>
      <c r="BA48" s="399"/>
      <c r="BB48" s="399"/>
      <c r="BC48" s="399"/>
      <c r="BD48" s="399"/>
      <c r="BE48" s="399"/>
      <c r="BF48" s="399"/>
      <c r="BG48" s="399"/>
      <c r="BH48" s="399"/>
      <c r="BI48" s="399"/>
      <c r="BJ48" s="399"/>
      <c r="BK48" s="399"/>
      <c r="BL48" s="399"/>
      <c r="BM48" s="399"/>
      <c r="BN48" s="399"/>
      <c r="BO48" s="399"/>
      <c r="BP48" s="399"/>
      <c r="BQ48" s="399"/>
      <c r="BR48" s="399"/>
      <c r="BS48" s="399"/>
      <c r="BT48" s="399"/>
      <c r="BU48" s="399"/>
      <c r="BV48" s="399"/>
      <c r="BW48" s="399"/>
      <c r="BX48" s="399"/>
      <c r="BY48" s="399"/>
      <c r="BZ48" s="399"/>
      <c r="CA48" s="399"/>
      <c r="CB48" s="399"/>
      <c r="CC48" s="399"/>
      <c r="CD48" s="399"/>
      <c r="CE48" s="399"/>
    </row>
    <row r="49" spans="18:83" s="3" customFormat="1" ht="14.25" hidden="1" customHeight="1" x14ac:dyDescent="0.2">
      <c r="R49" s="399"/>
      <c r="Z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row>
    <row r="50" spans="18:83" s="3" customFormat="1" ht="14.25" hidden="1" customHeight="1" x14ac:dyDescent="0.2">
      <c r="R50" s="399"/>
      <c r="Z50" s="399"/>
      <c r="AG50" s="399"/>
      <c r="AH50" s="399"/>
      <c r="AI50" s="399"/>
      <c r="AJ50" s="399"/>
      <c r="AK50" s="399"/>
      <c r="AL50" s="399"/>
      <c r="AM50" s="399"/>
      <c r="AN50" s="399"/>
      <c r="AO50" s="399"/>
      <c r="AP50" s="399"/>
      <c r="AQ50" s="399"/>
      <c r="AR50" s="399"/>
      <c r="AS50" s="399"/>
      <c r="AT50" s="399"/>
      <c r="AU50" s="399"/>
      <c r="AV50" s="399"/>
      <c r="AW50" s="399"/>
      <c r="AX50" s="399"/>
      <c r="AY50" s="399"/>
      <c r="AZ50" s="399"/>
      <c r="BA50" s="399"/>
      <c r="BB50" s="399"/>
      <c r="BC50" s="399"/>
      <c r="BD50" s="399"/>
      <c r="BE50" s="399"/>
      <c r="BF50" s="399"/>
      <c r="BG50" s="399"/>
      <c r="BH50" s="399"/>
      <c r="BI50" s="399"/>
      <c r="BJ50" s="399"/>
      <c r="BK50" s="399"/>
      <c r="BL50" s="399"/>
      <c r="BM50" s="399"/>
      <c r="BN50" s="399"/>
      <c r="BO50" s="399"/>
      <c r="BP50" s="399"/>
      <c r="BQ50" s="399"/>
      <c r="BR50" s="399"/>
      <c r="BS50" s="399"/>
      <c r="BT50" s="399"/>
      <c r="BU50" s="399"/>
      <c r="BV50" s="399"/>
      <c r="BW50" s="399"/>
      <c r="BX50" s="399"/>
      <c r="BY50" s="399"/>
      <c r="BZ50" s="399"/>
      <c r="CA50" s="399"/>
      <c r="CB50" s="399"/>
      <c r="CC50" s="399"/>
      <c r="CD50" s="399"/>
      <c r="CE50" s="399"/>
    </row>
    <row r="51" spans="18:83" s="3" customFormat="1" ht="14.25" hidden="1" customHeight="1" x14ac:dyDescent="0.2">
      <c r="R51" s="399"/>
      <c r="Z51" s="399"/>
      <c r="AG51" s="399"/>
      <c r="AH51" s="399"/>
      <c r="AI51" s="399"/>
      <c r="AJ51" s="399"/>
      <c r="AK51" s="399"/>
      <c r="AL51" s="399"/>
      <c r="AM51" s="399"/>
      <c r="AN51" s="399"/>
      <c r="AO51" s="399"/>
      <c r="AP51" s="399"/>
      <c r="AQ51" s="399"/>
      <c r="AR51" s="399"/>
      <c r="AS51" s="399"/>
      <c r="AT51" s="399"/>
      <c r="AU51" s="399"/>
      <c r="AV51" s="399"/>
      <c r="AW51" s="399"/>
      <c r="AX51" s="399"/>
      <c r="AY51" s="399"/>
      <c r="AZ51" s="399"/>
      <c r="BA51" s="399"/>
      <c r="BB51" s="399"/>
      <c r="BC51" s="399"/>
      <c r="BD51" s="399"/>
      <c r="BE51" s="399"/>
      <c r="BF51" s="399"/>
      <c r="BG51" s="399"/>
      <c r="BH51" s="399"/>
      <c r="BI51" s="399"/>
      <c r="BJ51" s="399"/>
      <c r="BK51" s="399"/>
      <c r="BL51" s="399"/>
      <c r="BM51" s="399"/>
      <c r="BN51" s="399"/>
      <c r="BO51" s="399"/>
      <c r="BP51" s="399"/>
      <c r="BQ51" s="399"/>
      <c r="BR51" s="399"/>
      <c r="BS51" s="399"/>
      <c r="BT51" s="399"/>
      <c r="BU51" s="399"/>
      <c r="BV51" s="399"/>
      <c r="BW51" s="399"/>
      <c r="BX51" s="399"/>
      <c r="BY51" s="399"/>
      <c r="BZ51" s="399"/>
      <c r="CA51" s="399"/>
      <c r="CB51" s="399"/>
      <c r="CC51" s="399"/>
      <c r="CD51" s="399"/>
      <c r="CE51" s="399"/>
    </row>
    <row r="52" spans="18:83" s="3" customFormat="1" ht="14.25" hidden="1" customHeight="1" x14ac:dyDescent="0.2">
      <c r="R52" s="399"/>
      <c r="Z52" s="399"/>
      <c r="AG52" s="399"/>
      <c r="AH52" s="399"/>
      <c r="AI52" s="399"/>
      <c r="AJ52" s="399"/>
      <c r="AK52" s="399"/>
      <c r="AL52" s="399"/>
      <c r="AM52" s="399"/>
      <c r="AN52" s="399"/>
      <c r="AO52" s="399"/>
      <c r="AP52" s="399"/>
      <c r="AQ52" s="399"/>
      <c r="AR52" s="399"/>
      <c r="AS52" s="399"/>
      <c r="AT52" s="399"/>
      <c r="AU52" s="399"/>
      <c r="AV52" s="399"/>
      <c r="AW52" s="399"/>
      <c r="AX52" s="399"/>
      <c r="AY52" s="399"/>
      <c r="AZ52" s="399"/>
      <c r="BA52" s="399"/>
      <c r="BB52" s="399"/>
      <c r="BC52" s="399"/>
      <c r="BD52" s="399"/>
      <c r="BE52" s="399"/>
      <c r="BF52" s="399"/>
      <c r="BG52" s="399"/>
      <c r="BH52" s="399"/>
      <c r="BI52" s="399"/>
      <c r="BJ52" s="399"/>
      <c r="BK52" s="399"/>
      <c r="BL52" s="399"/>
      <c r="BM52" s="399"/>
      <c r="BN52" s="399"/>
      <c r="BO52" s="399"/>
      <c r="BP52" s="399"/>
      <c r="BQ52" s="399"/>
      <c r="BR52" s="399"/>
      <c r="BS52" s="399"/>
      <c r="BT52" s="399"/>
      <c r="BU52" s="399"/>
      <c r="BV52" s="399"/>
      <c r="BW52" s="399"/>
      <c r="BX52" s="399"/>
      <c r="BY52" s="399"/>
      <c r="BZ52" s="399"/>
      <c r="CA52" s="399"/>
      <c r="CB52" s="399"/>
      <c r="CC52" s="399"/>
      <c r="CD52" s="399"/>
      <c r="CE52" s="399"/>
    </row>
    <row r="53" spans="18:83" ht="14.25" hidden="1" customHeight="1" x14ac:dyDescent="0.2"/>
    <row r="54" spans="18:83" ht="14.25" hidden="1" customHeight="1" x14ac:dyDescent="0.2"/>
    <row r="55" spans="18:83" ht="14.25" hidden="1" customHeight="1" x14ac:dyDescent="0.2"/>
    <row r="56" spans="18:83" ht="14.25" hidden="1" customHeight="1" x14ac:dyDescent="0.2"/>
    <row r="57" spans="18:83" ht="14.25" hidden="1" customHeight="1" x14ac:dyDescent="0.2"/>
    <row r="58" spans="18:83" ht="14.25" hidden="1" x14ac:dyDescent="0.2"/>
    <row r="59" spans="18:83" ht="14.25" hidden="1" x14ac:dyDescent="0.2"/>
    <row r="60" spans="18:83" ht="14.25" hidden="1" x14ac:dyDescent="0.2"/>
    <row r="61" spans="18:83" ht="14.25" hidden="1" x14ac:dyDescent="0.2"/>
  </sheetData>
  <sheetProtection password="CE33" sheet="1" objects="1" scenarios="1" formatCells="0" formatColumns="0" formatRows="0" insertHyperlinks="0"/>
  <mergeCells count="31">
    <mergeCell ref="I34:J34"/>
    <mergeCell ref="I35:J35"/>
    <mergeCell ref="B35:C35"/>
    <mergeCell ref="B28:B29"/>
    <mergeCell ref="I28:J28"/>
    <mergeCell ref="I29:J29"/>
    <mergeCell ref="B34:C34"/>
    <mergeCell ref="AA22:AA23"/>
    <mergeCell ref="AB22:AB23"/>
    <mergeCell ref="AC22:AC23"/>
    <mergeCell ref="AD22:AD23"/>
    <mergeCell ref="AE22:AE23"/>
    <mergeCell ref="B24:B27"/>
    <mergeCell ref="I24:J24"/>
    <mergeCell ref="I25:J25"/>
    <mergeCell ref="I26:J26"/>
    <mergeCell ref="I27:J27"/>
    <mergeCell ref="B9:B12"/>
    <mergeCell ref="B14:B16"/>
    <mergeCell ref="B22:C23"/>
    <mergeCell ref="C7:C8"/>
    <mergeCell ref="W22:W23"/>
    <mergeCell ref="I22:J23"/>
    <mergeCell ref="K22:K23"/>
    <mergeCell ref="L22:L23"/>
    <mergeCell ref="M22:M23"/>
    <mergeCell ref="N22:N23"/>
    <mergeCell ref="S22:S23"/>
    <mergeCell ref="T22:T23"/>
    <mergeCell ref="U22:U23"/>
    <mergeCell ref="V22:V23"/>
  </mergeCells>
  <dataValidations count="5">
    <dataValidation type="decimal" operator="greaterThanOrEqual" allowBlank="1" showErrorMessage="1" errorTitle="Error" error="Please input non-negative number." sqref="I14:I16 S14:X16 K14:P16 AA14:AF16 D14:H14">
      <formula1>0</formula1>
    </dataValidation>
    <dataValidation type="whole" allowBlank="1" showErrorMessage="1" errorTitle="Error" error="Pleast input a whole number between (including) 1 and 5." sqref="I9:I13 D13:H13">
      <formula1>1</formula1>
      <formula2>5</formula2>
    </dataValidation>
    <dataValidation allowBlank="1" showInputMessage="1" showErrorMessage="1" promptTitle="Note" prompt="Please input the entity type's name in the table above." sqref="D23:H23"/>
    <dataValidation type="decimal" allowBlank="1" showErrorMessage="1" errorTitle="Error" error="Please input a number between (including) 0 and 1." sqref="D15:H16">
      <formula1>0</formula1>
      <formula2>1</formula2>
    </dataValidation>
    <dataValidation type="whole" allowBlank="1" showErrorMessage="1" errorTitle="Error" error="Please input a whole number between (including) 1 and 5." sqref="D9:H12">
      <formula1>1</formula1>
      <formula2>5</formula2>
    </dataValidation>
  </dataValidations>
  <pageMargins left="0.70866141732283472" right="0.70866141732283472" top="0.74803149606299213" bottom="0.74803149606299213" header="0.31496062992125984" footer="0.31496062992125984"/>
  <pageSetup paperSize="8" scale="55" orientation="landscape" cellComments="asDisplayed" r:id="rId1"/>
  <headerFooter>
    <oddHeader>&amp;LFSB shadow banking exercise 2017&amp;RConfidential when completed</oddHeader>
    <oddFooter>&amp;C&amp;P of &amp;N</oddFooter>
  </headerFooter>
  <rowBreaks count="2" manualBreakCount="2">
    <brk id="18" min="1" max="12" man="1"/>
    <brk id="31" min="1" max="1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XFB73"/>
  <sheetViews>
    <sheetView showGridLines="0" zoomScale="85" zoomScaleNormal="85" zoomScaleSheetLayoutView="85" workbookViewId="0"/>
  </sheetViews>
  <sheetFormatPr defaultColWidth="0" defaultRowHeight="14.25" customHeight="1" x14ac:dyDescent="0.2"/>
  <cols>
    <col min="1" max="1" width="3.625" style="399" customWidth="1"/>
    <col min="2" max="2" width="8" style="2" customWidth="1"/>
    <col min="3" max="3" width="24.5" style="2" customWidth="1"/>
    <col min="4" max="4" width="28.75" style="2" customWidth="1"/>
    <col min="5" max="5" width="29.75" style="2" customWidth="1"/>
    <col min="6" max="6" width="25.125" style="2" customWidth="1"/>
    <col min="7" max="7" width="71.625" style="2" customWidth="1"/>
    <col min="8" max="8" width="3.25" style="2" customWidth="1"/>
    <col min="9" max="9" width="6.75" style="2" customWidth="1"/>
    <col min="10" max="10" width="6.25" style="2" customWidth="1"/>
    <col min="11" max="16382" width="9" style="2" hidden="1"/>
    <col min="16383" max="16384" width="3.25" style="2" hidden="1"/>
  </cols>
  <sheetData>
    <row r="1" spans="1:38" s="394" customFormat="1" ht="14.25" customHeight="1" x14ac:dyDescent="0.2">
      <c r="A1" s="395"/>
      <c r="B1" s="396"/>
      <c r="C1" s="396"/>
      <c r="D1" s="396"/>
      <c r="E1" s="396"/>
      <c r="F1" s="396"/>
      <c r="G1" s="396"/>
      <c r="H1" s="396"/>
      <c r="I1" s="396"/>
    </row>
    <row r="2" spans="1:38" s="3" customFormat="1" ht="19.5" customHeight="1" x14ac:dyDescent="0.2">
      <c r="A2" s="399"/>
      <c r="B2" s="13" t="s">
        <v>524</v>
      </c>
      <c r="C2" s="13"/>
      <c r="D2" s="13"/>
      <c r="E2" s="13"/>
      <c r="F2" s="13"/>
      <c r="G2" s="13"/>
      <c r="H2" s="13"/>
      <c r="I2" s="13"/>
      <c r="J2" s="13"/>
    </row>
    <row r="3" spans="1:38" s="394" customFormat="1" ht="12" customHeight="1" x14ac:dyDescent="0.2">
      <c r="H3" s="396"/>
      <c r="I3" s="396"/>
    </row>
    <row r="4" spans="1:38" ht="15" x14ac:dyDescent="0.25">
      <c r="B4" s="1545" t="s">
        <v>70</v>
      </c>
      <c r="C4" s="436"/>
      <c r="D4" s="31"/>
      <c r="E4" s="399"/>
      <c r="F4" s="399"/>
      <c r="G4" s="399" t="s">
        <v>668</v>
      </c>
      <c r="H4" s="1904"/>
      <c r="I4" s="438"/>
      <c r="J4" s="438"/>
    </row>
    <row r="5" spans="1:38" s="399" customFormat="1" ht="15" x14ac:dyDescent="0.25">
      <c r="B5" s="435"/>
      <c r="C5" s="435"/>
      <c r="D5" s="397"/>
      <c r="E5" s="436"/>
      <c r="F5" s="437"/>
      <c r="I5" s="438"/>
    </row>
    <row r="6" spans="1:38" s="399" customFormat="1" ht="15" x14ac:dyDescent="0.25">
      <c r="B6" s="435"/>
      <c r="C6" s="435"/>
      <c r="D6" s="397"/>
      <c r="E6" s="436"/>
      <c r="F6" s="437"/>
      <c r="G6" s="399" t="s">
        <v>999</v>
      </c>
      <c r="H6" s="1904"/>
      <c r="I6" s="438"/>
    </row>
    <row r="7" spans="1:38" s="394" customFormat="1" ht="15" customHeight="1" x14ac:dyDescent="0.2">
      <c r="B7" s="434" t="s">
        <v>665</v>
      </c>
      <c r="C7" s="434"/>
      <c r="D7" s="400"/>
      <c r="E7" s="396"/>
      <c r="G7" s="396"/>
      <c r="H7" s="396"/>
      <c r="I7" s="396"/>
      <c r="J7" s="396"/>
      <c r="L7" s="396"/>
      <c r="M7" s="396"/>
      <c r="N7" s="396"/>
      <c r="O7" s="396"/>
      <c r="P7" s="396"/>
      <c r="Q7" s="396"/>
      <c r="S7" s="396"/>
      <c r="T7" s="396"/>
      <c r="U7" s="396"/>
      <c r="V7" s="396"/>
      <c r="W7" s="396"/>
      <c r="X7" s="396"/>
      <c r="Z7" s="396"/>
      <c r="AA7" s="396"/>
      <c r="AB7" s="396"/>
      <c r="AC7" s="396"/>
      <c r="AD7" s="396"/>
      <c r="AE7" s="396"/>
      <c r="AG7" s="396"/>
      <c r="AH7" s="396"/>
      <c r="AI7" s="396"/>
      <c r="AJ7" s="396"/>
      <c r="AK7" s="396"/>
      <c r="AL7" s="396"/>
    </row>
    <row r="8" spans="1:38" s="394" customFormat="1" ht="12.75" x14ac:dyDescent="0.2">
      <c r="B8" s="2265"/>
      <c r="C8" s="2266"/>
      <c r="D8" s="2266"/>
      <c r="E8" s="2266"/>
      <c r="F8" s="2266"/>
      <c r="G8" s="2266"/>
      <c r="H8" s="2267"/>
      <c r="I8" s="396"/>
      <c r="J8" s="396"/>
      <c r="L8" s="396"/>
      <c r="M8" s="396"/>
      <c r="N8" s="396"/>
      <c r="O8" s="396"/>
      <c r="P8" s="396"/>
      <c r="Q8" s="396"/>
      <c r="S8" s="396"/>
      <c r="T8" s="396"/>
      <c r="U8" s="396"/>
      <c r="V8" s="396"/>
      <c r="W8" s="396"/>
      <c r="X8" s="396"/>
      <c r="Z8" s="396"/>
      <c r="AA8" s="396"/>
      <c r="AB8" s="396"/>
      <c r="AC8" s="396"/>
      <c r="AD8" s="396"/>
      <c r="AE8" s="396"/>
      <c r="AG8" s="396"/>
      <c r="AH8" s="396"/>
      <c r="AI8" s="396"/>
      <c r="AJ8" s="396"/>
      <c r="AK8" s="396"/>
      <c r="AL8" s="396"/>
    </row>
    <row r="9" spans="1:38" s="394" customFormat="1" ht="12.75" x14ac:dyDescent="0.2">
      <c r="B9" s="2268"/>
      <c r="C9" s="2269"/>
      <c r="D9" s="2269"/>
      <c r="E9" s="2269"/>
      <c r="F9" s="2269"/>
      <c r="G9" s="2269"/>
      <c r="H9" s="2270"/>
      <c r="I9" s="396"/>
      <c r="J9" s="396"/>
      <c r="L9" s="396"/>
      <c r="M9" s="396"/>
      <c r="N9" s="396"/>
      <c r="O9" s="396"/>
      <c r="P9" s="396"/>
      <c r="Q9" s="396"/>
      <c r="S9" s="396"/>
      <c r="T9" s="396"/>
      <c r="U9" s="396"/>
      <c r="V9" s="396"/>
      <c r="W9" s="396"/>
      <c r="X9" s="396"/>
      <c r="Z9" s="396"/>
      <c r="AA9" s="396"/>
      <c r="AB9" s="396"/>
      <c r="AC9" s="396"/>
      <c r="AD9" s="396"/>
      <c r="AE9" s="396"/>
      <c r="AG9" s="396"/>
      <c r="AH9" s="396"/>
      <c r="AI9" s="396"/>
      <c r="AJ9" s="396"/>
      <c r="AK9" s="396"/>
      <c r="AL9" s="396"/>
    </row>
    <row r="10" spans="1:38" s="394" customFormat="1" ht="12.75" x14ac:dyDescent="0.2">
      <c r="B10" s="2268"/>
      <c r="C10" s="2269"/>
      <c r="D10" s="2269"/>
      <c r="E10" s="2269"/>
      <c r="F10" s="2269"/>
      <c r="G10" s="2269"/>
      <c r="H10" s="2270"/>
      <c r="I10" s="396"/>
      <c r="J10" s="396"/>
      <c r="L10" s="396"/>
      <c r="M10" s="396"/>
      <c r="N10" s="396"/>
      <c r="O10" s="396"/>
      <c r="P10" s="396"/>
      <c r="Q10" s="396"/>
      <c r="S10" s="396"/>
      <c r="T10" s="396"/>
      <c r="U10" s="396"/>
      <c r="V10" s="396"/>
      <c r="W10" s="396"/>
      <c r="X10" s="396"/>
      <c r="Z10" s="396"/>
      <c r="AA10" s="396"/>
      <c r="AB10" s="396"/>
      <c r="AC10" s="396"/>
      <c r="AD10" s="396"/>
      <c r="AE10" s="396"/>
      <c r="AG10" s="396"/>
      <c r="AH10" s="396"/>
      <c r="AI10" s="396"/>
      <c r="AJ10" s="396"/>
      <c r="AK10" s="396"/>
      <c r="AL10" s="396"/>
    </row>
    <row r="11" spans="1:38" s="394" customFormat="1" ht="12.75" x14ac:dyDescent="0.2">
      <c r="B11" s="2268"/>
      <c r="C11" s="2269"/>
      <c r="D11" s="2269"/>
      <c r="E11" s="2269"/>
      <c r="F11" s="2269"/>
      <c r="G11" s="2269"/>
      <c r="H11" s="2270"/>
      <c r="I11" s="396"/>
      <c r="J11" s="396"/>
      <c r="L11" s="396"/>
      <c r="M11" s="396"/>
      <c r="N11" s="396"/>
      <c r="O11" s="396"/>
      <c r="P11" s="396"/>
      <c r="Q11" s="396"/>
      <c r="S11" s="396"/>
      <c r="T11" s="396"/>
      <c r="U11" s="396"/>
      <c r="V11" s="396"/>
      <c r="W11" s="396"/>
      <c r="X11" s="396"/>
      <c r="Z11" s="396"/>
      <c r="AA11" s="396"/>
      <c r="AB11" s="396"/>
      <c r="AC11" s="396"/>
      <c r="AD11" s="396"/>
      <c r="AE11" s="396"/>
      <c r="AG11" s="396"/>
      <c r="AH11" s="396"/>
      <c r="AI11" s="396"/>
      <c r="AJ11" s="396"/>
      <c r="AK11" s="396"/>
      <c r="AL11" s="396"/>
    </row>
    <row r="12" spans="1:38" s="394" customFormat="1" ht="12.75" x14ac:dyDescent="0.2">
      <c r="B12" s="2271"/>
      <c r="C12" s="2272"/>
      <c r="D12" s="2272"/>
      <c r="E12" s="2272"/>
      <c r="F12" s="2272"/>
      <c r="G12" s="2272"/>
      <c r="H12" s="2273"/>
      <c r="I12" s="396"/>
      <c r="J12" s="396"/>
      <c r="L12" s="396"/>
      <c r="M12" s="396"/>
      <c r="N12" s="396"/>
      <c r="O12" s="396"/>
      <c r="P12" s="396"/>
      <c r="Q12" s="396"/>
      <c r="S12" s="396"/>
      <c r="T12" s="396"/>
      <c r="U12" s="396"/>
      <c r="V12" s="396"/>
      <c r="W12" s="396"/>
      <c r="X12" s="396"/>
      <c r="Z12" s="396"/>
      <c r="AA12" s="396"/>
      <c r="AB12" s="396"/>
      <c r="AC12" s="396"/>
      <c r="AD12" s="396"/>
      <c r="AE12" s="396"/>
      <c r="AG12" s="396"/>
      <c r="AH12" s="396"/>
      <c r="AI12" s="396"/>
      <c r="AJ12" s="396"/>
      <c r="AK12" s="396"/>
      <c r="AL12" s="396"/>
    </row>
    <row r="13" spans="1:38" s="394" customFormat="1" ht="15" customHeight="1" x14ac:dyDescent="0.2">
      <c r="B13" s="434"/>
      <c r="C13" s="434"/>
      <c r="D13" s="400"/>
      <c r="E13" s="396"/>
      <c r="G13" s="396"/>
      <c r="H13" s="396"/>
      <c r="I13" s="396"/>
      <c r="J13" s="396"/>
      <c r="L13" s="396"/>
      <c r="M13" s="396"/>
      <c r="N13" s="396"/>
      <c r="O13" s="396"/>
      <c r="P13" s="396"/>
      <c r="Q13" s="396"/>
      <c r="S13" s="396"/>
      <c r="T13" s="396"/>
      <c r="U13" s="396"/>
      <c r="V13" s="396"/>
      <c r="W13" s="396"/>
      <c r="X13" s="396"/>
      <c r="Z13" s="396"/>
      <c r="AA13" s="396"/>
      <c r="AB13" s="396"/>
      <c r="AC13" s="396"/>
      <c r="AD13" s="396"/>
      <c r="AE13" s="396"/>
      <c r="AG13" s="396"/>
      <c r="AH13" s="396"/>
      <c r="AI13" s="396"/>
      <c r="AJ13" s="396"/>
      <c r="AK13" s="396"/>
      <c r="AL13" s="396"/>
    </row>
    <row r="14" spans="1:38" s="394" customFormat="1" ht="15" customHeight="1" x14ac:dyDescent="0.2">
      <c r="B14" s="434" t="s">
        <v>989</v>
      </c>
      <c r="C14" s="434"/>
      <c r="D14" s="400"/>
      <c r="E14" s="396"/>
      <c r="G14" s="396"/>
      <c r="H14" s="396"/>
      <c r="I14" s="396"/>
      <c r="J14" s="396"/>
      <c r="L14" s="396"/>
      <c r="M14" s="396"/>
      <c r="N14" s="396"/>
      <c r="O14" s="396"/>
      <c r="P14" s="396"/>
      <c r="Q14" s="396"/>
      <c r="S14" s="396"/>
      <c r="T14" s="396"/>
      <c r="U14" s="396"/>
      <c r="V14" s="396"/>
      <c r="W14" s="396"/>
      <c r="X14" s="396"/>
      <c r="Z14" s="396"/>
      <c r="AA14" s="396"/>
      <c r="AB14" s="396"/>
      <c r="AC14" s="396"/>
      <c r="AD14" s="396"/>
      <c r="AE14" s="396"/>
      <c r="AG14" s="396"/>
      <c r="AH14" s="396"/>
      <c r="AI14" s="396"/>
      <c r="AJ14" s="396"/>
      <c r="AK14" s="396"/>
      <c r="AL14" s="396"/>
    </row>
    <row r="15" spans="1:38" s="394" customFormat="1" ht="15" customHeight="1" x14ac:dyDescent="0.2">
      <c r="B15" s="2265"/>
      <c r="C15" s="2266"/>
      <c r="D15" s="2266"/>
      <c r="E15" s="2266"/>
      <c r="F15" s="2266"/>
      <c r="G15" s="2266"/>
      <c r="H15" s="2267"/>
      <c r="I15" s="396"/>
      <c r="J15" s="396"/>
      <c r="L15" s="396"/>
      <c r="M15" s="396"/>
      <c r="N15" s="396"/>
      <c r="O15" s="396"/>
      <c r="P15" s="396"/>
      <c r="Q15" s="396"/>
      <c r="S15" s="396"/>
      <c r="T15" s="396"/>
      <c r="U15" s="396"/>
      <c r="V15" s="396"/>
      <c r="W15" s="396"/>
      <c r="X15" s="396"/>
      <c r="Z15" s="396"/>
      <c r="AA15" s="396"/>
      <c r="AB15" s="396"/>
      <c r="AC15" s="396"/>
      <c r="AD15" s="396"/>
      <c r="AE15" s="396"/>
      <c r="AG15" s="396"/>
      <c r="AH15" s="396"/>
      <c r="AI15" s="396"/>
      <c r="AJ15" s="396"/>
      <c r="AK15" s="396"/>
      <c r="AL15" s="396"/>
    </row>
    <row r="16" spans="1:38" s="394" customFormat="1" ht="15" customHeight="1" x14ac:dyDescent="0.2">
      <c r="B16" s="2268"/>
      <c r="C16" s="2269"/>
      <c r="D16" s="2269"/>
      <c r="E16" s="2269"/>
      <c r="F16" s="2269"/>
      <c r="G16" s="2269"/>
      <c r="H16" s="2270"/>
      <c r="I16" s="396"/>
      <c r="J16" s="396"/>
      <c r="L16" s="396"/>
      <c r="M16" s="396"/>
      <c r="N16" s="396"/>
      <c r="O16" s="396"/>
      <c r="P16" s="396"/>
      <c r="Q16" s="396"/>
      <c r="S16" s="396"/>
      <c r="T16" s="396"/>
      <c r="U16" s="396"/>
      <c r="V16" s="396"/>
      <c r="W16" s="396"/>
      <c r="X16" s="396"/>
      <c r="Z16" s="396"/>
      <c r="AA16" s="396"/>
      <c r="AB16" s="396"/>
      <c r="AC16" s="396"/>
      <c r="AD16" s="396"/>
      <c r="AE16" s="396"/>
      <c r="AG16" s="396"/>
      <c r="AH16" s="396"/>
      <c r="AI16" s="396"/>
      <c r="AJ16" s="396"/>
      <c r="AK16" s="396"/>
      <c r="AL16" s="396"/>
    </row>
    <row r="17" spans="2:38" s="394" customFormat="1" ht="15" customHeight="1" x14ac:dyDescent="0.2">
      <c r="B17" s="2268"/>
      <c r="C17" s="2269"/>
      <c r="D17" s="2269"/>
      <c r="E17" s="2269"/>
      <c r="F17" s="2269"/>
      <c r="G17" s="2269"/>
      <c r="H17" s="2270"/>
      <c r="I17" s="396"/>
      <c r="J17" s="396"/>
      <c r="L17" s="396"/>
      <c r="M17" s="396"/>
      <c r="N17" s="396"/>
      <c r="O17" s="396"/>
      <c r="P17" s="396"/>
      <c r="Q17" s="396"/>
      <c r="S17" s="396"/>
      <c r="T17" s="396"/>
      <c r="U17" s="396"/>
      <c r="V17" s="396"/>
      <c r="W17" s="396"/>
      <c r="X17" s="396"/>
      <c r="Z17" s="396"/>
      <c r="AA17" s="396"/>
      <c r="AB17" s="396"/>
      <c r="AC17" s="396"/>
      <c r="AD17" s="396"/>
      <c r="AE17" s="396"/>
      <c r="AG17" s="396"/>
      <c r="AH17" s="396"/>
      <c r="AI17" s="396"/>
      <c r="AJ17" s="396"/>
      <c r="AK17" s="396"/>
      <c r="AL17" s="396"/>
    </row>
    <row r="18" spans="2:38" s="394" customFormat="1" ht="15" customHeight="1" x14ac:dyDescent="0.2">
      <c r="B18" s="2268"/>
      <c r="C18" s="2269"/>
      <c r="D18" s="2269"/>
      <c r="E18" s="2269"/>
      <c r="F18" s="2269"/>
      <c r="G18" s="2269"/>
      <c r="H18" s="2270"/>
      <c r="I18" s="396"/>
      <c r="J18" s="396"/>
      <c r="L18" s="396"/>
      <c r="M18" s="396"/>
      <c r="N18" s="396"/>
      <c r="O18" s="396"/>
      <c r="P18" s="396"/>
      <c r="Q18" s="396"/>
      <c r="S18" s="396"/>
      <c r="T18" s="396"/>
      <c r="U18" s="396"/>
      <c r="V18" s="396"/>
      <c r="W18" s="396"/>
      <c r="X18" s="396"/>
      <c r="Z18" s="396"/>
      <c r="AA18" s="396"/>
      <c r="AB18" s="396"/>
      <c r="AC18" s="396"/>
      <c r="AD18" s="396"/>
      <c r="AE18" s="396"/>
      <c r="AG18" s="396"/>
      <c r="AH18" s="396"/>
      <c r="AI18" s="396"/>
      <c r="AJ18" s="396"/>
      <c r="AK18" s="396"/>
      <c r="AL18" s="396"/>
    </row>
    <row r="19" spans="2:38" s="394" customFormat="1" ht="15" customHeight="1" x14ac:dyDescent="0.2">
      <c r="B19" s="2271"/>
      <c r="C19" s="2272"/>
      <c r="D19" s="2272"/>
      <c r="E19" s="2272"/>
      <c r="F19" s="2272"/>
      <c r="G19" s="2272"/>
      <c r="H19" s="2273"/>
      <c r="I19" s="396"/>
      <c r="J19" s="396"/>
      <c r="L19" s="396"/>
      <c r="M19" s="396"/>
      <c r="N19" s="396"/>
      <c r="O19" s="396"/>
      <c r="P19" s="396"/>
      <c r="Q19" s="396"/>
      <c r="S19" s="396"/>
      <c r="T19" s="396"/>
      <c r="U19" s="396"/>
      <c r="V19" s="396"/>
      <c r="W19" s="396"/>
      <c r="X19" s="396"/>
      <c r="Z19" s="396"/>
      <c r="AA19" s="396"/>
      <c r="AB19" s="396"/>
      <c r="AC19" s="396"/>
      <c r="AD19" s="396"/>
      <c r="AE19" s="396"/>
      <c r="AG19" s="396"/>
      <c r="AH19" s="396"/>
      <c r="AI19" s="396"/>
      <c r="AJ19" s="396"/>
      <c r="AK19" s="396"/>
      <c r="AL19" s="396"/>
    </row>
    <row r="20" spans="2:38" s="394" customFormat="1" ht="15" customHeight="1" x14ac:dyDescent="0.25">
      <c r="B20" s="434"/>
      <c r="C20" s="434"/>
      <c r="D20" s="400"/>
      <c r="E20" s="396"/>
      <c r="G20" s="396"/>
      <c r="H20" s="396"/>
      <c r="I20" s="438"/>
      <c r="J20" s="438"/>
      <c r="L20" s="396"/>
      <c r="M20" s="396"/>
      <c r="N20" s="396"/>
      <c r="O20" s="396"/>
      <c r="P20" s="396"/>
      <c r="Q20" s="396"/>
      <c r="S20" s="396"/>
      <c r="T20" s="396"/>
      <c r="U20" s="396"/>
      <c r="V20" s="396"/>
      <c r="W20" s="396"/>
      <c r="X20" s="396"/>
      <c r="Z20" s="396"/>
      <c r="AA20" s="396"/>
      <c r="AB20" s="396"/>
      <c r="AC20" s="396"/>
      <c r="AD20" s="396"/>
      <c r="AE20" s="396"/>
      <c r="AG20" s="396"/>
      <c r="AH20" s="396"/>
      <c r="AI20" s="396"/>
      <c r="AJ20" s="396"/>
      <c r="AK20" s="396"/>
      <c r="AL20" s="396"/>
    </row>
    <row r="21" spans="2:38" s="394" customFormat="1" ht="15" customHeight="1" x14ac:dyDescent="0.25">
      <c r="B21" s="434" t="s">
        <v>1076</v>
      </c>
      <c r="C21" s="434"/>
      <c r="D21" s="400"/>
      <c r="E21" s="396"/>
      <c r="G21" s="396"/>
      <c r="H21" s="396"/>
      <c r="I21" s="438"/>
      <c r="J21" s="438"/>
      <c r="L21" s="396"/>
      <c r="M21" s="396"/>
      <c r="N21" s="396"/>
      <c r="O21" s="396"/>
      <c r="P21" s="396"/>
      <c r="Q21" s="396"/>
      <c r="S21" s="396"/>
      <c r="T21" s="396"/>
      <c r="U21" s="396"/>
      <c r="V21" s="396"/>
      <c r="W21" s="396"/>
      <c r="X21" s="396"/>
      <c r="Z21" s="396"/>
      <c r="AA21" s="396"/>
      <c r="AB21" s="396"/>
      <c r="AC21" s="396"/>
      <c r="AD21" s="396"/>
      <c r="AE21" s="396"/>
      <c r="AG21" s="396"/>
      <c r="AH21" s="396"/>
      <c r="AI21" s="396"/>
      <c r="AJ21" s="396"/>
      <c r="AK21" s="396"/>
      <c r="AL21" s="396"/>
    </row>
    <row r="22" spans="2:38" s="399" customFormat="1" ht="15" x14ac:dyDescent="0.25">
      <c r="B22" s="2265"/>
      <c r="C22" s="2266"/>
      <c r="D22" s="2266"/>
      <c r="E22" s="2266"/>
      <c r="F22" s="2266"/>
      <c r="G22" s="2266"/>
      <c r="H22" s="2267"/>
      <c r="I22" s="438"/>
      <c r="J22" s="438"/>
    </row>
    <row r="23" spans="2:38" ht="15" x14ac:dyDescent="0.25">
      <c r="B23" s="2268"/>
      <c r="C23" s="2269"/>
      <c r="D23" s="2269"/>
      <c r="E23" s="2269"/>
      <c r="F23" s="2269"/>
      <c r="G23" s="2269"/>
      <c r="H23" s="2270"/>
      <c r="I23" s="438"/>
      <c r="J23" s="438"/>
    </row>
    <row r="24" spans="2:38" ht="15" x14ac:dyDescent="0.25">
      <c r="B24" s="2268"/>
      <c r="C24" s="2269"/>
      <c r="D24" s="2269"/>
      <c r="E24" s="2269"/>
      <c r="F24" s="2269"/>
      <c r="G24" s="2269"/>
      <c r="H24" s="2270"/>
      <c r="I24" s="438"/>
      <c r="J24" s="438"/>
    </row>
    <row r="25" spans="2:38" ht="15" x14ac:dyDescent="0.25">
      <c r="B25" s="2268"/>
      <c r="C25" s="2269"/>
      <c r="D25" s="2269"/>
      <c r="E25" s="2269"/>
      <c r="F25" s="2269"/>
      <c r="G25" s="2269"/>
      <c r="H25" s="2270"/>
      <c r="I25" s="438"/>
      <c r="J25" s="438"/>
    </row>
    <row r="26" spans="2:38" ht="15" x14ac:dyDescent="0.25">
      <c r="B26" s="2271"/>
      <c r="C26" s="2272"/>
      <c r="D26" s="2272"/>
      <c r="E26" s="2272"/>
      <c r="F26" s="2272"/>
      <c r="G26" s="2272"/>
      <c r="H26" s="2273"/>
      <c r="I26" s="438"/>
      <c r="J26" s="438"/>
    </row>
    <row r="27" spans="2:38" ht="15" x14ac:dyDescent="0.25">
      <c r="B27" s="434"/>
      <c r="C27" s="434"/>
      <c r="D27" s="434"/>
      <c r="E27" s="434"/>
      <c r="F27" s="434"/>
      <c r="G27" s="434"/>
      <c r="H27" s="434"/>
      <c r="I27" s="438"/>
      <c r="J27" s="438"/>
    </row>
    <row r="28" spans="2:38" ht="15" x14ac:dyDescent="0.25">
      <c r="B28" s="434" t="s">
        <v>666</v>
      </c>
      <c r="C28" s="434"/>
      <c r="D28" s="400"/>
      <c r="E28" s="396"/>
      <c r="F28" s="394"/>
      <c r="G28" s="396"/>
      <c r="H28" s="396"/>
      <c r="I28" s="438"/>
      <c r="J28" s="438"/>
    </row>
    <row r="29" spans="2:38" ht="15" x14ac:dyDescent="0.25">
      <c r="B29" s="2265"/>
      <c r="C29" s="2266"/>
      <c r="D29" s="2266"/>
      <c r="E29" s="2266"/>
      <c r="F29" s="2266"/>
      <c r="G29" s="2266"/>
      <c r="H29" s="2267"/>
      <c r="I29" s="438"/>
      <c r="J29" s="438"/>
    </row>
    <row r="30" spans="2:38" ht="15" x14ac:dyDescent="0.25">
      <c r="B30" s="2268"/>
      <c r="C30" s="2269"/>
      <c r="D30" s="2269"/>
      <c r="E30" s="2269"/>
      <c r="F30" s="2269"/>
      <c r="G30" s="2269"/>
      <c r="H30" s="2270"/>
      <c r="I30" s="438"/>
      <c r="J30" s="438"/>
    </row>
    <row r="31" spans="2:38" ht="15" x14ac:dyDescent="0.25">
      <c r="B31" s="2268"/>
      <c r="C31" s="2269"/>
      <c r="D31" s="2269"/>
      <c r="E31" s="2269"/>
      <c r="F31" s="2269"/>
      <c r="G31" s="2269"/>
      <c r="H31" s="2270"/>
      <c r="I31" s="438"/>
      <c r="J31" s="438"/>
    </row>
    <row r="32" spans="2:38" ht="15" x14ac:dyDescent="0.25">
      <c r="B32" s="2268"/>
      <c r="C32" s="2269"/>
      <c r="D32" s="2269"/>
      <c r="E32" s="2269"/>
      <c r="F32" s="2269"/>
      <c r="G32" s="2269"/>
      <c r="H32" s="2270"/>
      <c r="I32" s="438"/>
      <c r="J32" s="438"/>
    </row>
    <row r="33" spans="1:49" ht="15" x14ac:dyDescent="0.25">
      <c r="B33" s="2271"/>
      <c r="C33" s="2272"/>
      <c r="D33" s="2272"/>
      <c r="E33" s="2272"/>
      <c r="F33" s="2272"/>
      <c r="G33" s="2272"/>
      <c r="H33" s="2273"/>
      <c r="I33" s="438"/>
      <c r="J33" s="438"/>
    </row>
    <row r="34" spans="1:49" ht="15" x14ac:dyDescent="0.25">
      <c r="B34" s="434"/>
      <c r="C34" s="434"/>
      <c r="D34" s="434"/>
      <c r="E34" s="434"/>
      <c r="F34" s="434"/>
      <c r="G34" s="434"/>
      <c r="H34" s="434"/>
      <c r="I34" s="438"/>
      <c r="J34" s="438"/>
    </row>
    <row r="35" spans="1:49" ht="15" x14ac:dyDescent="0.25">
      <c r="B35" s="434" t="s">
        <v>990</v>
      </c>
      <c r="C35" s="434"/>
      <c r="D35" s="434"/>
      <c r="E35" s="434"/>
      <c r="F35" s="434"/>
      <c r="G35" s="434"/>
      <c r="H35" s="434"/>
      <c r="I35" s="438"/>
      <c r="J35" s="438"/>
    </row>
    <row r="36" spans="1:49" ht="15" x14ac:dyDescent="0.25">
      <c r="B36" s="2265"/>
      <c r="C36" s="2266"/>
      <c r="D36" s="2266"/>
      <c r="E36" s="2266"/>
      <c r="F36" s="2266"/>
      <c r="G36" s="2266"/>
      <c r="H36" s="2267"/>
      <c r="I36" s="438"/>
      <c r="J36" s="438"/>
    </row>
    <row r="37" spans="1:49" s="399" customFormat="1" ht="15" x14ac:dyDescent="0.25">
      <c r="A37" s="397"/>
      <c r="B37" s="2268"/>
      <c r="C37" s="2269"/>
      <c r="D37" s="2269"/>
      <c r="E37" s="2269"/>
      <c r="F37" s="2269"/>
      <c r="G37" s="2269"/>
      <c r="H37" s="2270"/>
      <c r="I37" s="438"/>
      <c r="J37" s="438"/>
    </row>
    <row r="38" spans="1:49" s="399" customFormat="1" ht="15" x14ac:dyDescent="0.25">
      <c r="A38" s="397"/>
      <c r="B38" s="2268"/>
      <c r="C38" s="2269"/>
      <c r="D38" s="2269"/>
      <c r="E38" s="2269"/>
      <c r="F38" s="2269"/>
      <c r="G38" s="2269"/>
      <c r="H38" s="2270"/>
      <c r="I38" s="438"/>
      <c r="J38" s="438"/>
    </row>
    <row r="39" spans="1:49" s="394" customFormat="1" ht="15" customHeight="1" x14ac:dyDescent="0.25">
      <c r="B39" s="2268"/>
      <c r="C39" s="2269"/>
      <c r="D39" s="2269"/>
      <c r="E39" s="2269"/>
      <c r="F39" s="2269"/>
      <c r="G39" s="2269"/>
      <c r="H39" s="2270"/>
      <c r="I39" s="438"/>
      <c r="J39" s="438"/>
      <c r="L39" s="396"/>
      <c r="M39" s="396"/>
      <c r="N39" s="396"/>
      <c r="O39" s="396"/>
      <c r="P39" s="396"/>
      <c r="Q39" s="396"/>
      <c r="S39" s="396"/>
      <c r="T39" s="396"/>
      <c r="U39" s="396"/>
      <c r="V39" s="396"/>
      <c r="W39" s="396"/>
      <c r="X39" s="396"/>
      <c r="Z39" s="396"/>
      <c r="AA39" s="396"/>
      <c r="AB39" s="396"/>
      <c r="AC39" s="396"/>
      <c r="AD39" s="396"/>
      <c r="AE39" s="396"/>
      <c r="AG39" s="396"/>
      <c r="AH39" s="396"/>
      <c r="AI39" s="396"/>
      <c r="AJ39" s="396"/>
      <c r="AK39" s="396"/>
      <c r="AL39" s="396"/>
    </row>
    <row r="40" spans="1:49" s="399" customFormat="1" ht="15" x14ac:dyDescent="0.25">
      <c r="B40" s="2271"/>
      <c r="C40" s="2272"/>
      <c r="D40" s="2272"/>
      <c r="E40" s="2272"/>
      <c r="F40" s="2272"/>
      <c r="G40" s="2272"/>
      <c r="H40" s="2273"/>
      <c r="I40" s="438"/>
      <c r="J40" s="438"/>
    </row>
    <row r="41" spans="1:49" ht="15" x14ac:dyDescent="0.25">
      <c r="B41" s="475"/>
      <c r="C41" s="475"/>
      <c r="D41" s="475"/>
      <c r="E41" s="475"/>
      <c r="F41" s="475"/>
      <c r="G41" s="475"/>
      <c r="H41" s="475"/>
      <c r="I41" s="438"/>
      <c r="J41" s="438"/>
    </row>
    <row r="42" spans="1:49" ht="15" x14ac:dyDescent="0.25">
      <c r="B42" s="434" t="s">
        <v>1077</v>
      </c>
      <c r="C42" s="475"/>
      <c r="D42" s="475"/>
      <c r="E42" s="475"/>
      <c r="F42" s="475"/>
      <c r="G42" s="475"/>
      <c r="H42" s="475"/>
      <c r="I42" s="438"/>
      <c r="J42" s="438"/>
    </row>
    <row r="43" spans="1:49" s="3" customFormat="1" ht="15" x14ac:dyDescent="0.25">
      <c r="A43" s="399"/>
      <c r="B43" s="2265"/>
      <c r="C43" s="2266"/>
      <c r="D43" s="2266"/>
      <c r="E43" s="2266"/>
      <c r="F43" s="2266"/>
      <c r="G43" s="2266"/>
      <c r="H43" s="2267"/>
      <c r="I43" s="438"/>
      <c r="J43" s="438"/>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597"/>
      <c r="AI43" s="399"/>
      <c r="AJ43" s="399"/>
      <c r="AK43" s="397"/>
      <c r="AO43" s="20"/>
      <c r="AP43" s="46"/>
      <c r="AR43" s="46"/>
      <c r="AT43" s="46"/>
      <c r="AV43" s="46"/>
    </row>
    <row r="44" spans="1:49" s="21" customFormat="1" ht="15.75" customHeight="1" x14ac:dyDescent="0.25">
      <c r="A44" s="477"/>
      <c r="B44" s="2268"/>
      <c r="C44" s="2269"/>
      <c r="D44" s="2269"/>
      <c r="E44" s="2269"/>
      <c r="F44" s="2269"/>
      <c r="G44" s="2269"/>
      <c r="H44" s="2270"/>
      <c r="I44" s="438"/>
      <c r="J44" s="438"/>
      <c r="K44" s="475"/>
      <c r="L44" s="475"/>
      <c r="M44" s="475"/>
      <c r="N44" s="475"/>
      <c r="O44" s="475"/>
      <c r="P44" s="475"/>
      <c r="Q44" s="475"/>
      <c r="R44" s="475"/>
      <c r="S44" s="475"/>
      <c r="T44" s="475"/>
      <c r="U44" s="475"/>
      <c r="V44" s="475"/>
      <c r="W44" s="475"/>
      <c r="X44" s="475"/>
      <c r="Y44" s="475"/>
      <c r="Z44" s="475"/>
      <c r="AA44" s="475"/>
      <c r="AB44" s="475"/>
      <c r="AC44" s="475"/>
      <c r="AD44" s="475"/>
      <c r="AE44" s="475"/>
      <c r="AF44" s="475"/>
      <c r="AG44" s="475"/>
      <c r="AH44" s="598"/>
      <c r="AI44" s="475"/>
      <c r="AJ44" s="475"/>
      <c r="AK44" s="475"/>
      <c r="AL44" s="22"/>
      <c r="AO44" s="61"/>
      <c r="AP44" s="47"/>
      <c r="AR44" s="47"/>
      <c r="AT44" s="47"/>
      <c r="AV44" s="47"/>
    </row>
    <row r="45" spans="1:49" s="3" customFormat="1" ht="14.25" customHeight="1" x14ac:dyDescent="0.25">
      <c r="A45" s="399"/>
      <c r="B45" s="2268"/>
      <c r="C45" s="2269"/>
      <c r="D45" s="2269"/>
      <c r="E45" s="2269"/>
      <c r="F45" s="2269"/>
      <c r="G45" s="2269"/>
      <c r="H45" s="2270"/>
      <c r="I45" s="438"/>
      <c r="J45" s="438"/>
      <c r="K45" s="474"/>
      <c r="L45" s="474"/>
      <c r="M45" s="474"/>
      <c r="N45" s="474"/>
      <c r="O45" s="474"/>
      <c r="P45" s="474"/>
      <c r="Q45" s="474"/>
      <c r="R45" s="474"/>
      <c r="S45" s="474"/>
      <c r="T45" s="474"/>
      <c r="U45" s="474"/>
      <c r="V45" s="474"/>
      <c r="W45" s="474"/>
      <c r="X45" s="474"/>
      <c r="Y45" s="474"/>
      <c r="Z45" s="474"/>
      <c r="AA45" s="474"/>
      <c r="AB45" s="474"/>
      <c r="AC45" s="474"/>
      <c r="AD45" s="474"/>
      <c r="AE45" s="474"/>
      <c r="AF45" s="474"/>
      <c r="AG45" s="474"/>
      <c r="AH45" s="602"/>
      <c r="AI45" s="474"/>
      <c r="AJ45" s="474"/>
      <c r="AK45" s="603"/>
      <c r="AL45" s="33"/>
      <c r="AM45" s="33"/>
      <c r="AN45" s="33"/>
      <c r="AO45" s="62"/>
      <c r="AP45" s="46"/>
      <c r="AR45" s="46"/>
      <c r="AS45" s="33"/>
      <c r="AT45" s="40"/>
      <c r="AU45" s="33"/>
      <c r="AV45" s="40"/>
      <c r="AW45" s="33"/>
    </row>
    <row r="46" spans="1:49" s="399" customFormat="1" ht="15" x14ac:dyDescent="0.25">
      <c r="A46" s="397"/>
      <c r="B46" s="2268"/>
      <c r="C46" s="2269"/>
      <c r="D46" s="2269"/>
      <c r="E46" s="2269"/>
      <c r="F46" s="2269"/>
      <c r="G46" s="2269"/>
      <c r="H46" s="2270"/>
      <c r="I46" s="438"/>
      <c r="J46" s="438"/>
    </row>
    <row r="47" spans="1:49" ht="14.25" customHeight="1" x14ac:dyDescent="0.25">
      <c r="B47" s="2271"/>
      <c r="C47" s="2272"/>
      <c r="D47" s="2272"/>
      <c r="E47" s="2272"/>
      <c r="F47" s="2272"/>
      <c r="G47" s="2272"/>
      <c r="H47" s="2273"/>
      <c r="I47" s="438"/>
      <c r="J47" s="438"/>
    </row>
    <row r="48" spans="1:49" ht="14.25" customHeight="1" x14ac:dyDescent="0.25">
      <c r="B48" s="475"/>
      <c r="C48" s="475"/>
      <c r="D48" s="475"/>
      <c r="E48" s="475"/>
      <c r="F48" s="475"/>
      <c r="G48" s="475"/>
      <c r="H48" s="475"/>
      <c r="I48" s="438"/>
      <c r="J48" s="438"/>
    </row>
    <row r="49" spans="2:64" ht="14.25" customHeight="1" x14ac:dyDescent="0.25">
      <c r="B49" s="434" t="s">
        <v>667</v>
      </c>
      <c r="C49" s="475"/>
      <c r="D49" s="475"/>
      <c r="E49" s="475"/>
      <c r="F49" s="475"/>
      <c r="G49" s="475"/>
      <c r="H49" s="475"/>
      <c r="I49" s="438"/>
      <c r="J49" s="438"/>
    </row>
    <row r="50" spans="2:64" ht="14.25" customHeight="1" x14ac:dyDescent="0.25">
      <c r="B50" s="2265"/>
      <c r="C50" s="2266"/>
      <c r="D50" s="2266"/>
      <c r="E50" s="2266"/>
      <c r="F50" s="2266"/>
      <c r="G50" s="2266"/>
      <c r="H50" s="2267"/>
      <c r="I50" s="438"/>
      <c r="J50" s="438"/>
    </row>
    <row r="51" spans="2:64" ht="14.25" customHeight="1" x14ac:dyDescent="0.25">
      <c r="B51" s="2268"/>
      <c r="C51" s="2269"/>
      <c r="D51" s="2269"/>
      <c r="E51" s="2269"/>
      <c r="F51" s="2269"/>
      <c r="G51" s="2269"/>
      <c r="H51" s="2270"/>
      <c r="I51" s="438"/>
      <c r="J51" s="438"/>
    </row>
    <row r="52" spans="2:64" ht="15" x14ac:dyDescent="0.25">
      <c r="B52" s="2268"/>
      <c r="C52" s="2269"/>
      <c r="D52" s="2269"/>
      <c r="E52" s="2269"/>
      <c r="F52" s="2269"/>
      <c r="G52" s="2269"/>
      <c r="H52" s="2270"/>
      <c r="I52" s="438"/>
      <c r="J52" s="438"/>
    </row>
    <row r="53" spans="2:64" ht="15" x14ac:dyDescent="0.25">
      <c r="B53" s="2268"/>
      <c r="C53" s="2269"/>
      <c r="D53" s="2269"/>
      <c r="E53" s="2269"/>
      <c r="F53" s="2269"/>
      <c r="G53" s="2269"/>
      <c r="H53" s="2270"/>
      <c r="I53" s="438"/>
      <c r="J53" s="438"/>
    </row>
    <row r="54" spans="2:64" s="399" customFormat="1" ht="15" x14ac:dyDescent="0.25">
      <c r="B54" s="2271"/>
      <c r="C54" s="2272"/>
      <c r="D54" s="2272"/>
      <c r="E54" s="2272"/>
      <c r="F54" s="2272"/>
      <c r="G54" s="2272"/>
      <c r="H54" s="2273"/>
      <c r="I54" s="438"/>
      <c r="J54" s="438"/>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row>
    <row r="55" spans="2:64" s="399" customFormat="1" ht="15" x14ac:dyDescent="0.25">
      <c r="B55" s="475"/>
      <c r="C55" s="475"/>
      <c r="D55" s="475"/>
      <c r="E55" s="475"/>
      <c r="F55" s="475"/>
      <c r="G55" s="475"/>
      <c r="H55" s="475"/>
      <c r="I55" s="438"/>
      <c r="J55" s="438"/>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row>
    <row r="56" spans="2:64" s="399" customFormat="1" ht="15" x14ac:dyDescent="0.25">
      <c r="B56" s="475"/>
      <c r="C56" s="475"/>
      <c r="D56" s="475"/>
      <c r="E56" s="475"/>
      <c r="F56" s="475"/>
      <c r="G56" s="475"/>
      <c r="H56" s="475"/>
      <c r="I56" s="438"/>
      <c r="J56" s="438"/>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row>
    <row r="57" spans="2:64" s="399" customFormat="1" ht="15" x14ac:dyDescent="0.25">
      <c r="B57" s="475"/>
      <c r="C57" s="475"/>
      <c r="D57" s="475"/>
      <c r="E57" s="475"/>
      <c r="F57" s="475"/>
      <c r="G57" s="475"/>
      <c r="H57" s="475"/>
      <c r="I57" s="438"/>
      <c r="J57" s="438"/>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row>
    <row r="58" spans="2:64" s="399" customFormat="1" ht="15" x14ac:dyDescent="0.25">
      <c r="B58" s="475"/>
      <c r="C58" s="475"/>
      <c r="D58" s="475"/>
      <c r="E58" s="475"/>
      <c r="F58" s="475"/>
      <c r="G58" s="475"/>
      <c r="H58" s="475"/>
      <c r="I58" s="438"/>
      <c r="J58" s="438"/>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row>
    <row r="59" spans="2:64" s="399" customFormat="1" ht="15" x14ac:dyDescent="0.25">
      <c r="B59" s="475"/>
      <c r="C59" s="475"/>
      <c r="D59" s="475"/>
      <c r="E59" s="475"/>
      <c r="F59" s="475"/>
      <c r="G59" s="475"/>
      <c r="H59" s="475"/>
      <c r="I59" s="438"/>
      <c r="J59" s="438"/>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row>
    <row r="60" spans="2:64" s="399" customFormat="1" ht="15" x14ac:dyDescent="0.25">
      <c r="B60" s="475"/>
      <c r="C60" s="475"/>
      <c r="D60" s="475"/>
      <c r="E60" s="475"/>
      <c r="F60" s="475"/>
      <c r="G60" s="475"/>
      <c r="H60" s="475"/>
      <c r="I60" s="438"/>
      <c r="J60" s="438"/>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row>
    <row r="61" spans="2:64" s="399" customFormat="1" ht="15" x14ac:dyDescent="0.25">
      <c r="B61" s="475"/>
      <c r="C61" s="475"/>
      <c r="D61" s="475"/>
      <c r="E61" s="475"/>
      <c r="F61" s="475"/>
      <c r="G61" s="475"/>
      <c r="H61" s="475"/>
      <c r="I61" s="438"/>
      <c r="J61" s="438"/>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row>
    <row r="62" spans="2:64" s="399" customFormat="1" ht="15" x14ac:dyDescent="0.25">
      <c r="B62" s="475"/>
      <c r="C62" s="475"/>
      <c r="D62" s="475"/>
      <c r="E62" s="475"/>
      <c r="F62" s="475"/>
      <c r="G62" s="475"/>
      <c r="H62" s="475"/>
      <c r="I62" s="438"/>
      <c r="J62" s="438"/>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row>
    <row r="63" spans="2:64" s="399" customFormat="1" ht="15" x14ac:dyDescent="0.25">
      <c r="B63" s="475"/>
      <c r="C63" s="475"/>
      <c r="D63" s="475"/>
      <c r="E63" s="475"/>
      <c r="F63" s="475"/>
      <c r="G63" s="475"/>
      <c r="H63" s="475"/>
      <c r="I63" s="438"/>
      <c r="J63" s="438"/>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row>
    <row r="64" spans="2:64" s="399" customFormat="1" ht="15" x14ac:dyDescent="0.25">
      <c r="B64" s="475"/>
      <c r="C64" s="475"/>
      <c r="D64" s="475"/>
      <c r="E64" s="475"/>
      <c r="F64" s="475"/>
      <c r="G64" s="475"/>
      <c r="H64" s="475"/>
      <c r="I64" s="438"/>
      <c r="J64" s="438"/>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row>
    <row r="65" spans="2:64" s="399" customFormat="1" x14ac:dyDescent="0.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row>
    <row r="66" spans="2:64" s="399" customFormat="1" x14ac:dyDescent="0.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row>
    <row r="67" spans="2:64" s="399" customFormat="1" x14ac:dyDescent="0.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row>
    <row r="68" spans="2:64" s="399" customFormat="1" x14ac:dyDescent="0.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row>
    <row r="69" spans="2:64" s="399" customFormat="1" x14ac:dyDescent="0.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row>
    <row r="70" spans="2:64" s="399" customFormat="1" x14ac:dyDescent="0.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row>
    <row r="71" spans="2:64" s="399" customFormat="1" x14ac:dyDescent="0.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row>
    <row r="72" spans="2:64" s="399" customFormat="1" x14ac:dyDescent="0.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row>
    <row r="73" spans="2:64" s="399" customFormat="1" x14ac:dyDescent="0.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row>
  </sheetData>
  <sheetProtection password="CE33" sheet="1" objects="1" scenarios="1" formatCells="0" formatColumns="0" formatRows="0" insertHyperlinks="0"/>
  <mergeCells count="7">
    <mergeCell ref="B8:H12"/>
    <mergeCell ref="B22:H26"/>
    <mergeCell ref="B36:H40"/>
    <mergeCell ref="B43:H47"/>
    <mergeCell ref="B50:H54"/>
    <mergeCell ref="B15:H19"/>
    <mergeCell ref="B29:H33"/>
  </mergeCells>
  <pageMargins left="0.70866141732283472" right="0.70866141732283472" top="0.74803149606299213" bottom="0.74803149606299213" header="0.31496062992125984" footer="0.31496062992125984"/>
  <pageSetup paperSize="8" scale="76" fitToHeight="2" orientation="landscape" cellComments="asDisplayed" r:id="rId1"/>
  <headerFooter>
    <oddHeader>&amp;LFSB shadow banking exercise 2017&amp;RConfidential when completed</oddHeader>
    <oddFooter>&amp;C&amp;P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3" tint="0.59999389629810485"/>
  </sheetPr>
  <dimension ref="A1:BL108"/>
  <sheetViews>
    <sheetView showGridLines="0" zoomScale="115" zoomScaleNormal="115" zoomScaleSheetLayoutView="70" workbookViewId="0"/>
  </sheetViews>
  <sheetFormatPr defaultColWidth="0" defaultRowHeight="12.75" zeroHeight="1" x14ac:dyDescent="0.2"/>
  <cols>
    <col min="1" max="1" width="3.625" style="451" customWidth="1"/>
    <col min="2" max="2" width="7.875" style="450" customWidth="1"/>
    <col min="3" max="3" width="30.625" style="447" customWidth="1"/>
    <col min="4" max="5" width="45.625" style="449" customWidth="1"/>
    <col min="6" max="6" width="14.625" style="567" customWidth="1"/>
    <col min="7" max="7" width="10.125" style="567" customWidth="1"/>
    <col min="8" max="8" width="35.625" style="567" customWidth="1"/>
    <col min="9" max="11" width="45.625" style="447" customWidth="1"/>
    <col min="12" max="12" width="3.625" style="448" customWidth="1"/>
    <col min="13" max="64" width="0" style="447" hidden="1" customWidth="1"/>
    <col min="65" max="16384" width="10" style="447" hidden="1"/>
  </cols>
  <sheetData>
    <row r="1" spans="1:40" s="394" customFormat="1" ht="14.25" customHeight="1" x14ac:dyDescent="0.2">
      <c r="A1" s="395"/>
      <c r="B1" s="396"/>
      <c r="C1" s="396"/>
      <c r="D1" s="396"/>
      <c r="E1" s="396"/>
      <c r="F1" s="396"/>
      <c r="G1" s="396"/>
      <c r="H1" s="396"/>
      <c r="I1" s="396"/>
      <c r="J1" s="396"/>
      <c r="K1" s="396"/>
    </row>
    <row r="2" spans="1:40" s="3" customFormat="1" ht="19.5" customHeight="1" x14ac:dyDescent="0.2">
      <c r="A2" s="397"/>
      <c r="B2" s="13" t="s">
        <v>523</v>
      </c>
      <c r="C2" s="13"/>
      <c r="D2" s="13"/>
      <c r="E2" s="13"/>
      <c r="F2" s="582"/>
      <c r="G2" s="582"/>
      <c r="H2" s="582"/>
      <c r="I2" s="13"/>
      <c r="J2" s="13"/>
      <c r="K2" s="13"/>
      <c r="L2" s="399"/>
    </row>
    <row r="3" spans="1:40" s="399" customFormat="1" ht="9.9499999999999993" customHeight="1" x14ac:dyDescent="0.2">
      <c r="A3" s="397"/>
      <c r="B3" s="398"/>
      <c r="C3" s="398"/>
      <c r="D3" s="398"/>
      <c r="E3" s="398"/>
      <c r="F3" s="581"/>
      <c r="G3" s="581"/>
      <c r="H3" s="581"/>
      <c r="I3" s="398"/>
      <c r="J3" s="398"/>
      <c r="K3" s="398"/>
    </row>
    <row r="4" spans="1:40" s="394" customFormat="1" ht="12" customHeight="1" x14ac:dyDescent="0.2">
      <c r="B4" s="492" t="s">
        <v>478</v>
      </c>
      <c r="C4" s="400"/>
      <c r="D4" s="396"/>
      <c r="E4" s="396"/>
      <c r="I4" s="490"/>
      <c r="J4" s="396"/>
      <c r="K4" s="396"/>
      <c r="L4" s="396"/>
      <c r="N4" s="396"/>
      <c r="O4" s="396"/>
      <c r="P4" s="396"/>
      <c r="Q4" s="396"/>
      <c r="R4" s="396"/>
      <c r="S4" s="396"/>
      <c r="U4" s="396"/>
      <c r="V4" s="396"/>
      <c r="W4" s="396"/>
      <c r="X4" s="396"/>
      <c r="Y4" s="396"/>
      <c r="Z4" s="396"/>
      <c r="AB4" s="396"/>
      <c r="AC4" s="396"/>
      <c r="AD4" s="396"/>
      <c r="AE4" s="396"/>
      <c r="AF4" s="396"/>
      <c r="AG4" s="396"/>
      <c r="AI4" s="396"/>
      <c r="AJ4" s="396"/>
      <c r="AK4" s="396"/>
      <c r="AL4" s="396"/>
      <c r="AM4" s="396"/>
      <c r="AN4" s="396"/>
    </row>
    <row r="5" spans="1:40" s="485" customFormat="1" ht="12" customHeight="1" x14ac:dyDescent="0.25">
      <c r="A5" s="451"/>
      <c r="B5" s="488"/>
      <c r="C5" s="488"/>
      <c r="D5" s="488"/>
      <c r="E5" s="488"/>
      <c r="F5" s="580"/>
      <c r="G5" s="580"/>
      <c r="H5" s="580"/>
      <c r="I5" s="488"/>
      <c r="J5" s="488"/>
      <c r="K5" s="488"/>
    </row>
    <row r="6" spans="1:40" s="448" customFormat="1" ht="45" customHeight="1" x14ac:dyDescent="0.2">
      <c r="A6" s="451"/>
      <c r="B6" s="2299" t="s">
        <v>386</v>
      </c>
      <c r="C6" s="2299"/>
      <c r="D6" s="2294" t="s">
        <v>385</v>
      </c>
      <c r="E6" s="2295"/>
      <c r="F6" s="779"/>
      <c r="G6" s="780"/>
      <c r="H6" s="780"/>
      <c r="I6" s="487"/>
      <c r="J6" s="487"/>
      <c r="K6" s="486"/>
    </row>
    <row r="7" spans="1:40" s="448" customFormat="1" ht="45" customHeight="1" x14ac:dyDescent="0.2">
      <c r="A7" s="484"/>
      <c r="B7" s="2300" t="s">
        <v>384</v>
      </c>
      <c r="C7" s="2300"/>
      <c r="D7" s="2296" t="s">
        <v>383</v>
      </c>
      <c r="E7" s="2297"/>
      <c r="F7" s="780"/>
      <c r="G7" s="780"/>
      <c r="H7" s="780"/>
      <c r="I7" s="487"/>
      <c r="J7" s="487"/>
      <c r="K7" s="486"/>
    </row>
    <row r="8" spans="1:40" s="485" customFormat="1" ht="20.100000000000001" customHeight="1" x14ac:dyDescent="0.2">
      <c r="A8" s="484"/>
      <c r="B8" s="484"/>
      <c r="C8" s="463"/>
      <c r="D8" s="463"/>
      <c r="E8" s="463"/>
      <c r="F8" s="579"/>
      <c r="G8" s="579"/>
      <c r="H8" s="579"/>
      <c r="I8" s="463"/>
      <c r="J8" s="463"/>
      <c r="K8" s="463"/>
    </row>
    <row r="9" spans="1:40" ht="45" customHeight="1" x14ac:dyDescent="0.2">
      <c r="A9" s="484"/>
      <c r="B9" s="2298" t="s">
        <v>382</v>
      </c>
      <c r="C9" s="2298"/>
      <c r="D9" s="774" t="s">
        <v>381</v>
      </c>
      <c r="E9" s="775" t="s">
        <v>437</v>
      </c>
      <c r="F9" s="2274" t="s">
        <v>1238</v>
      </c>
      <c r="G9" s="2275"/>
      <c r="H9" s="2276"/>
      <c r="I9" s="776" t="s">
        <v>380</v>
      </c>
      <c r="J9" s="775" t="s">
        <v>379</v>
      </c>
      <c r="K9" s="777" t="s">
        <v>378</v>
      </c>
    </row>
    <row r="10" spans="1:40" s="449" customFormat="1" ht="45" customHeight="1" x14ac:dyDescent="0.2">
      <c r="A10" s="483"/>
      <c r="B10" s="2291" t="s">
        <v>377</v>
      </c>
      <c r="C10" s="2307" t="s">
        <v>376</v>
      </c>
      <c r="D10" s="496" t="s">
        <v>411</v>
      </c>
      <c r="E10" s="496" t="s">
        <v>430</v>
      </c>
      <c r="F10" s="781" t="s">
        <v>433</v>
      </c>
      <c r="G10" s="786" t="s">
        <v>429</v>
      </c>
      <c r="H10" s="2279" t="s">
        <v>1239</v>
      </c>
      <c r="I10" s="2326"/>
      <c r="J10" s="2325"/>
      <c r="K10" s="2327"/>
      <c r="L10" s="452"/>
    </row>
    <row r="11" spans="1:40" s="449" customFormat="1" ht="45" customHeight="1" x14ac:dyDescent="0.2">
      <c r="A11" s="483"/>
      <c r="B11" s="2292"/>
      <c r="C11" s="2303"/>
      <c r="D11" s="2277" t="s">
        <v>435</v>
      </c>
      <c r="E11" s="2277" t="s">
        <v>436</v>
      </c>
      <c r="F11" s="782" t="s">
        <v>432</v>
      </c>
      <c r="G11" s="787" t="s">
        <v>429</v>
      </c>
      <c r="H11" s="2280"/>
      <c r="I11" s="2288"/>
      <c r="J11" s="2282"/>
      <c r="K11" s="2290"/>
      <c r="L11" s="452"/>
    </row>
    <row r="12" spans="1:40" s="449" customFormat="1" ht="45" customHeight="1" x14ac:dyDescent="0.2">
      <c r="A12" s="483"/>
      <c r="B12" s="2292"/>
      <c r="C12" s="2303"/>
      <c r="D12" s="2277"/>
      <c r="E12" s="2277"/>
      <c r="F12" s="782" t="s">
        <v>431</v>
      </c>
      <c r="G12" s="787" t="s">
        <v>429</v>
      </c>
      <c r="H12" s="2281"/>
      <c r="I12" s="2288"/>
      <c r="J12" s="2282"/>
      <c r="K12" s="2290"/>
      <c r="L12" s="452"/>
    </row>
    <row r="13" spans="1:40" s="449" customFormat="1" ht="45" customHeight="1" x14ac:dyDescent="0.2">
      <c r="A13" s="483"/>
      <c r="B13" s="2292"/>
      <c r="C13" s="2303" t="s">
        <v>375</v>
      </c>
      <c r="D13" s="504" t="s">
        <v>411</v>
      </c>
      <c r="E13" s="504" t="s">
        <v>430</v>
      </c>
      <c r="F13" s="782" t="s">
        <v>433</v>
      </c>
      <c r="G13" s="787" t="s">
        <v>429</v>
      </c>
      <c r="H13" s="2279" t="s">
        <v>1239</v>
      </c>
      <c r="I13" s="2288"/>
      <c r="J13" s="2282"/>
      <c r="K13" s="2290"/>
      <c r="L13" s="452"/>
    </row>
    <row r="14" spans="1:40" s="449" customFormat="1" ht="45" customHeight="1" x14ac:dyDescent="0.2">
      <c r="A14" s="483"/>
      <c r="B14" s="2292"/>
      <c r="C14" s="2303"/>
      <c r="D14" s="2277" t="s">
        <v>435</v>
      </c>
      <c r="E14" s="2277" t="s">
        <v>436</v>
      </c>
      <c r="F14" s="782" t="s">
        <v>432</v>
      </c>
      <c r="G14" s="787" t="s">
        <v>429</v>
      </c>
      <c r="H14" s="2280"/>
      <c r="I14" s="2288"/>
      <c r="J14" s="2282"/>
      <c r="K14" s="2290"/>
      <c r="L14" s="452"/>
    </row>
    <row r="15" spans="1:40" s="449" customFormat="1" ht="45" customHeight="1" x14ac:dyDescent="0.2">
      <c r="A15" s="482"/>
      <c r="B15" s="2292"/>
      <c r="C15" s="2303"/>
      <c r="D15" s="2277"/>
      <c r="E15" s="2277"/>
      <c r="F15" s="782" t="s">
        <v>431</v>
      </c>
      <c r="G15" s="787" t="s">
        <v>429</v>
      </c>
      <c r="H15" s="2281"/>
      <c r="I15" s="2288"/>
      <c r="J15" s="2282"/>
      <c r="K15" s="2290"/>
      <c r="L15" s="452"/>
    </row>
    <row r="16" spans="1:40" s="449" customFormat="1" ht="45" customHeight="1" x14ac:dyDescent="0.2">
      <c r="A16" s="482"/>
      <c r="B16" s="2292"/>
      <c r="C16" s="2303" t="s">
        <v>374</v>
      </c>
      <c r="D16" s="504" t="s">
        <v>411</v>
      </c>
      <c r="E16" s="504" t="s">
        <v>430</v>
      </c>
      <c r="F16" s="782" t="s">
        <v>433</v>
      </c>
      <c r="G16" s="787" t="s">
        <v>429</v>
      </c>
      <c r="H16" s="2279" t="s">
        <v>1239</v>
      </c>
      <c r="I16" s="2288"/>
      <c r="J16" s="2282"/>
      <c r="K16" s="2290"/>
      <c r="L16" s="452"/>
    </row>
    <row r="17" spans="1:12" s="449" customFormat="1" ht="45" customHeight="1" x14ac:dyDescent="0.2">
      <c r="A17" s="482"/>
      <c r="B17" s="2292"/>
      <c r="C17" s="2303"/>
      <c r="D17" s="2277" t="s">
        <v>435</v>
      </c>
      <c r="E17" s="2277" t="s">
        <v>436</v>
      </c>
      <c r="F17" s="782" t="s">
        <v>432</v>
      </c>
      <c r="G17" s="787" t="s">
        <v>429</v>
      </c>
      <c r="H17" s="2280"/>
      <c r="I17" s="2288"/>
      <c r="J17" s="2282"/>
      <c r="K17" s="2290"/>
      <c r="L17" s="452"/>
    </row>
    <row r="18" spans="1:12" s="449" customFormat="1" ht="45" customHeight="1" x14ac:dyDescent="0.2">
      <c r="A18" s="482"/>
      <c r="B18" s="2292"/>
      <c r="C18" s="2303"/>
      <c r="D18" s="2277"/>
      <c r="E18" s="2277"/>
      <c r="F18" s="782" t="s">
        <v>431</v>
      </c>
      <c r="G18" s="787" t="s">
        <v>429</v>
      </c>
      <c r="H18" s="2281"/>
      <c r="I18" s="2288"/>
      <c r="J18" s="2282"/>
      <c r="K18" s="2290"/>
      <c r="L18" s="452"/>
    </row>
    <row r="19" spans="1:12" s="449" customFormat="1" ht="45" customHeight="1" x14ac:dyDescent="0.2">
      <c r="A19" s="482"/>
      <c r="B19" s="2292"/>
      <c r="C19" s="2303" t="s">
        <v>373</v>
      </c>
      <c r="D19" s="504" t="s">
        <v>411</v>
      </c>
      <c r="E19" s="504" t="s">
        <v>411</v>
      </c>
      <c r="F19" s="782" t="s">
        <v>433</v>
      </c>
      <c r="G19" s="787" t="s">
        <v>429</v>
      </c>
      <c r="H19" s="2279" t="s">
        <v>1239</v>
      </c>
      <c r="I19" s="2288"/>
      <c r="J19" s="2282"/>
      <c r="K19" s="2290"/>
      <c r="L19" s="452"/>
    </row>
    <row r="20" spans="1:12" s="449" customFormat="1" ht="45" customHeight="1" x14ac:dyDescent="0.2">
      <c r="A20" s="482"/>
      <c r="B20" s="2292"/>
      <c r="C20" s="2303"/>
      <c r="D20" s="2277" t="s">
        <v>435</v>
      </c>
      <c r="E20" s="2277" t="s">
        <v>436</v>
      </c>
      <c r="F20" s="782" t="s">
        <v>432</v>
      </c>
      <c r="G20" s="787" t="s">
        <v>429</v>
      </c>
      <c r="H20" s="2280"/>
      <c r="I20" s="2288"/>
      <c r="J20" s="2282"/>
      <c r="K20" s="2290"/>
      <c r="L20" s="452"/>
    </row>
    <row r="21" spans="1:12" s="449" customFormat="1" ht="45" customHeight="1" x14ac:dyDescent="0.2">
      <c r="A21" s="481"/>
      <c r="B21" s="2293"/>
      <c r="C21" s="2304"/>
      <c r="D21" s="2278"/>
      <c r="E21" s="2278"/>
      <c r="F21" s="783" t="s">
        <v>431</v>
      </c>
      <c r="G21" s="788" t="s">
        <v>429</v>
      </c>
      <c r="H21" s="2281"/>
      <c r="I21" s="2312"/>
      <c r="J21" s="2324"/>
      <c r="K21" s="2328"/>
      <c r="L21" s="452"/>
    </row>
    <row r="22" spans="1:12" s="449" customFormat="1" ht="45" customHeight="1" x14ac:dyDescent="0.2">
      <c r="A22" s="481"/>
      <c r="B22" s="2313" t="s">
        <v>372</v>
      </c>
      <c r="C22" s="2307" t="s">
        <v>371</v>
      </c>
      <c r="D22" s="496" t="s">
        <v>411</v>
      </c>
      <c r="E22" s="496" t="s">
        <v>428</v>
      </c>
      <c r="F22" s="781" t="s">
        <v>433</v>
      </c>
      <c r="G22" s="786" t="s">
        <v>429</v>
      </c>
      <c r="H22" s="2279" t="s">
        <v>1239</v>
      </c>
      <c r="I22" s="2326"/>
      <c r="J22" s="2325"/>
      <c r="K22" s="2327"/>
      <c r="L22" s="452"/>
    </row>
    <row r="23" spans="1:12" s="449" customFormat="1" ht="45" customHeight="1" x14ac:dyDescent="0.2">
      <c r="A23" s="481"/>
      <c r="B23" s="2314"/>
      <c r="C23" s="2303"/>
      <c r="D23" s="2277" t="s">
        <v>435</v>
      </c>
      <c r="E23" s="2277" t="s">
        <v>436</v>
      </c>
      <c r="F23" s="782" t="s">
        <v>432</v>
      </c>
      <c r="G23" s="787" t="s">
        <v>429</v>
      </c>
      <c r="H23" s="2280"/>
      <c r="I23" s="2288"/>
      <c r="J23" s="2282"/>
      <c r="K23" s="2290"/>
      <c r="L23" s="452"/>
    </row>
    <row r="24" spans="1:12" s="449" customFormat="1" ht="45" customHeight="1" x14ac:dyDescent="0.2">
      <c r="A24" s="481"/>
      <c r="B24" s="2314"/>
      <c r="C24" s="2303"/>
      <c r="D24" s="2277"/>
      <c r="E24" s="2277"/>
      <c r="F24" s="782" t="s">
        <v>431</v>
      </c>
      <c r="G24" s="787" t="s">
        <v>429</v>
      </c>
      <c r="H24" s="2281"/>
      <c r="I24" s="2288"/>
      <c r="J24" s="2282"/>
      <c r="K24" s="2290"/>
      <c r="L24" s="452"/>
    </row>
    <row r="25" spans="1:12" s="449" customFormat="1" ht="45" customHeight="1" x14ac:dyDescent="0.2">
      <c r="A25" s="481"/>
      <c r="B25" s="2314"/>
      <c r="C25" s="2303" t="s">
        <v>370</v>
      </c>
      <c r="D25" s="504" t="s">
        <v>411</v>
      </c>
      <c r="E25" s="504" t="s">
        <v>428</v>
      </c>
      <c r="F25" s="782" t="s">
        <v>433</v>
      </c>
      <c r="G25" s="787" t="s">
        <v>429</v>
      </c>
      <c r="H25" s="2279" t="s">
        <v>1239</v>
      </c>
      <c r="I25" s="2288"/>
      <c r="J25" s="2282"/>
      <c r="K25" s="2290"/>
      <c r="L25" s="452"/>
    </row>
    <row r="26" spans="1:12" s="449" customFormat="1" ht="45" customHeight="1" x14ac:dyDescent="0.2">
      <c r="A26" s="481"/>
      <c r="B26" s="2314"/>
      <c r="C26" s="2303"/>
      <c r="D26" s="2277" t="s">
        <v>435</v>
      </c>
      <c r="E26" s="2277" t="s">
        <v>436</v>
      </c>
      <c r="F26" s="782" t="s">
        <v>432</v>
      </c>
      <c r="G26" s="787" t="s">
        <v>429</v>
      </c>
      <c r="H26" s="2280"/>
      <c r="I26" s="2288"/>
      <c r="J26" s="2282"/>
      <c r="K26" s="2290"/>
      <c r="L26" s="452"/>
    </row>
    <row r="27" spans="1:12" s="449" customFormat="1" ht="45" customHeight="1" x14ac:dyDescent="0.2">
      <c r="A27" s="481"/>
      <c r="B27" s="2314"/>
      <c r="C27" s="2303"/>
      <c r="D27" s="2277"/>
      <c r="E27" s="2277"/>
      <c r="F27" s="782" t="s">
        <v>431</v>
      </c>
      <c r="G27" s="787" t="s">
        <v>429</v>
      </c>
      <c r="H27" s="2281"/>
      <c r="I27" s="2288"/>
      <c r="J27" s="2282"/>
      <c r="K27" s="2290"/>
      <c r="L27" s="452"/>
    </row>
    <row r="28" spans="1:12" s="449" customFormat="1" ht="45" customHeight="1" x14ac:dyDescent="0.2">
      <c r="A28" s="481"/>
      <c r="B28" s="2314"/>
      <c r="C28" s="2303" t="s">
        <v>369</v>
      </c>
      <c r="D28" s="504" t="s">
        <v>411</v>
      </c>
      <c r="E28" s="504" t="s">
        <v>428</v>
      </c>
      <c r="F28" s="782" t="s">
        <v>433</v>
      </c>
      <c r="G28" s="787" t="s">
        <v>429</v>
      </c>
      <c r="H28" s="2279" t="s">
        <v>1239</v>
      </c>
      <c r="I28" s="2288"/>
      <c r="J28" s="2282"/>
      <c r="K28" s="2290"/>
      <c r="L28" s="452"/>
    </row>
    <row r="29" spans="1:12" s="449" customFormat="1" ht="45" customHeight="1" x14ac:dyDescent="0.2">
      <c r="A29" s="481"/>
      <c r="B29" s="2314"/>
      <c r="C29" s="2303"/>
      <c r="D29" s="2277" t="s">
        <v>435</v>
      </c>
      <c r="E29" s="2277" t="s">
        <v>436</v>
      </c>
      <c r="F29" s="782" t="s">
        <v>432</v>
      </c>
      <c r="G29" s="787" t="s">
        <v>429</v>
      </c>
      <c r="H29" s="2280"/>
      <c r="I29" s="2288"/>
      <c r="J29" s="2282"/>
      <c r="K29" s="2290"/>
      <c r="L29" s="452"/>
    </row>
    <row r="30" spans="1:12" s="449" customFormat="1" ht="45" customHeight="1" x14ac:dyDescent="0.2">
      <c r="A30" s="481"/>
      <c r="B30" s="2315"/>
      <c r="C30" s="2304"/>
      <c r="D30" s="2278"/>
      <c r="E30" s="2278"/>
      <c r="F30" s="783" t="s">
        <v>431</v>
      </c>
      <c r="G30" s="788" t="s">
        <v>429</v>
      </c>
      <c r="H30" s="2281"/>
      <c r="I30" s="2312"/>
      <c r="J30" s="2324"/>
      <c r="K30" s="2328"/>
      <c r="L30" s="452"/>
    </row>
    <row r="31" spans="1:12" s="449" customFormat="1" ht="45" customHeight="1" x14ac:dyDescent="0.2">
      <c r="A31" s="481"/>
      <c r="B31" s="2318" t="s">
        <v>368</v>
      </c>
      <c r="C31" s="2319"/>
      <c r="D31" s="496" t="s">
        <v>411</v>
      </c>
      <c r="E31" s="496" t="s">
        <v>427</v>
      </c>
      <c r="F31" s="781" t="s">
        <v>433</v>
      </c>
      <c r="G31" s="786" t="s">
        <v>429</v>
      </c>
      <c r="H31" s="2279" t="s">
        <v>1239</v>
      </c>
      <c r="I31" s="2326"/>
      <c r="J31" s="2325"/>
      <c r="K31" s="2327"/>
      <c r="L31" s="452"/>
    </row>
    <row r="32" spans="1:12" s="449" customFormat="1" ht="45" customHeight="1" x14ac:dyDescent="0.2">
      <c r="A32" s="481"/>
      <c r="B32" s="2320"/>
      <c r="C32" s="2321"/>
      <c r="D32" s="2277" t="s">
        <v>435</v>
      </c>
      <c r="E32" s="2277" t="s">
        <v>436</v>
      </c>
      <c r="F32" s="782" t="s">
        <v>432</v>
      </c>
      <c r="G32" s="787" t="s">
        <v>429</v>
      </c>
      <c r="H32" s="2280"/>
      <c r="I32" s="2288"/>
      <c r="J32" s="2282"/>
      <c r="K32" s="2290"/>
      <c r="L32" s="452"/>
    </row>
    <row r="33" spans="1:30" s="449" customFormat="1" ht="45" customHeight="1" x14ac:dyDescent="0.2">
      <c r="A33" s="481"/>
      <c r="B33" s="2322"/>
      <c r="C33" s="2323"/>
      <c r="D33" s="2278"/>
      <c r="E33" s="2278"/>
      <c r="F33" s="783" t="s">
        <v>431</v>
      </c>
      <c r="G33" s="788" t="s">
        <v>429</v>
      </c>
      <c r="H33" s="2281"/>
      <c r="I33" s="2312"/>
      <c r="J33" s="2324"/>
      <c r="K33" s="2328"/>
      <c r="L33" s="452"/>
    </row>
    <row r="34" spans="1:30" s="449" customFormat="1" ht="45" customHeight="1" x14ac:dyDescent="0.2">
      <c r="A34" s="481"/>
      <c r="B34" s="2318" t="s">
        <v>367</v>
      </c>
      <c r="C34" s="2319"/>
      <c r="D34" s="496" t="s">
        <v>411</v>
      </c>
      <c r="E34" s="496" t="s">
        <v>462</v>
      </c>
      <c r="F34" s="781" t="s">
        <v>433</v>
      </c>
      <c r="G34" s="786" t="s">
        <v>429</v>
      </c>
      <c r="H34" s="2279" t="s">
        <v>1239</v>
      </c>
      <c r="I34" s="2326"/>
      <c r="J34" s="2325"/>
      <c r="K34" s="2327"/>
      <c r="L34" s="452"/>
    </row>
    <row r="35" spans="1:30" s="449" customFormat="1" ht="45" customHeight="1" x14ac:dyDescent="0.2">
      <c r="A35" s="481"/>
      <c r="B35" s="2320"/>
      <c r="C35" s="2321"/>
      <c r="D35" s="2277" t="s">
        <v>435</v>
      </c>
      <c r="E35" s="2277" t="s">
        <v>436</v>
      </c>
      <c r="F35" s="782" t="s">
        <v>432</v>
      </c>
      <c r="G35" s="787" t="s">
        <v>429</v>
      </c>
      <c r="H35" s="2280"/>
      <c r="I35" s="2288"/>
      <c r="J35" s="2282"/>
      <c r="K35" s="2290"/>
      <c r="L35" s="452"/>
    </row>
    <row r="36" spans="1:30" s="478" customFormat="1" ht="45" customHeight="1" x14ac:dyDescent="0.2">
      <c r="A36" s="481"/>
      <c r="B36" s="2322"/>
      <c r="C36" s="2323"/>
      <c r="D36" s="2278"/>
      <c r="E36" s="2278"/>
      <c r="F36" s="783" t="s">
        <v>431</v>
      </c>
      <c r="G36" s="788" t="s">
        <v>429</v>
      </c>
      <c r="H36" s="2281"/>
      <c r="I36" s="2312"/>
      <c r="J36" s="2324"/>
      <c r="K36" s="2328"/>
      <c r="L36" s="452"/>
    </row>
    <row r="37" spans="1:30" s="478" customFormat="1" ht="45" customHeight="1" x14ac:dyDescent="0.2">
      <c r="A37" s="480"/>
      <c r="B37" s="2308" t="s">
        <v>366</v>
      </c>
      <c r="C37" s="2311" t="s">
        <v>458</v>
      </c>
      <c r="D37" s="2316" t="s">
        <v>434</v>
      </c>
      <c r="E37" s="2317"/>
      <c r="F37" s="781" t="s">
        <v>433</v>
      </c>
      <c r="G37" s="786" t="s">
        <v>429</v>
      </c>
      <c r="H37" s="2279" t="s">
        <v>1239</v>
      </c>
      <c r="I37" s="2326"/>
      <c r="J37" s="2325"/>
      <c r="K37" s="2327"/>
      <c r="L37" s="479"/>
    </row>
    <row r="38" spans="1:30" s="478" customFormat="1" ht="45" customHeight="1" x14ac:dyDescent="0.2">
      <c r="A38" s="480"/>
      <c r="B38" s="2309"/>
      <c r="C38" s="2301"/>
      <c r="D38" s="2305"/>
      <c r="E38" s="2286"/>
      <c r="F38" s="782" t="s">
        <v>432</v>
      </c>
      <c r="G38" s="787" t="s">
        <v>429</v>
      </c>
      <c r="H38" s="2280"/>
      <c r="I38" s="2288"/>
      <c r="J38" s="2282"/>
      <c r="K38" s="2290"/>
      <c r="L38" s="479"/>
    </row>
    <row r="39" spans="1:30" s="478" customFormat="1" ht="45" customHeight="1" x14ac:dyDescent="0.2">
      <c r="A39" s="480"/>
      <c r="B39" s="2309"/>
      <c r="C39" s="2301"/>
      <c r="D39" s="2305"/>
      <c r="E39" s="2286"/>
      <c r="F39" s="782" t="s">
        <v>431</v>
      </c>
      <c r="G39" s="787" t="s">
        <v>429</v>
      </c>
      <c r="H39" s="2281"/>
      <c r="I39" s="2288"/>
      <c r="J39" s="2282"/>
      <c r="K39" s="2290"/>
      <c r="L39" s="479"/>
    </row>
    <row r="40" spans="1:30" s="478" customFormat="1" ht="45" customHeight="1" x14ac:dyDescent="0.2">
      <c r="A40" s="480"/>
      <c r="B40" s="2309"/>
      <c r="C40" s="2301" t="s">
        <v>458</v>
      </c>
      <c r="D40" s="2305" t="s">
        <v>434</v>
      </c>
      <c r="E40" s="2286"/>
      <c r="F40" s="782" t="s">
        <v>433</v>
      </c>
      <c r="G40" s="787" t="s">
        <v>429</v>
      </c>
      <c r="H40" s="2279" t="s">
        <v>1239</v>
      </c>
      <c r="I40" s="2288"/>
      <c r="J40" s="2282"/>
      <c r="K40" s="2290"/>
      <c r="L40" s="479"/>
    </row>
    <row r="41" spans="1:30" s="478" customFormat="1" ht="45" customHeight="1" x14ac:dyDescent="0.2">
      <c r="A41" s="480"/>
      <c r="B41" s="2309"/>
      <c r="C41" s="2301"/>
      <c r="D41" s="2305"/>
      <c r="E41" s="2286"/>
      <c r="F41" s="782" t="s">
        <v>432</v>
      </c>
      <c r="G41" s="787" t="s">
        <v>429</v>
      </c>
      <c r="H41" s="2280"/>
      <c r="I41" s="2288"/>
      <c r="J41" s="2282"/>
      <c r="K41" s="2290"/>
      <c r="L41" s="479"/>
    </row>
    <row r="42" spans="1:30" s="478" customFormat="1" ht="45" customHeight="1" x14ac:dyDescent="0.2">
      <c r="A42" s="480"/>
      <c r="B42" s="2309"/>
      <c r="C42" s="2301"/>
      <c r="D42" s="2305"/>
      <c r="E42" s="2286"/>
      <c r="F42" s="782" t="s">
        <v>431</v>
      </c>
      <c r="G42" s="787" t="s">
        <v>429</v>
      </c>
      <c r="H42" s="2281"/>
      <c r="I42" s="2288"/>
      <c r="J42" s="2282"/>
      <c r="K42" s="2290"/>
      <c r="L42" s="479"/>
    </row>
    <row r="43" spans="1:30" s="478" customFormat="1" ht="45" customHeight="1" x14ac:dyDescent="0.2">
      <c r="A43" s="480"/>
      <c r="B43" s="2309"/>
      <c r="C43" s="2301" t="s">
        <v>458</v>
      </c>
      <c r="D43" s="2305" t="s">
        <v>434</v>
      </c>
      <c r="E43" s="2286"/>
      <c r="F43" s="782" t="s">
        <v>433</v>
      </c>
      <c r="G43" s="787" t="s">
        <v>429</v>
      </c>
      <c r="H43" s="2279" t="s">
        <v>1239</v>
      </c>
      <c r="I43" s="2288"/>
      <c r="J43" s="2282"/>
      <c r="K43" s="2284"/>
      <c r="L43" s="479"/>
    </row>
    <row r="44" spans="1:30" s="478" customFormat="1" ht="45" customHeight="1" x14ac:dyDescent="0.2">
      <c r="A44" s="480"/>
      <c r="B44" s="2309"/>
      <c r="C44" s="2301"/>
      <c r="D44" s="2305"/>
      <c r="E44" s="2286"/>
      <c r="F44" s="782" t="s">
        <v>432</v>
      </c>
      <c r="G44" s="787" t="s">
        <v>429</v>
      </c>
      <c r="H44" s="2280"/>
      <c r="I44" s="2288"/>
      <c r="J44" s="2282"/>
      <c r="K44" s="2284"/>
      <c r="L44" s="479"/>
    </row>
    <row r="45" spans="1:30" s="478" customFormat="1" ht="45" customHeight="1" thickBot="1" x14ac:dyDescent="0.25">
      <c r="A45" s="480"/>
      <c r="B45" s="2310"/>
      <c r="C45" s="2302"/>
      <c r="D45" s="2306"/>
      <c r="E45" s="2287"/>
      <c r="F45" s="784" t="s">
        <v>431</v>
      </c>
      <c r="G45" s="789" t="s">
        <v>429</v>
      </c>
      <c r="H45" s="2281"/>
      <c r="I45" s="2289"/>
      <c r="J45" s="2283"/>
      <c r="K45" s="2285"/>
      <c r="L45" s="479"/>
    </row>
    <row r="46" spans="1:30" s="399" customFormat="1" ht="14.25" x14ac:dyDescent="0.2">
      <c r="F46" s="475"/>
      <c r="G46" s="475"/>
      <c r="H46" s="475"/>
      <c r="I46" s="397"/>
      <c r="J46" s="397"/>
      <c r="K46" s="397"/>
      <c r="L46" s="397"/>
      <c r="M46" s="397"/>
      <c r="N46" s="397"/>
      <c r="O46" s="397"/>
      <c r="P46" s="397"/>
      <c r="Q46" s="397"/>
      <c r="R46" s="397"/>
      <c r="S46" s="397"/>
      <c r="T46" s="397"/>
      <c r="U46" s="397"/>
      <c r="V46" s="397"/>
      <c r="W46" s="397"/>
      <c r="X46" s="397"/>
      <c r="Y46" s="397"/>
      <c r="Z46" s="397"/>
      <c r="AA46" s="397"/>
      <c r="AB46" s="397"/>
      <c r="AC46" s="397"/>
      <c r="AD46" s="397"/>
    </row>
    <row r="47" spans="1:30" s="475" customFormat="1" ht="15.95" customHeight="1" x14ac:dyDescent="0.2">
      <c r="A47" s="477"/>
      <c r="B47" s="476" t="s">
        <v>98</v>
      </c>
      <c r="E47" s="476"/>
      <c r="J47" s="476"/>
    </row>
    <row r="48" spans="1:30" s="399" customFormat="1" ht="14.25" customHeight="1" x14ac:dyDescent="0.2">
      <c r="B48" s="474" t="s">
        <v>365</v>
      </c>
      <c r="D48" s="474"/>
      <c r="E48" s="474"/>
      <c r="F48" s="475"/>
      <c r="G48" s="475"/>
      <c r="H48" s="475"/>
      <c r="I48" s="474"/>
      <c r="J48" s="474"/>
      <c r="L48" s="474"/>
      <c r="N48" s="474"/>
      <c r="P48" s="474"/>
      <c r="R48" s="474"/>
      <c r="T48" s="474"/>
      <c r="V48" s="474"/>
      <c r="X48" s="474"/>
      <c r="Z48" s="474"/>
      <c r="AB48" s="474"/>
      <c r="AD48" s="474"/>
    </row>
    <row r="49" spans="1:42" s="394" customFormat="1" ht="14.25" x14ac:dyDescent="0.2">
      <c r="B49" s="396" t="s">
        <v>528</v>
      </c>
      <c r="C49" s="396"/>
      <c r="D49" s="396"/>
      <c r="E49" s="396"/>
      <c r="F49" s="578"/>
      <c r="G49" s="578"/>
      <c r="H49" s="578"/>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c r="AI49" s="396"/>
      <c r="AJ49" s="396"/>
      <c r="AK49" s="396"/>
      <c r="AL49" s="396"/>
      <c r="AM49" s="396"/>
      <c r="AN49" s="396"/>
      <c r="AO49" s="396"/>
      <c r="AP49" s="396"/>
    </row>
    <row r="50" spans="1:42" s="448" customFormat="1" ht="20.100000000000001" customHeight="1" x14ac:dyDescent="0.2">
      <c r="A50" s="451"/>
      <c r="B50" s="453"/>
      <c r="C50" s="466"/>
      <c r="D50" s="469"/>
      <c r="E50" s="469"/>
      <c r="F50" s="475"/>
      <c r="G50" s="475"/>
      <c r="H50" s="475"/>
      <c r="I50" s="467"/>
      <c r="J50" s="467"/>
      <c r="K50" s="466"/>
    </row>
    <row r="51" spans="1:42" s="448" customFormat="1" ht="20.100000000000001" hidden="1" customHeight="1" x14ac:dyDescent="0.2">
      <c r="A51" s="451"/>
      <c r="B51" s="785" t="s">
        <v>411</v>
      </c>
      <c r="C51" s="472"/>
      <c r="D51" s="785" t="s">
        <v>430</v>
      </c>
      <c r="E51" s="469"/>
      <c r="F51" s="577"/>
      <c r="G51" s="619" t="s">
        <v>429</v>
      </c>
      <c r="H51" s="495" t="s">
        <v>428</v>
      </c>
      <c r="I51" s="495" t="s">
        <v>427</v>
      </c>
      <c r="J51" s="495" t="s">
        <v>462</v>
      </c>
      <c r="K51" s="466"/>
    </row>
    <row r="52" spans="1:42" s="448" customFormat="1" ht="20.100000000000001" hidden="1" customHeight="1" x14ac:dyDescent="0.2">
      <c r="A52" s="451"/>
      <c r="B52" s="589" t="s">
        <v>459</v>
      </c>
      <c r="C52" s="471"/>
      <c r="D52" s="471" t="s">
        <v>364</v>
      </c>
      <c r="E52" s="469"/>
      <c r="F52" s="396"/>
      <c r="G52" s="589" t="s">
        <v>426</v>
      </c>
      <c r="H52" s="471" t="s">
        <v>425</v>
      </c>
      <c r="I52" s="471" t="s">
        <v>424</v>
      </c>
      <c r="J52" s="471" t="s">
        <v>425</v>
      </c>
      <c r="K52" s="466"/>
    </row>
    <row r="53" spans="1:42" s="448" customFormat="1" ht="20.100000000000001" hidden="1" customHeight="1" x14ac:dyDescent="0.2">
      <c r="A53" s="451"/>
      <c r="B53" s="589" t="s">
        <v>460</v>
      </c>
      <c r="C53" s="471"/>
      <c r="D53" s="470" t="s">
        <v>457</v>
      </c>
      <c r="E53" s="469"/>
      <c r="F53" s="576"/>
      <c r="G53" s="617" t="s">
        <v>423</v>
      </c>
      <c r="H53" s="471" t="s">
        <v>422</v>
      </c>
      <c r="I53" s="471" t="s">
        <v>421</v>
      </c>
      <c r="J53" s="471" t="s">
        <v>422</v>
      </c>
      <c r="K53" s="466"/>
    </row>
    <row r="54" spans="1:42" s="448" customFormat="1" ht="20.100000000000001" hidden="1" customHeight="1" x14ac:dyDescent="0.2">
      <c r="A54" s="451"/>
      <c r="B54" s="589" t="s">
        <v>461</v>
      </c>
      <c r="C54" s="471"/>
      <c r="D54" s="470" t="s">
        <v>363</v>
      </c>
      <c r="E54" s="469"/>
      <c r="F54" s="576"/>
      <c r="G54" s="471"/>
      <c r="H54" s="471" t="s">
        <v>420</v>
      </c>
      <c r="I54" s="471"/>
      <c r="J54" s="471" t="s">
        <v>420</v>
      </c>
      <c r="K54" s="466"/>
    </row>
    <row r="55" spans="1:42" s="448" customFormat="1" ht="14.25" x14ac:dyDescent="0.2">
      <c r="A55" s="462"/>
      <c r="B55" s="453"/>
      <c r="C55" s="463"/>
      <c r="D55" s="465"/>
      <c r="E55" s="465"/>
      <c r="F55" s="576"/>
      <c r="G55" s="576"/>
      <c r="H55" s="576"/>
      <c r="I55" s="463"/>
      <c r="J55" s="463"/>
      <c r="K55" s="463"/>
    </row>
    <row r="56" spans="1:42" s="448" customFormat="1" ht="14.25" hidden="1" x14ac:dyDescent="0.2">
      <c r="A56" s="462"/>
      <c r="B56" s="453"/>
      <c r="C56" s="461"/>
      <c r="D56" s="458"/>
      <c r="E56" s="458"/>
      <c r="F56" s="576"/>
      <c r="G56" s="576"/>
      <c r="H56" s="576"/>
      <c r="I56" s="461"/>
      <c r="J56" s="461"/>
      <c r="K56" s="461"/>
    </row>
    <row r="57" spans="1:42" s="448" customFormat="1" ht="14.25" hidden="1" x14ac:dyDescent="0.2">
      <c r="A57" s="462"/>
      <c r="B57" s="453"/>
      <c r="C57" s="461"/>
      <c r="D57" s="458"/>
      <c r="E57" s="458"/>
      <c r="F57" s="576"/>
      <c r="G57" s="576"/>
      <c r="H57" s="576"/>
      <c r="I57" s="461"/>
      <c r="J57" s="461"/>
      <c r="K57" s="461"/>
    </row>
    <row r="58" spans="1:42" s="448" customFormat="1" hidden="1" x14ac:dyDescent="0.2">
      <c r="A58" s="451"/>
      <c r="B58" s="453"/>
      <c r="C58" s="461"/>
      <c r="D58" s="458"/>
      <c r="E58" s="458"/>
      <c r="F58" s="575"/>
      <c r="G58" s="575"/>
      <c r="H58" s="575"/>
      <c r="I58" s="461"/>
      <c r="J58" s="461"/>
      <c r="K58" s="461"/>
    </row>
    <row r="59" spans="1:42" s="448" customFormat="1" hidden="1" x14ac:dyDescent="0.2">
      <c r="A59" s="451"/>
      <c r="B59" s="453"/>
      <c r="C59" s="461"/>
      <c r="D59" s="458"/>
      <c r="E59" s="458"/>
      <c r="F59" s="572"/>
      <c r="G59" s="572"/>
      <c r="H59" s="572"/>
      <c r="I59" s="461"/>
      <c r="J59" s="461"/>
      <c r="K59" s="461"/>
    </row>
    <row r="60" spans="1:42" s="448" customFormat="1" hidden="1" x14ac:dyDescent="0.2">
      <c r="A60" s="451"/>
      <c r="B60" s="453"/>
      <c r="C60" s="461"/>
      <c r="D60" s="458"/>
      <c r="E60" s="458"/>
      <c r="F60" s="572"/>
      <c r="G60" s="572"/>
      <c r="H60" s="572"/>
      <c r="I60" s="461"/>
      <c r="J60" s="461"/>
      <c r="K60" s="461"/>
    </row>
    <row r="61" spans="1:42" s="448" customFormat="1" hidden="1" x14ac:dyDescent="0.2">
      <c r="A61" s="451"/>
      <c r="B61" s="453"/>
      <c r="C61" s="457"/>
      <c r="D61" s="459"/>
      <c r="E61" s="459"/>
      <c r="F61" s="572"/>
      <c r="G61" s="572"/>
      <c r="H61" s="572"/>
      <c r="I61" s="457"/>
      <c r="J61" s="457"/>
      <c r="K61" s="457"/>
    </row>
    <row r="62" spans="1:42" s="448" customFormat="1" ht="15" hidden="1" customHeight="1" x14ac:dyDescent="0.2">
      <c r="A62" s="451"/>
      <c r="B62" s="453"/>
      <c r="C62" s="461"/>
      <c r="D62" s="460"/>
      <c r="E62" s="460"/>
      <c r="F62" s="572"/>
      <c r="G62" s="572"/>
      <c r="H62" s="572"/>
      <c r="I62" s="461"/>
      <c r="J62" s="461"/>
      <c r="K62" s="461"/>
    </row>
    <row r="63" spans="1:42" s="448" customFormat="1" ht="15" hidden="1" customHeight="1" x14ac:dyDescent="0.2">
      <c r="A63" s="451"/>
      <c r="B63" s="614"/>
      <c r="C63" s="614"/>
      <c r="D63" s="614"/>
      <c r="E63" s="614"/>
      <c r="F63" s="572"/>
      <c r="G63" s="572"/>
      <c r="H63" s="572"/>
      <c r="I63" s="614"/>
      <c r="J63" s="614"/>
      <c r="K63" s="614"/>
    </row>
    <row r="64" spans="1:42" s="448" customFormat="1" ht="15" hidden="1" customHeight="1" x14ac:dyDescent="0.2">
      <c r="A64" s="451"/>
      <c r="B64" s="614"/>
      <c r="C64" s="614"/>
      <c r="D64" s="614"/>
      <c r="E64" s="614"/>
      <c r="F64" s="573"/>
      <c r="G64" s="573"/>
      <c r="H64" s="573"/>
      <c r="I64" s="614"/>
      <c r="J64" s="614"/>
      <c r="K64" s="614"/>
    </row>
    <row r="65" spans="1:11" s="448" customFormat="1" ht="14.25" hidden="1" customHeight="1" x14ac:dyDescent="0.2">
      <c r="A65" s="451"/>
      <c r="B65" s="453"/>
      <c r="C65" s="461"/>
      <c r="D65" s="458"/>
      <c r="E65" s="458"/>
      <c r="F65" s="574"/>
      <c r="G65" s="574"/>
      <c r="H65" s="574"/>
      <c r="I65" s="461"/>
      <c r="J65" s="461"/>
      <c r="K65" s="461"/>
    </row>
    <row r="66" spans="1:11" s="448" customFormat="1" ht="14.25" hidden="1" customHeight="1" x14ac:dyDescent="0.2">
      <c r="A66" s="451"/>
      <c r="B66" s="453"/>
      <c r="C66" s="461"/>
      <c r="D66" s="458"/>
      <c r="E66" s="458"/>
      <c r="F66" s="614"/>
      <c r="G66" s="614"/>
      <c r="H66" s="614"/>
      <c r="I66" s="461"/>
      <c r="J66" s="461"/>
      <c r="K66" s="461"/>
    </row>
    <row r="67" spans="1:11" s="448" customFormat="1" ht="14.25" hidden="1" customHeight="1" x14ac:dyDescent="0.2">
      <c r="A67" s="451"/>
      <c r="B67" s="453"/>
      <c r="C67" s="457"/>
      <c r="D67" s="458"/>
      <c r="E67" s="458"/>
      <c r="F67" s="614"/>
      <c r="G67" s="614"/>
      <c r="H67" s="614"/>
      <c r="I67" s="457"/>
      <c r="J67" s="457"/>
      <c r="K67" s="457"/>
    </row>
    <row r="68" spans="1:11" s="448" customFormat="1" ht="14.25" hidden="1" customHeight="1" x14ac:dyDescent="0.2">
      <c r="A68" s="451"/>
      <c r="B68" s="453"/>
      <c r="C68" s="457"/>
      <c r="D68" s="458"/>
      <c r="E68" s="458"/>
      <c r="F68" s="572"/>
      <c r="G68" s="572"/>
      <c r="H68" s="572"/>
      <c r="I68" s="457"/>
      <c r="J68" s="457"/>
      <c r="K68" s="457"/>
    </row>
    <row r="69" spans="1:11" s="448" customFormat="1" hidden="1" x14ac:dyDescent="0.2">
      <c r="A69" s="451"/>
      <c r="B69" s="453"/>
      <c r="C69" s="457"/>
      <c r="D69" s="459"/>
      <c r="E69" s="459"/>
      <c r="F69" s="572"/>
      <c r="G69" s="572"/>
      <c r="H69" s="572"/>
      <c r="I69" s="457"/>
      <c r="J69" s="457"/>
      <c r="K69" s="457"/>
    </row>
    <row r="70" spans="1:11" s="448" customFormat="1" hidden="1" x14ac:dyDescent="0.2">
      <c r="A70" s="451"/>
      <c r="B70" s="453"/>
      <c r="C70" s="457"/>
      <c r="D70" s="460"/>
      <c r="E70" s="460"/>
      <c r="F70" s="572"/>
      <c r="G70" s="572"/>
      <c r="H70" s="572"/>
      <c r="I70" s="457"/>
      <c r="J70" s="457"/>
      <c r="K70" s="457"/>
    </row>
    <row r="71" spans="1:11" s="448" customFormat="1" hidden="1" x14ac:dyDescent="0.2">
      <c r="A71" s="451"/>
      <c r="B71" s="453"/>
      <c r="C71" s="457"/>
      <c r="D71" s="459"/>
      <c r="E71" s="459"/>
      <c r="F71" s="572"/>
      <c r="G71" s="572"/>
      <c r="H71" s="572"/>
      <c r="I71" s="457"/>
      <c r="J71" s="457"/>
      <c r="K71" s="457"/>
    </row>
    <row r="72" spans="1:11" s="448" customFormat="1" hidden="1" x14ac:dyDescent="0.2">
      <c r="A72" s="451"/>
      <c r="B72" s="453"/>
      <c r="C72" s="457"/>
      <c r="D72" s="458"/>
      <c r="E72" s="458"/>
      <c r="F72" s="573"/>
      <c r="G72" s="573"/>
      <c r="H72" s="573"/>
      <c r="I72" s="457"/>
      <c r="J72" s="457"/>
      <c r="K72" s="457"/>
    </row>
    <row r="73" spans="1:11" s="448" customFormat="1" hidden="1" x14ac:dyDescent="0.2">
      <c r="A73" s="451"/>
      <c r="B73" s="453"/>
      <c r="C73" s="457"/>
      <c r="D73" s="458"/>
      <c r="E73" s="458"/>
      <c r="F73" s="574"/>
      <c r="G73" s="574"/>
      <c r="H73" s="574"/>
      <c r="I73" s="457"/>
      <c r="J73" s="457"/>
      <c r="K73" s="457"/>
    </row>
    <row r="74" spans="1:11" s="448" customFormat="1" hidden="1" x14ac:dyDescent="0.2">
      <c r="A74" s="451"/>
      <c r="B74" s="453"/>
      <c r="C74" s="457"/>
      <c r="D74" s="458"/>
      <c r="E74" s="458"/>
      <c r="F74" s="573"/>
      <c r="G74" s="573"/>
      <c r="H74" s="573"/>
      <c r="I74" s="457"/>
      <c r="J74" s="457"/>
      <c r="K74" s="457"/>
    </row>
    <row r="75" spans="1:11" s="448" customFormat="1" hidden="1" x14ac:dyDescent="0.2">
      <c r="A75" s="451"/>
      <c r="B75" s="453"/>
      <c r="C75" s="457"/>
      <c r="D75" s="458"/>
      <c r="E75" s="458"/>
      <c r="F75" s="572"/>
      <c r="G75" s="572"/>
      <c r="H75" s="572"/>
      <c r="I75" s="457"/>
      <c r="J75" s="457"/>
      <c r="K75" s="457"/>
    </row>
    <row r="76" spans="1:11" s="448" customFormat="1" hidden="1" x14ac:dyDescent="0.2">
      <c r="A76" s="451"/>
      <c r="B76" s="453"/>
      <c r="C76" s="457"/>
      <c r="D76" s="458"/>
      <c r="E76" s="458"/>
      <c r="F76" s="572"/>
      <c r="G76" s="572"/>
      <c r="H76" s="572"/>
      <c r="I76" s="457"/>
      <c r="J76" s="457"/>
      <c r="K76" s="457"/>
    </row>
    <row r="77" spans="1:11" s="448" customFormat="1" hidden="1" x14ac:dyDescent="0.2">
      <c r="A77" s="451"/>
      <c r="B77" s="453"/>
      <c r="D77" s="455"/>
      <c r="E77" s="455"/>
      <c r="F77" s="572"/>
      <c r="G77" s="572"/>
      <c r="H77" s="572"/>
      <c r="I77" s="457"/>
      <c r="J77" s="457"/>
    </row>
    <row r="78" spans="1:11" s="448" customFormat="1" hidden="1" x14ac:dyDescent="0.2">
      <c r="A78" s="451"/>
      <c r="B78" s="453"/>
      <c r="D78" s="456"/>
      <c r="E78" s="456"/>
      <c r="F78" s="572"/>
      <c r="G78" s="572"/>
      <c r="H78" s="572"/>
      <c r="I78" s="457"/>
      <c r="J78" s="457"/>
    </row>
    <row r="79" spans="1:11" s="448" customFormat="1" hidden="1" x14ac:dyDescent="0.2">
      <c r="A79" s="451"/>
      <c r="B79" s="453"/>
      <c r="D79" s="455"/>
      <c r="E79" s="455"/>
      <c r="F79" s="572"/>
      <c r="G79" s="572"/>
      <c r="H79" s="572"/>
      <c r="I79" s="457"/>
      <c r="J79" s="457"/>
    </row>
    <row r="80" spans="1:11" s="448" customFormat="1" hidden="1" x14ac:dyDescent="0.2">
      <c r="A80" s="451"/>
      <c r="B80" s="453"/>
      <c r="D80" s="454"/>
      <c r="E80" s="454"/>
      <c r="F80" s="570"/>
      <c r="G80" s="573"/>
      <c r="H80" s="573"/>
      <c r="I80" s="457"/>
      <c r="J80" s="457"/>
    </row>
    <row r="81" spans="1:10" s="448" customFormat="1" hidden="1" x14ac:dyDescent="0.2">
      <c r="A81" s="451"/>
      <c r="B81" s="453"/>
      <c r="D81" s="454"/>
      <c r="E81" s="454"/>
      <c r="F81" s="571"/>
      <c r="G81" s="574"/>
      <c r="H81" s="574"/>
      <c r="I81" s="457"/>
      <c r="J81" s="457"/>
    </row>
    <row r="82" spans="1:10" s="448" customFormat="1" hidden="1" x14ac:dyDescent="0.2">
      <c r="A82" s="451"/>
      <c r="B82" s="453"/>
      <c r="D82" s="454"/>
      <c r="E82" s="454"/>
      <c r="F82" s="570"/>
      <c r="G82" s="573"/>
      <c r="H82" s="573"/>
      <c r="I82" s="457"/>
      <c r="J82" s="457"/>
    </row>
    <row r="83" spans="1:10" s="448" customFormat="1" hidden="1" x14ac:dyDescent="0.2">
      <c r="A83" s="451"/>
      <c r="B83" s="453"/>
      <c r="D83" s="452"/>
      <c r="E83" s="452"/>
      <c r="F83" s="569"/>
      <c r="G83" s="572"/>
      <c r="H83" s="572"/>
      <c r="I83" s="457"/>
      <c r="J83" s="457"/>
    </row>
    <row r="84" spans="1:10" s="448" customFormat="1" hidden="1" x14ac:dyDescent="0.2">
      <c r="A84" s="451"/>
      <c r="B84" s="453"/>
      <c r="D84" s="452"/>
      <c r="E84" s="452"/>
      <c r="F84" s="569"/>
      <c r="G84" s="572"/>
      <c r="H84" s="572"/>
      <c r="I84" s="457"/>
      <c r="J84" s="457"/>
    </row>
    <row r="85" spans="1:10" s="448" customFormat="1" hidden="1" x14ac:dyDescent="0.2">
      <c r="A85" s="451"/>
      <c r="B85" s="453"/>
      <c r="D85" s="452"/>
      <c r="E85" s="452"/>
      <c r="F85" s="569"/>
      <c r="G85" s="572"/>
      <c r="H85" s="572"/>
      <c r="I85" s="457"/>
      <c r="J85" s="457"/>
    </row>
    <row r="86" spans="1:10" s="448" customFormat="1" hidden="1" x14ac:dyDescent="0.2">
      <c r="A86" s="451"/>
      <c r="B86" s="453"/>
      <c r="D86" s="452"/>
      <c r="E86" s="452"/>
      <c r="F86" s="568"/>
      <c r="G86" s="620"/>
      <c r="H86" s="620"/>
      <c r="I86" s="457"/>
      <c r="J86" s="457"/>
    </row>
    <row r="87" spans="1:10" s="448" customFormat="1" hidden="1" x14ac:dyDescent="0.2">
      <c r="A87" s="451"/>
      <c r="B87" s="453"/>
      <c r="D87" s="452"/>
      <c r="E87" s="452"/>
      <c r="F87" s="568"/>
      <c r="G87" s="620"/>
      <c r="H87" s="620"/>
      <c r="I87" s="457"/>
      <c r="J87" s="457"/>
    </row>
    <row r="88" spans="1:10" s="448" customFormat="1" hidden="1" x14ac:dyDescent="0.2">
      <c r="A88" s="451"/>
      <c r="B88" s="453"/>
      <c r="D88" s="452"/>
      <c r="E88" s="452"/>
      <c r="F88" s="568"/>
      <c r="G88" s="620"/>
      <c r="H88" s="620"/>
      <c r="I88" s="457"/>
      <c r="J88" s="457"/>
    </row>
    <row r="89" spans="1:10" s="448" customFormat="1" hidden="1" x14ac:dyDescent="0.2">
      <c r="A89" s="451"/>
      <c r="B89" s="453"/>
      <c r="D89" s="452"/>
      <c r="E89" s="452"/>
      <c r="F89" s="568"/>
      <c r="G89" s="620"/>
      <c r="H89" s="620"/>
      <c r="I89" s="457"/>
      <c r="J89" s="457"/>
    </row>
    <row r="90" spans="1:10" s="448" customFormat="1" hidden="1" x14ac:dyDescent="0.2">
      <c r="A90" s="451"/>
      <c r="B90" s="453"/>
      <c r="D90" s="452"/>
      <c r="E90" s="452"/>
      <c r="F90" s="568"/>
      <c r="G90" s="620"/>
      <c r="H90" s="620"/>
      <c r="I90" s="457"/>
      <c r="J90" s="457"/>
    </row>
    <row r="91" spans="1:10" s="448" customFormat="1" hidden="1" x14ac:dyDescent="0.2">
      <c r="A91" s="451"/>
      <c r="B91" s="453"/>
      <c r="D91" s="452"/>
      <c r="E91" s="452"/>
      <c r="F91" s="568"/>
      <c r="G91" s="620"/>
      <c r="H91" s="620"/>
      <c r="I91" s="457"/>
      <c r="J91" s="457"/>
    </row>
    <row r="92" spans="1:10" s="448" customFormat="1" hidden="1" x14ac:dyDescent="0.2">
      <c r="A92" s="451"/>
      <c r="B92" s="453"/>
      <c r="D92" s="452"/>
      <c r="E92" s="452"/>
      <c r="F92" s="568"/>
      <c r="G92" s="620"/>
      <c r="H92" s="620"/>
      <c r="I92" s="457"/>
      <c r="J92" s="457"/>
    </row>
    <row r="93" spans="1:10" s="448" customFormat="1" hidden="1" x14ac:dyDescent="0.2">
      <c r="A93" s="451"/>
      <c r="B93" s="453"/>
      <c r="D93" s="452"/>
      <c r="E93" s="452"/>
      <c r="F93" s="568"/>
      <c r="G93" s="620"/>
      <c r="H93" s="620"/>
      <c r="I93" s="457"/>
      <c r="J93" s="457"/>
    </row>
    <row r="94" spans="1:10" s="448" customFormat="1" hidden="1" x14ac:dyDescent="0.2">
      <c r="A94" s="451"/>
      <c r="B94" s="453"/>
      <c r="D94" s="452"/>
      <c r="E94" s="452"/>
      <c r="F94" s="568"/>
      <c r="G94" s="620"/>
      <c r="H94" s="620"/>
      <c r="I94" s="457"/>
      <c r="J94" s="457"/>
    </row>
    <row r="95" spans="1:10" s="448" customFormat="1" ht="12.75" hidden="1" customHeight="1" x14ac:dyDescent="0.2">
      <c r="A95" s="451"/>
      <c r="B95" s="453"/>
      <c r="D95" s="452"/>
      <c r="E95" s="452"/>
      <c r="F95" s="568"/>
      <c r="G95" s="620"/>
      <c r="H95" s="620"/>
      <c r="I95" s="457"/>
      <c r="J95" s="457"/>
    </row>
    <row r="96" spans="1:10" s="448" customFormat="1" hidden="1" x14ac:dyDescent="0.2">
      <c r="A96" s="451"/>
      <c r="B96" s="453"/>
      <c r="D96" s="452"/>
      <c r="E96" s="452"/>
      <c r="F96" s="568"/>
      <c r="G96" s="568"/>
      <c r="H96" s="568"/>
    </row>
    <row r="97" spans="1:8" s="448" customFormat="1" hidden="1" x14ac:dyDescent="0.2">
      <c r="A97" s="451"/>
      <c r="B97" s="453"/>
      <c r="D97" s="452"/>
      <c r="E97" s="452"/>
      <c r="F97" s="568"/>
      <c r="G97" s="568"/>
      <c r="H97" s="568"/>
    </row>
    <row r="98" spans="1:8" s="448" customFormat="1" hidden="1" x14ac:dyDescent="0.2">
      <c r="A98" s="451"/>
      <c r="B98" s="453"/>
      <c r="D98" s="452"/>
      <c r="E98" s="452"/>
      <c r="F98" s="568"/>
      <c r="G98" s="568"/>
      <c r="H98" s="568"/>
    </row>
    <row r="99" spans="1:8" s="448" customFormat="1" hidden="1" x14ac:dyDescent="0.2">
      <c r="A99" s="451"/>
      <c r="B99" s="453"/>
      <c r="D99" s="452"/>
      <c r="E99" s="452"/>
      <c r="F99" s="568"/>
      <c r="G99" s="568"/>
      <c r="H99" s="568"/>
    </row>
    <row r="100" spans="1:8" s="448" customFormat="1" hidden="1" x14ac:dyDescent="0.2">
      <c r="A100" s="451"/>
      <c r="B100" s="451"/>
      <c r="D100" s="452"/>
      <c r="E100" s="452"/>
      <c r="F100" s="568"/>
      <c r="G100" s="568"/>
      <c r="H100" s="568"/>
    </row>
    <row r="101" spans="1:8" s="448" customFormat="1" hidden="1" x14ac:dyDescent="0.2">
      <c r="A101" s="451"/>
      <c r="B101" s="451"/>
      <c r="D101" s="452"/>
      <c r="E101" s="452"/>
      <c r="F101" s="568"/>
      <c r="G101" s="568"/>
      <c r="H101" s="568"/>
    </row>
    <row r="102" spans="1:8" hidden="1" x14ac:dyDescent="0.2">
      <c r="F102" s="568"/>
      <c r="G102" s="568"/>
      <c r="H102" s="568"/>
    </row>
    <row r="103" spans="1:8" hidden="1" x14ac:dyDescent="0.2">
      <c r="F103" s="568"/>
      <c r="G103" s="568"/>
      <c r="H103" s="568"/>
    </row>
    <row r="104" spans="1:8" hidden="1" x14ac:dyDescent="0.2">
      <c r="F104" s="568"/>
      <c r="G104" s="568"/>
      <c r="H104" s="568"/>
    </row>
    <row r="105" spans="1:8" hidden="1" x14ac:dyDescent="0.2"/>
    <row r="106" spans="1:8" hidden="1" x14ac:dyDescent="0.2"/>
    <row r="107" spans="1:8" hidden="1" x14ac:dyDescent="0.2"/>
    <row r="108" spans="1:8" hidden="1" x14ac:dyDescent="0.2"/>
  </sheetData>
  <sheetProtection password="CE33" sheet="1" objects="1" scenarios="1" formatCells="0" formatColumns="0" formatRows="0" insertRows="0" insertHyperlinks="0" deleteRows="0"/>
  <mergeCells count="93">
    <mergeCell ref="K16:K18"/>
    <mergeCell ref="J16:J18"/>
    <mergeCell ref="I16:I18"/>
    <mergeCell ref="J28:J30"/>
    <mergeCell ref="K28:K30"/>
    <mergeCell ref="K25:K27"/>
    <mergeCell ref="I19:I21"/>
    <mergeCell ref="K19:K21"/>
    <mergeCell ref="K22:K24"/>
    <mergeCell ref="J10:J12"/>
    <mergeCell ref="K10:K12"/>
    <mergeCell ref="K13:K15"/>
    <mergeCell ref="I10:I12"/>
    <mergeCell ref="I13:I15"/>
    <mergeCell ref="J13:J15"/>
    <mergeCell ref="K37:K39"/>
    <mergeCell ref="J25:J27"/>
    <mergeCell ref="I25:I27"/>
    <mergeCell ref="H28:H30"/>
    <mergeCell ref="H31:H33"/>
    <mergeCell ref="I37:I39"/>
    <mergeCell ref="K34:K36"/>
    <mergeCell ref="K31:K33"/>
    <mergeCell ref="D26:D27"/>
    <mergeCell ref="H40:H42"/>
    <mergeCell ref="J19:J21"/>
    <mergeCell ref="J22:J24"/>
    <mergeCell ref="J40:J42"/>
    <mergeCell ref="I40:I42"/>
    <mergeCell ref="I22:I24"/>
    <mergeCell ref="J34:J36"/>
    <mergeCell ref="I34:I36"/>
    <mergeCell ref="J37:J39"/>
    <mergeCell ref="H37:H39"/>
    <mergeCell ref="I31:I33"/>
    <mergeCell ref="J31:J33"/>
    <mergeCell ref="B37:B45"/>
    <mergeCell ref="C37:C39"/>
    <mergeCell ref="C40:C42"/>
    <mergeCell ref="D29:D30"/>
    <mergeCell ref="I28:I30"/>
    <mergeCell ref="D35:D36"/>
    <mergeCell ref="D32:D33"/>
    <mergeCell ref="B22:B30"/>
    <mergeCell ref="C25:C27"/>
    <mergeCell ref="D37:D39"/>
    <mergeCell ref="D40:D42"/>
    <mergeCell ref="E37:E39"/>
    <mergeCell ref="E35:E36"/>
    <mergeCell ref="H34:H36"/>
    <mergeCell ref="B31:C33"/>
    <mergeCell ref="B34:C36"/>
    <mergeCell ref="C43:C45"/>
    <mergeCell ref="H10:H12"/>
    <mergeCell ref="H13:H15"/>
    <mergeCell ref="H16:H18"/>
    <mergeCell ref="H19:H21"/>
    <mergeCell ref="E14:E15"/>
    <mergeCell ref="E17:E18"/>
    <mergeCell ref="C28:C30"/>
    <mergeCell ref="D43:D45"/>
    <mergeCell ref="H25:H27"/>
    <mergeCell ref="C10:C12"/>
    <mergeCell ref="C13:C15"/>
    <mergeCell ref="C16:C18"/>
    <mergeCell ref="C19:C21"/>
    <mergeCell ref="C22:C24"/>
    <mergeCell ref="D23:D24"/>
    <mergeCell ref="D6:E6"/>
    <mergeCell ref="D7:E7"/>
    <mergeCell ref="B9:C9"/>
    <mergeCell ref="B6:C6"/>
    <mergeCell ref="B7:C7"/>
    <mergeCell ref="B10:B21"/>
    <mergeCell ref="D20:D21"/>
    <mergeCell ref="D11:D12"/>
    <mergeCell ref="E11:E12"/>
    <mergeCell ref="D17:D18"/>
    <mergeCell ref="D14:D15"/>
    <mergeCell ref="J43:J45"/>
    <mergeCell ref="K43:K45"/>
    <mergeCell ref="E40:E42"/>
    <mergeCell ref="E43:E45"/>
    <mergeCell ref="H43:H45"/>
    <mergeCell ref="I43:I45"/>
    <mergeCell ref="K40:K42"/>
    <mergeCell ref="F9:H9"/>
    <mergeCell ref="E26:E27"/>
    <mergeCell ref="E23:E24"/>
    <mergeCell ref="E29:E30"/>
    <mergeCell ref="E32:E33"/>
    <mergeCell ref="E20:E21"/>
    <mergeCell ref="H22:H24"/>
  </mergeCells>
  <dataValidations count="6">
    <dataValidation type="list" allowBlank="1" showInputMessage="1" showErrorMessage="1" sqref="E34">
      <formula1>$J$51:$J$54</formula1>
    </dataValidation>
    <dataValidation type="list" allowBlank="1" showInputMessage="1" showErrorMessage="1" sqref="E31">
      <formula1>$I$51:$I$53</formula1>
    </dataValidation>
    <dataValidation type="list" allowBlank="1" showInputMessage="1" showErrorMessage="1" sqref="E25 E28 E22">
      <formula1>$H$51:$H$54</formula1>
    </dataValidation>
    <dataValidation type="list" allowBlank="1" showInputMessage="1" showErrorMessage="1" sqref="E16 E19 E13 E10">
      <formula1>$D$51:$D$54</formula1>
    </dataValidation>
    <dataValidation type="list" allowBlank="1" showErrorMessage="1" sqref="D31 D19 D34 D25 D22 D10 D16 D13 D28">
      <formula1>$B$51:$B$54</formula1>
    </dataValidation>
    <dataValidation type="list" allowBlank="1" showErrorMessage="1" sqref="G10:G45">
      <formula1>$G$51:$G$53</formula1>
    </dataValidation>
  </dataValidations>
  <pageMargins left="0.70866141732283472" right="0.70866141732283472" top="0.74803149606299213" bottom="0.74803149606299213" header="0.31496062992125984" footer="0.31496062992125984"/>
  <pageSetup paperSize="8" scale="53" fitToHeight="2" orientation="landscape" cellComments="asDisplayed" r:id="rId1"/>
  <headerFooter>
    <oddHeader>&amp;LFSB shadow banking exercise 2017&amp;RConfidential when completed</oddHeader>
    <oddFooter>&amp;C&amp;P of &amp;N</oddFooter>
  </headerFooter>
  <rowBreaks count="1" manualBreakCount="1">
    <brk id="33" min="1"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3" tint="0.59999389629810485"/>
  </sheetPr>
  <dimension ref="A1:BL101"/>
  <sheetViews>
    <sheetView showGridLines="0" zoomScale="115" zoomScaleNormal="115" zoomScaleSheetLayoutView="70" workbookViewId="0"/>
  </sheetViews>
  <sheetFormatPr defaultColWidth="0" defaultRowHeight="12.75" zeroHeight="1" x14ac:dyDescent="0.2"/>
  <cols>
    <col min="1" max="1" width="3.625" style="451" customWidth="1"/>
    <col min="2" max="2" width="7.875" style="625" customWidth="1"/>
    <col min="3" max="3" width="30.625" style="626" customWidth="1"/>
    <col min="4" max="5" width="45.625" style="627" customWidth="1"/>
    <col min="6" max="6" width="14.875" style="628" customWidth="1"/>
    <col min="7" max="7" width="11.375" style="628" customWidth="1"/>
    <col min="8" max="8" width="35.625" style="629" customWidth="1"/>
    <col min="9" max="11" width="45.625" style="626" customWidth="1"/>
    <col min="12" max="12" width="3.625" style="457" customWidth="1"/>
    <col min="13" max="64" width="0" style="447" hidden="1" customWidth="1"/>
    <col min="65" max="16384" width="10" style="447" hidden="1"/>
  </cols>
  <sheetData>
    <row r="1" spans="1:40" s="394" customFormat="1" ht="14.25" customHeight="1" x14ac:dyDescent="0.2">
      <c r="A1" s="395"/>
      <c r="B1" s="396"/>
      <c r="C1" s="396"/>
      <c r="D1" s="396"/>
      <c r="E1" s="396"/>
      <c r="F1" s="473"/>
      <c r="G1" s="473"/>
      <c r="H1" s="396"/>
      <c r="I1" s="396"/>
      <c r="J1" s="396"/>
      <c r="K1" s="396"/>
    </row>
    <row r="2" spans="1:40" s="3" customFormat="1" ht="19.5" customHeight="1" x14ac:dyDescent="0.2">
      <c r="A2" s="399"/>
      <c r="B2" s="13" t="s">
        <v>522</v>
      </c>
      <c r="C2" s="13"/>
      <c r="D2" s="13"/>
      <c r="E2" s="13"/>
      <c r="F2" s="493"/>
      <c r="G2" s="493"/>
      <c r="H2" s="582"/>
      <c r="I2" s="13"/>
      <c r="J2" s="13"/>
      <c r="K2" s="13"/>
      <c r="L2" s="399"/>
    </row>
    <row r="3" spans="1:40" s="394" customFormat="1" ht="9.9499999999999993" customHeight="1" x14ac:dyDescent="0.2">
      <c r="F3" s="491"/>
      <c r="G3" s="491"/>
      <c r="J3" s="396"/>
    </row>
    <row r="4" spans="1:40" s="394" customFormat="1" ht="12" customHeight="1" x14ac:dyDescent="0.2">
      <c r="B4" s="492" t="s">
        <v>387</v>
      </c>
      <c r="C4" s="400"/>
      <c r="D4" s="396"/>
      <c r="E4" s="396"/>
      <c r="F4" s="491"/>
      <c r="G4" s="491"/>
      <c r="I4" s="396"/>
      <c r="J4" s="396"/>
      <c r="K4" s="396"/>
      <c r="L4" s="396"/>
      <c r="N4" s="396"/>
      <c r="O4" s="396"/>
      <c r="P4" s="396"/>
      <c r="Q4" s="396"/>
      <c r="R4" s="396"/>
      <c r="S4" s="396"/>
      <c r="U4" s="396"/>
      <c r="V4" s="396"/>
      <c r="W4" s="396"/>
      <c r="X4" s="396"/>
      <c r="Y4" s="396"/>
      <c r="Z4" s="396"/>
      <c r="AB4" s="396"/>
      <c r="AC4" s="396"/>
      <c r="AD4" s="396"/>
      <c r="AE4" s="396"/>
      <c r="AF4" s="396"/>
      <c r="AG4" s="396"/>
      <c r="AI4" s="396"/>
      <c r="AJ4" s="396"/>
      <c r="AK4" s="396"/>
      <c r="AL4" s="396"/>
      <c r="AM4" s="396"/>
      <c r="AN4" s="396"/>
    </row>
    <row r="5" spans="1:40" s="485" customFormat="1" ht="12" customHeight="1" x14ac:dyDescent="0.25">
      <c r="A5" s="451"/>
      <c r="B5" s="488"/>
      <c r="C5" s="488"/>
      <c r="D5" s="488"/>
      <c r="E5" s="488"/>
      <c r="F5" s="489"/>
      <c r="G5" s="489"/>
      <c r="H5" s="580"/>
      <c r="I5" s="488"/>
      <c r="J5" s="488"/>
      <c r="K5" s="488"/>
    </row>
    <row r="6" spans="1:40" ht="45" customHeight="1" x14ac:dyDescent="0.2">
      <c r="B6" s="2299" t="s">
        <v>396</v>
      </c>
      <c r="C6" s="2299"/>
      <c r="D6" s="2294" t="s">
        <v>385</v>
      </c>
      <c r="E6" s="2336"/>
      <c r="F6" s="486"/>
      <c r="G6" s="486"/>
      <c r="H6" s="486"/>
      <c r="I6" s="486"/>
      <c r="J6" s="486"/>
      <c r="K6" s="486"/>
      <c r="L6" s="485"/>
    </row>
    <row r="7" spans="1:40" ht="45" customHeight="1" x14ac:dyDescent="0.2">
      <c r="A7" s="484"/>
      <c r="B7" s="2300" t="s">
        <v>384</v>
      </c>
      <c r="C7" s="2300"/>
      <c r="D7" s="2296" t="s">
        <v>383</v>
      </c>
      <c r="E7" s="2297"/>
      <c r="F7" s="486"/>
      <c r="G7" s="486"/>
      <c r="H7" s="486"/>
      <c r="I7" s="486"/>
      <c r="J7" s="486"/>
      <c r="K7" s="486"/>
      <c r="L7" s="485"/>
    </row>
    <row r="8" spans="1:40" s="485" customFormat="1" ht="20.100000000000001" customHeight="1" x14ac:dyDescent="0.2">
      <c r="A8" s="484"/>
      <c r="B8" s="484"/>
      <c r="C8" s="463"/>
      <c r="D8" s="463"/>
      <c r="E8" s="463"/>
      <c r="F8" s="464"/>
      <c r="G8" s="464"/>
      <c r="H8" s="579"/>
      <c r="I8" s="463"/>
      <c r="J8" s="463"/>
      <c r="K8" s="463"/>
    </row>
    <row r="9" spans="1:40" ht="45" customHeight="1" x14ac:dyDescent="0.2">
      <c r="A9" s="484"/>
      <c r="B9" s="2298" t="s">
        <v>382</v>
      </c>
      <c r="C9" s="2298"/>
      <c r="D9" s="774" t="s">
        <v>381</v>
      </c>
      <c r="E9" s="775" t="s">
        <v>437</v>
      </c>
      <c r="F9" s="2274" t="s">
        <v>1238</v>
      </c>
      <c r="G9" s="2275"/>
      <c r="H9" s="2276"/>
      <c r="I9" s="776" t="s">
        <v>380</v>
      </c>
      <c r="J9" s="775" t="s">
        <v>379</v>
      </c>
      <c r="K9" s="777" t="s">
        <v>395</v>
      </c>
      <c r="L9" s="448"/>
    </row>
    <row r="10" spans="1:40" s="449" customFormat="1" ht="45" customHeight="1" x14ac:dyDescent="0.2">
      <c r="A10" s="483"/>
      <c r="B10" s="2332" t="s">
        <v>394</v>
      </c>
      <c r="C10" s="2307"/>
      <c r="D10" s="496" t="s">
        <v>411</v>
      </c>
      <c r="E10" s="496" t="s">
        <v>466</v>
      </c>
      <c r="F10" s="781" t="s">
        <v>433</v>
      </c>
      <c r="G10" s="587" t="s">
        <v>429</v>
      </c>
      <c r="H10" s="2279" t="s">
        <v>1239</v>
      </c>
      <c r="I10" s="2326"/>
      <c r="J10" s="2325"/>
      <c r="K10" s="2327"/>
      <c r="L10" s="452"/>
    </row>
    <row r="11" spans="1:40" s="449" customFormat="1" ht="45" customHeight="1" x14ac:dyDescent="0.2">
      <c r="A11" s="483"/>
      <c r="B11" s="2333"/>
      <c r="C11" s="2303"/>
      <c r="D11" s="2277" t="s">
        <v>435</v>
      </c>
      <c r="E11" s="2277" t="s">
        <v>436</v>
      </c>
      <c r="F11" s="782" t="s">
        <v>432</v>
      </c>
      <c r="G11" s="585" t="s">
        <v>429</v>
      </c>
      <c r="H11" s="2280"/>
      <c r="I11" s="2288"/>
      <c r="J11" s="2282"/>
      <c r="K11" s="2290"/>
      <c r="L11" s="452"/>
    </row>
    <row r="12" spans="1:40" s="449" customFormat="1" ht="45" customHeight="1" x14ac:dyDescent="0.2">
      <c r="A12" s="483"/>
      <c r="B12" s="2334"/>
      <c r="C12" s="2304"/>
      <c r="D12" s="2278"/>
      <c r="E12" s="2278"/>
      <c r="F12" s="783" t="s">
        <v>431</v>
      </c>
      <c r="G12" s="778" t="s">
        <v>429</v>
      </c>
      <c r="H12" s="2281"/>
      <c r="I12" s="2312"/>
      <c r="J12" s="2324"/>
      <c r="K12" s="2328"/>
      <c r="L12" s="452"/>
    </row>
    <row r="13" spans="1:40" s="449" customFormat="1" ht="45" customHeight="1" x14ac:dyDescent="0.2">
      <c r="A13" s="483"/>
      <c r="B13" s="2332" t="s">
        <v>393</v>
      </c>
      <c r="C13" s="2307"/>
      <c r="D13" s="496" t="s">
        <v>411</v>
      </c>
      <c r="E13" s="496" t="s">
        <v>441</v>
      </c>
      <c r="F13" s="781" t="s">
        <v>433</v>
      </c>
      <c r="G13" s="587" t="s">
        <v>429</v>
      </c>
      <c r="H13" s="2279" t="s">
        <v>1239</v>
      </c>
      <c r="I13" s="2326"/>
      <c r="J13" s="2325"/>
      <c r="K13" s="2327"/>
      <c r="L13" s="452"/>
    </row>
    <row r="14" spans="1:40" s="449" customFormat="1" ht="45" customHeight="1" x14ac:dyDescent="0.2">
      <c r="A14" s="483"/>
      <c r="B14" s="2333"/>
      <c r="C14" s="2303"/>
      <c r="D14" s="2277" t="s">
        <v>435</v>
      </c>
      <c r="E14" s="2277" t="s">
        <v>436</v>
      </c>
      <c r="F14" s="782" t="s">
        <v>432</v>
      </c>
      <c r="G14" s="585" t="s">
        <v>429</v>
      </c>
      <c r="H14" s="2280"/>
      <c r="I14" s="2288"/>
      <c r="J14" s="2282"/>
      <c r="K14" s="2290"/>
      <c r="L14" s="452"/>
    </row>
    <row r="15" spans="1:40" s="449" customFormat="1" ht="45" customHeight="1" x14ac:dyDescent="0.2">
      <c r="A15" s="482"/>
      <c r="B15" s="2334"/>
      <c r="C15" s="2304"/>
      <c r="D15" s="2278"/>
      <c r="E15" s="2278"/>
      <c r="F15" s="783" t="s">
        <v>431</v>
      </c>
      <c r="G15" s="778" t="s">
        <v>429</v>
      </c>
      <c r="H15" s="2281"/>
      <c r="I15" s="2312"/>
      <c r="J15" s="2324"/>
      <c r="K15" s="2328"/>
      <c r="L15" s="452"/>
    </row>
    <row r="16" spans="1:40" s="449" customFormat="1" ht="45" customHeight="1" x14ac:dyDescent="0.2">
      <c r="A16" s="482"/>
      <c r="B16" s="2332" t="s">
        <v>392</v>
      </c>
      <c r="C16" s="2307"/>
      <c r="D16" s="496" t="s">
        <v>411</v>
      </c>
      <c r="E16" s="496" t="s">
        <v>441</v>
      </c>
      <c r="F16" s="781" t="s">
        <v>433</v>
      </c>
      <c r="G16" s="587" t="s">
        <v>429</v>
      </c>
      <c r="H16" s="2279" t="s">
        <v>1239</v>
      </c>
      <c r="I16" s="2326"/>
      <c r="J16" s="2325"/>
      <c r="K16" s="2327"/>
      <c r="L16" s="452"/>
    </row>
    <row r="17" spans="1:12" s="449" customFormat="1" ht="45" customHeight="1" x14ac:dyDescent="0.2">
      <c r="A17" s="482"/>
      <c r="B17" s="2333"/>
      <c r="C17" s="2303"/>
      <c r="D17" s="2277" t="s">
        <v>435</v>
      </c>
      <c r="E17" s="2277" t="s">
        <v>436</v>
      </c>
      <c r="F17" s="782" t="s">
        <v>432</v>
      </c>
      <c r="G17" s="585" t="s">
        <v>429</v>
      </c>
      <c r="H17" s="2280"/>
      <c r="I17" s="2288"/>
      <c r="J17" s="2282"/>
      <c r="K17" s="2290"/>
      <c r="L17" s="452"/>
    </row>
    <row r="18" spans="1:12" s="449" customFormat="1" ht="45" customHeight="1" x14ac:dyDescent="0.2">
      <c r="A18" s="482"/>
      <c r="B18" s="2334"/>
      <c r="C18" s="2304"/>
      <c r="D18" s="2278"/>
      <c r="E18" s="2278"/>
      <c r="F18" s="783" t="s">
        <v>431</v>
      </c>
      <c r="G18" s="778" t="s">
        <v>429</v>
      </c>
      <c r="H18" s="2281"/>
      <c r="I18" s="2312"/>
      <c r="J18" s="2324"/>
      <c r="K18" s="2328"/>
      <c r="L18" s="452"/>
    </row>
    <row r="19" spans="1:12" s="449" customFormat="1" ht="45" customHeight="1" x14ac:dyDescent="0.2">
      <c r="A19" s="482"/>
      <c r="B19" s="2332" t="s">
        <v>391</v>
      </c>
      <c r="C19" s="2307"/>
      <c r="D19" s="496" t="s">
        <v>411</v>
      </c>
      <c r="E19" s="496" t="s">
        <v>441</v>
      </c>
      <c r="F19" s="781" t="s">
        <v>433</v>
      </c>
      <c r="G19" s="587" t="s">
        <v>429</v>
      </c>
      <c r="H19" s="2279" t="s">
        <v>1239</v>
      </c>
      <c r="I19" s="2326"/>
      <c r="J19" s="2325"/>
      <c r="K19" s="2327"/>
      <c r="L19" s="452"/>
    </row>
    <row r="20" spans="1:12" s="449" customFormat="1" ht="45" customHeight="1" x14ac:dyDescent="0.2">
      <c r="A20" s="482"/>
      <c r="B20" s="2333"/>
      <c r="C20" s="2303"/>
      <c r="D20" s="2277" t="s">
        <v>435</v>
      </c>
      <c r="E20" s="2277" t="s">
        <v>436</v>
      </c>
      <c r="F20" s="782" t="s">
        <v>432</v>
      </c>
      <c r="G20" s="585" t="s">
        <v>429</v>
      </c>
      <c r="H20" s="2280"/>
      <c r="I20" s="2288"/>
      <c r="J20" s="2282"/>
      <c r="K20" s="2290"/>
      <c r="L20" s="452"/>
    </row>
    <row r="21" spans="1:12" s="449" customFormat="1" ht="45" customHeight="1" x14ac:dyDescent="0.2">
      <c r="A21" s="481"/>
      <c r="B21" s="2334"/>
      <c r="C21" s="2304"/>
      <c r="D21" s="2278"/>
      <c r="E21" s="2278"/>
      <c r="F21" s="783" t="s">
        <v>431</v>
      </c>
      <c r="G21" s="778" t="s">
        <v>429</v>
      </c>
      <c r="H21" s="2281"/>
      <c r="I21" s="2312"/>
      <c r="J21" s="2324"/>
      <c r="K21" s="2328"/>
      <c r="L21" s="452"/>
    </row>
    <row r="22" spans="1:12" s="449" customFormat="1" ht="45" customHeight="1" x14ac:dyDescent="0.2">
      <c r="A22" s="481"/>
      <c r="B22" s="2332" t="s">
        <v>390</v>
      </c>
      <c r="C22" s="2307"/>
      <c r="D22" s="496" t="s">
        <v>411</v>
      </c>
      <c r="E22" s="496" t="s">
        <v>441</v>
      </c>
      <c r="F22" s="781" t="s">
        <v>433</v>
      </c>
      <c r="G22" s="587" t="s">
        <v>429</v>
      </c>
      <c r="H22" s="2279" t="s">
        <v>1239</v>
      </c>
      <c r="I22" s="2326"/>
      <c r="J22" s="2325"/>
      <c r="K22" s="2327"/>
      <c r="L22" s="452"/>
    </row>
    <row r="23" spans="1:12" s="449" customFormat="1" ht="45" customHeight="1" x14ac:dyDescent="0.2">
      <c r="A23" s="481"/>
      <c r="B23" s="2333"/>
      <c r="C23" s="2303"/>
      <c r="D23" s="2277" t="s">
        <v>435</v>
      </c>
      <c r="E23" s="2277" t="s">
        <v>436</v>
      </c>
      <c r="F23" s="782" t="s">
        <v>432</v>
      </c>
      <c r="G23" s="585" t="s">
        <v>429</v>
      </c>
      <c r="H23" s="2280"/>
      <c r="I23" s="2288"/>
      <c r="J23" s="2282"/>
      <c r="K23" s="2290"/>
      <c r="L23" s="452"/>
    </row>
    <row r="24" spans="1:12" s="449" customFormat="1" ht="45" customHeight="1" x14ac:dyDescent="0.2">
      <c r="A24" s="481"/>
      <c r="B24" s="2334"/>
      <c r="C24" s="2304"/>
      <c r="D24" s="2278"/>
      <c r="E24" s="2278"/>
      <c r="F24" s="783" t="s">
        <v>431</v>
      </c>
      <c r="G24" s="778" t="s">
        <v>429</v>
      </c>
      <c r="H24" s="2281"/>
      <c r="I24" s="2312"/>
      <c r="J24" s="2324"/>
      <c r="K24" s="2328"/>
      <c r="L24" s="452"/>
    </row>
    <row r="25" spans="1:12" s="449" customFormat="1" ht="45" customHeight="1" x14ac:dyDescent="0.2">
      <c r="A25" s="481"/>
      <c r="B25" s="2332" t="s">
        <v>389</v>
      </c>
      <c r="C25" s="2307"/>
      <c r="D25" s="496" t="s">
        <v>411</v>
      </c>
      <c r="E25" s="2317"/>
      <c r="F25" s="781" t="s">
        <v>433</v>
      </c>
      <c r="G25" s="587" t="s">
        <v>429</v>
      </c>
      <c r="H25" s="2279" t="s">
        <v>1239</v>
      </c>
      <c r="I25" s="2326"/>
      <c r="J25" s="2325"/>
      <c r="K25" s="2327"/>
      <c r="L25" s="452"/>
    </row>
    <row r="26" spans="1:12" s="449" customFormat="1" ht="45" customHeight="1" x14ac:dyDescent="0.2">
      <c r="A26" s="481"/>
      <c r="B26" s="2333"/>
      <c r="C26" s="2303"/>
      <c r="D26" s="2277" t="s">
        <v>435</v>
      </c>
      <c r="E26" s="2286"/>
      <c r="F26" s="782" t="s">
        <v>432</v>
      </c>
      <c r="G26" s="585" t="s">
        <v>429</v>
      </c>
      <c r="H26" s="2280"/>
      <c r="I26" s="2288"/>
      <c r="J26" s="2282"/>
      <c r="K26" s="2290"/>
      <c r="L26" s="452"/>
    </row>
    <row r="27" spans="1:12" s="449" customFormat="1" ht="45" customHeight="1" x14ac:dyDescent="0.2">
      <c r="A27" s="481"/>
      <c r="B27" s="2334"/>
      <c r="C27" s="2304"/>
      <c r="D27" s="2278"/>
      <c r="E27" s="2335"/>
      <c r="F27" s="783" t="s">
        <v>431</v>
      </c>
      <c r="G27" s="778" t="s">
        <v>429</v>
      </c>
      <c r="H27" s="2281"/>
      <c r="I27" s="2312"/>
      <c r="J27" s="2324"/>
      <c r="K27" s="2328"/>
      <c r="L27" s="452"/>
    </row>
    <row r="28" spans="1:12" s="478" customFormat="1" ht="45" customHeight="1" x14ac:dyDescent="0.2">
      <c r="A28" s="480"/>
      <c r="B28" s="2308" t="s">
        <v>366</v>
      </c>
      <c r="C28" s="2337" t="s">
        <v>458</v>
      </c>
      <c r="D28" s="2316" t="s">
        <v>434</v>
      </c>
      <c r="E28" s="2317"/>
      <c r="F28" s="781" t="s">
        <v>433</v>
      </c>
      <c r="G28" s="587" t="s">
        <v>429</v>
      </c>
      <c r="H28" s="2279" t="s">
        <v>1239</v>
      </c>
      <c r="I28" s="2326"/>
      <c r="J28" s="2325"/>
      <c r="K28" s="2340"/>
      <c r="L28" s="479"/>
    </row>
    <row r="29" spans="1:12" s="478" customFormat="1" ht="45" customHeight="1" x14ac:dyDescent="0.2">
      <c r="A29" s="480"/>
      <c r="B29" s="2309"/>
      <c r="C29" s="2338"/>
      <c r="D29" s="2305"/>
      <c r="E29" s="2286"/>
      <c r="F29" s="782" t="s">
        <v>432</v>
      </c>
      <c r="G29" s="585" t="s">
        <v>429</v>
      </c>
      <c r="H29" s="2280"/>
      <c r="I29" s="2288"/>
      <c r="J29" s="2282"/>
      <c r="K29" s="2284"/>
      <c r="L29" s="479"/>
    </row>
    <row r="30" spans="1:12" s="478" customFormat="1" ht="45" customHeight="1" x14ac:dyDescent="0.2">
      <c r="A30" s="480"/>
      <c r="B30" s="2309"/>
      <c r="C30" s="2338"/>
      <c r="D30" s="2305"/>
      <c r="E30" s="2286"/>
      <c r="F30" s="782" t="s">
        <v>431</v>
      </c>
      <c r="G30" s="585" t="s">
        <v>429</v>
      </c>
      <c r="H30" s="2281"/>
      <c r="I30" s="2288"/>
      <c r="J30" s="2282"/>
      <c r="K30" s="2284"/>
      <c r="L30" s="479"/>
    </row>
    <row r="31" spans="1:12" s="478" customFormat="1" ht="45" customHeight="1" x14ac:dyDescent="0.2">
      <c r="A31" s="480"/>
      <c r="B31" s="2309"/>
      <c r="C31" s="2338" t="s">
        <v>458</v>
      </c>
      <c r="D31" s="2305" t="s">
        <v>434</v>
      </c>
      <c r="E31" s="2286"/>
      <c r="F31" s="782" t="s">
        <v>433</v>
      </c>
      <c r="G31" s="585" t="s">
        <v>429</v>
      </c>
      <c r="H31" s="2279" t="s">
        <v>1239</v>
      </c>
      <c r="I31" s="2288"/>
      <c r="J31" s="2282"/>
      <c r="K31" s="2284"/>
      <c r="L31" s="479"/>
    </row>
    <row r="32" spans="1:12" s="478" customFormat="1" ht="45" customHeight="1" x14ac:dyDescent="0.2">
      <c r="A32" s="480"/>
      <c r="B32" s="2309"/>
      <c r="C32" s="2338"/>
      <c r="D32" s="2305"/>
      <c r="E32" s="2286"/>
      <c r="F32" s="782" t="s">
        <v>432</v>
      </c>
      <c r="G32" s="585" t="s">
        <v>429</v>
      </c>
      <c r="H32" s="2280"/>
      <c r="I32" s="2288"/>
      <c r="J32" s="2282"/>
      <c r="K32" s="2284"/>
      <c r="L32" s="479"/>
    </row>
    <row r="33" spans="1:43" s="478" customFormat="1" ht="45" customHeight="1" x14ac:dyDescent="0.2">
      <c r="A33" s="480"/>
      <c r="B33" s="2309"/>
      <c r="C33" s="2338"/>
      <c r="D33" s="2305"/>
      <c r="E33" s="2286"/>
      <c r="F33" s="782" t="s">
        <v>431</v>
      </c>
      <c r="G33" s="585" t="s">
        <v>429</v>
      </c>
      <c r="H33" s="2281"/>
      <c r="I33" s="2288"/>
      <c r="J33" s="2282"/>
      <c r="K33" s="2284"/>
      <c r="L33" s="479"/>
    </row>
    <row r="34" spans="1:43" s="478" customFormat="1" ht="45" customHeight="1" x14ac:dyDescent="0.2">
      <c r="A34" s="480"/>
      <c r="B34" s="2309"/>
      <c r="C34" s="2338" t="s">
        <v>458</v>
      </c>
      <c r="D34" s="2305" t="s">
        <v>434</v>
      </c>
      <c r="E34" s="2329"/>
      <c r="F34" s="782" t="s">
        <v>433</v>
      </c>
      <c r="G34" s="585" t="s">
        <v>429</v>
      </c>
      <c r="H34" s="2279" t="s">
        <v>1239</v>
      </c>
      <c r="I34" s="2288"/>
      <c r="J34" s="2282"/>
      <c r="K34" s="2284"/>
      <c r="L34" s="479"/>
    </row>
    <row r="35" spans="1:43" s="478" customFormat="1" ht="45" customHeight="1" x14ac:dyDescent="0.2">
      <c r="A35" s="480"/>
      <c r="B35" s="2309"/>
      <c r="C35" s="2338"/>
      <c r="D35" s="2305"/>
      <c r="E35" s="2330"/>
      <c r="F35" s="782" t="s">
        <v>432</v>
      </c>
      <c r="G35" s="585" t="s">
        <v>429</v>
      </c>
      <c r="H35" s="2280"/>
      <c r="I35" s="2288"/>
      <c r="J35" s="2282"/>
      <c r="K35" s="2284"/>
      <c r="L35" s="479"/>
    </row>
    <row r="36" spans="1:43" s="478" customFormat="1" ht="45" customHeight="1" thickBot="1" x14ac:dyDescent="0.25">
      <c r="A36" s="480"/>
      <c r="B36" s="2310"/>
      <c r="C36" s="2339"/>
      <c r="D36" s="2306"/>
      <c r="E36" s="2331"/>
      <c r="F36" s="784" t="s">
        <v>431</v>
      </c>
      <c r="G36" s="588" t="s">
        <v>429</v>
      </c>
      <c r="H36" s="2281"/>
      <c r="I36" s="2289"/>
      <c r="J36" s="2283"/>
      <c r="K36" s="2285"/>
      <c r="L36" s="479"/>
    </row>
    <row r="37" spans="1:43" s="399" customFormat="1" ht="14.25" x14ac:dyDescent="0.2">
      <c r="H37" s="578"/>
      <c r="J37" s="397"/>
      <c r="K37" s="397"/>
      <c r="L37" s="397"/>
      <c r="M37" s="397"/>
      <c r="N37" s="397"/>
      <c r="O37" s="397"/>
      <c r="P37" s="397"/>
      <c r="Q37" s="397"/>
      <c r="R37" s="397"/>
      <c r="S37" s="397"/>
      <c r="T37" s="397"/>
      <c r="U37" s="397"/>
      <c r="V37" s="397"/>
      <c r="W37" s="397"/>
      <c r="X37" s="397"/>
      <c r="Y37" s="397"/>
      <c r="Z37" s="397"/>
      <c r="AA37" s="397"/>
      <c r="AB37" s="397"/>
      <c r="AC37" s="397"/>
      <c r="AD37" s="397"/>
      <c r="AE37" s="397"/>
    </row>
    <row r="38" spans="1:43" s="475" customFormat="1" ht="15.95" customHeight="1" x14ac:dyDescent="0.2">
      <c r="A38" s="477"/>
      <c r="B38" s="476" t="s">
        <v>98</v>
      </c>
      <c r="F38" s="476"/>
      <c r="G38" s="476"/>
      <c r="H38" s="476"/>
      <c r="J38" s="476"/>
      <c r="K38" s="476"/>
    </row>
    <row r="39" spans="1:43" s="399" customFormat="1" ht="14.25" customHeight="1" x14ac:dyDescent="0.2">
      <c r="B39" s="474" t="s">
        <v>365</v>
      </c>
      <c r="D39" s="474"/>
      <c r="E39" s="474"/>
      <c r="F39" s="577"/>
      <c r="G39" s="577"/>
      <c r="H39" s="577"/>
      <c r="I39" s="474"/>
      <c r="J39" s="474"/>
      <c r="K39" s="474"/>
      <c r="M39" s="474"/>
      <c r="O39" s="474"/>
      <c r="Q39" s="474"/>
      <c r="S39" s="474"/>
      <c r="U39" s="474"/>
      <c r="W39" s="474"/>
      <c r="Y39" s="474"/>
      <c r="AA39" s="474"/>
      <c r="AC39" s="474"/>
      <c r="AE39" s="474"/>
    </row>
    <row r="40" spans="1:43" s="394" customFormat="1" x14ac:dyDescent="0.2">
      <c r="B40" s="396" t="s">
        <v>528</v>
      </c>
      <c r="C40" s="396"/>
      <c r="D40" s="396"/>
      <c r="E40" s="396"/>
      <c r="F40" s="396"/>
      <c r="G40" s="396"/>
      <c r="H40" s="396"/>
      <c r="I40" s="473"/>
      <c r="J40" s="473"/>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row>
    <row r="41" spans="1:43" s="448" customFormat="1" ht="20.100000000000001" customHeight="1" x14ac:dyDescent="0.2">
      <c r="A41" s="451"/>
      <c r="B41" s="453"/>
      <c r="C41" s="466"/>
      <c r="D41" s="469"/>
      <c r="E41" s="469"/>
      <c r="F41" s="584"/>
      <c r="G41" s="584"/>
      <c r="H41" s="584"/>
      <c r="I41" s="468"/>
      <c r="J41" s="468"/>
      <c r="K41" s="467"/>
      <c r="L41" s="466"/>
    </row>
    <row r="42" spans="1:43" ht="20.100000000000001" hidden="1" customHeight="1" x14ac:dyDescent="0.2">
      <c r="B42" s="785" t="s">
        <v>411</v>
      </c>
      <c r="C42" s="495"/>
      <c r="D42" s="785" t="s">
        <v>411</v>
      </c>
      <c r="E42" s="785"/>
      <c r="F42" s="495" t="s">
        <v>441</v>
      </c>
      <c r="G42" s="495" t="s">
        <v>466</v>
      </c>
      <c r="H42" s="495"/>
      <c r="I42" s="619" t="s">
        <v>429</v>
      </c>
      <c r="J42" s="467"/>
      <c r="K42" s="466"/>
      <c r="L42" s="622"/>
    </row>
    <row r="43" spans="1:43" s="448" customFormat="1" ht="20.100000000000001" hidden="1" customHeight="1" x14ac:dyDescent="0.2">
      <c r="A43" s="451"/>
      <c r="B43" s="500" t="s">
        <v>400</v>
      </c>
      <c r="C43" s="471"/>
      <c r="D43" s="589" t="s">
        <v>459</v>
      </c>
      <c r="E43" s="589"/>
      <c r="F43" s="471" t="s">
        <v>440</v>
      </c>
      <c r="G43" s="471" t="s">
        <v>465</v>
      </c>
      <c r="H43" s="618"/>
      <c r="I43" s="589" t="s">
        <v>426</v>
      </c>
      <c r="J43" s="467"/>
      <c r="K43" s="466"/>
      <c r="L43" s="622"/>
    </row>
    <row r="44" spans="1:43" s="448" customFormat="1" ht="20.100000000000001" hidden="1" customHeight="1" x14ac:dyDescent="0.2">
      <c r="A44" s="451"/>
      <c r="B44" s="500" t="s">
        <v>399</v>
      </c>
      <c r="C44" s="471"/>
      <c r="D44" s="613" t="s">
        <v>464</v>
      </c>
      <c r="E44" s="613"/>
      <c r="F44" s="471" t="s">
        <v>439</v>
      </c>
      <c r="G44" s="471" t="s">
        <v>463</v>
      </c>
      <c r="H44" s="618"/>
      <c r="I44" s="617" t="s">
        <v>423</v>
      </c>
      <c r="J44" s="467"/>
      <c r="K44" s="466"/>
      <c r="L44" s="622"/>
    </row>
    <row r="45" spans="1:43" s="448" customFormat="1" ht="20.100000000000001" hidden="1" customHeight="1" x14ac:dyDescent="0.2">
      <c r="A45" s="451"/>
      <c r="B45" s="616" t="s">
        <v>471</v>
      </c>
      <c r="C45" s="471"/>
      <c r="D45" s="589" t="s">
        <v>529</v>
      </c>
      <c r="E45" s="589"/>
      <c r="F45" s="471" t="s">
        <v>438</v>
      </c>
      <c r="G45" s="471"/>
      <c r="H45" s="618"/>
      <c r="I45" s="471"/>
      <c r="J45" s="467"/>
      <c r="K45" s="466"/>
      <c r="L45" s="622"/>
    </row>
    <row r="46" spans="1:43" s="448" customFormat="1" ht="20.100000000000001" hidden="1" customHeight="1" x14ac:dyDescent="0.2">
      <c r="A46" s="451"/>
      <c r="B46" s="500" t="s">
        <v>398</v>
      </c>
      <c r="C46" s="613"/>
      <c r="D46" s="589" t="s">
        <v>461</v>
      </c>
      <c r="E46" s="589"/>
      <c r="F46" s="583"/>
      <c r="G46" s="583"/>
      <c r="H46" s="583"/>
      <c r="I46" s="467"/>
      <c r="J46" s="467"/>
      <c r="K46" s="466"/>
      <c r="L46" s="622"/>
    </row>
    <row r="47" spans="1:43" s="448" customFormat="1" ht="20.100000000000001" hidden="1" customHeight="1" x14ac:dyDescent="0.2">
      <c r="A47" s="451"/>
      <c r="B47" s="500" t="s">
        <v>397</v>
      </c>
      <c r="C47" s="613"/>
      <c r="E47" s="589"/>
      <c r="F47" s="583"/>
      <c r="G47" s="583"/>
      <c r="H47" s="583"/>
      <c r="I47" s="467"/>
      <c r="J47" s="467"/>
      <c r="K47" s="466"/>
      <c r="L47" s="622"/>
    </row>
    <row r="48" spans="1:43" s="448" customFormat="1" ht="20.100000000000001" hidden="1" customHeight="1" x14ac:dyDescent="0.2">
      <c r="A48" s="451"/>
      <c r="B48" s="613" t="s">
        <v>388</v>
      </c>
      <c r="C48" s="613"/>
      <c r="D48" s="589"/>
      <c r="E48" s="589"/>
      <c r="F48" s="583"/>
      <c r="G48" s="583"/>
      <c r="H48" s="583"/>
      <c r="I48" s="467"/>
      <c r="J48" s="467"/>
      <c r="K48" s="466"/>
      <c r="L48" s="622"/>
    </row>
    <row r="49" spans="1:12" s="448" customFormat="1" ht="12.75" customHeight="1" x14ac:dyDescent="0.2">
      <c r="A49" s="451"/>
      <c r="B49" s="613"/>
      <c r="C49" s="457"/>
      <c r="D49" s="623"/>
      <c r="E49" s="623"/>
      <c r="F49" s="620"/>
      <c r="G49" s="620"/>
      <c r="H49" s="620"/>
      <c r="I49" s="457"/>
      <c r="J49" s="457"/>
      <c r="K49" s="457"/>
      <c r="L49" s="457"/>
    </row>
    <row r="50" spans="1:12" s="448" customFormat="1" x14ac:dyDescent="0.2">
      <c r="A50" s="451"/>
      <c r="B50" s="453"/>
      <c r="C50" s="457"/>
      <c r="D50" s="623"/>
      <c r="E50" s="623"/>
      <c r="F50" s="624"/>
      <c r="G50" s="624"/>
      <c r="H50" s="620"/>
      <c r="I50" s="457"/>
      <c r="J50" s="457"/>
      <c r="K50" s="457"/>
      <c r="L50" s="457"/>
    </row>
    <row r="51" spans="1:12" s="448" customFormat="1" hidden="1" x14ac:dyDescent="0.2">
      <c r="A51" s="451"/>
      <c r="B51" s="453"/>
      <c r="C51" s="457"/>
      <c r="D51" s="623"/>
      <c r="E51" s="623"/>
      <c r="F51" s="624"/>
      <c r="G51" s="624"/>
      <c r="H51" s="620"/>
      <c r="I51" s="457"/>
      <c r="J51" s="457"/>
      <c r="K51" s="457"/>
      <c r="L51" s="457"/>
    </row>
    <row r="52" spans="1:12" s="448" customFormat="1" hidden="1" x14ac:dyDescent="0.2">
      <c r="A52" s="451"/>
      <c r="B52" s="453"/>
      <c r="C52" s="457"/>
      <c r="D52" s="623"/>
      <c r="E52" s="623"/>
      <c r="F52" s="624"/>
      <c r="G52" s="624"/>
      <c r="H52" s="620"/>
      <c r="I52" s="457"/>
      <c r="J52" s="457"/>
      <c r="K52" s="457"/>
      <c r="L52" s="457"/>
    </row>
    <row r="53" spans="1:12" s="448" customFormat="1" hidden="1" x14ac:dyDescent="0.2">
      <c r="A53" s="451"/>
      <c r="B53" s="453"/>
      <c r="C53" s="457"/>
      <c r="D53" s="623"/>
      <c r="E53" s="623"/>
      <c r="F53" s="624"/>
      <c r="G53" s="624"/>
      <c r="H53" s="620"/>
      <c r="I53" s="457"/>
      <c r="J53" s="457"/>
      <c r="K53" s="457"/>
      <c r="L53" s="457"/>
    </row>
    <row r="54" spans="1:12" s="448" customFormat="1" hidden="1" x14ac:dyDescent="0.2">
      <c r="A54" s="451"/>
      <c r="B54" s="453"/>
      <c r="C54" s="457"/>
      <c r="D54" s="623"/>
      <c r="E54" s="623"/>
      <c r="F54" s="624"/>
      <c r="G54" s="624"/>
      <c r="H54" s="620"/>
      <c r="I54" s="457"/>
      <c r="J54" s="457"/>
      <c r="K54" s="457"/>
      <c r="L54" s="457"/>
    </row>
    <row r="55" spans="1:12" s="448" customFormat="1" hidden="1" x14ac:dyDescent="0.2">
      <c r="A55" s="451"/>
      <c r="B55" s="453"/>
      <c r="C55" s="457"/>
      <c r="D55" s="623"/>
      <c r="E55" s="623"/>
      <c r="F55" s="624"/>
      <c r="G55" s="624"/>
      <c r="H55" s="620"/>
      <c r="I55" s="457"/>
      <c r="J55" s="457"/>
      <c r="K55" s="457"/>
      <c r="L55" s="457"/>
    </row>
    <row r="56" spans="1:12" s="448" customFormat="1" hidden="1" x14ac:dyDescent="0.2">
      <c r="A56" s="451"/>
      <c r="B56" s="453"/>
      <c r="C56" s="457"/>
      <c r="D56" s="623"/>
      <c r="E56" s="623"/>
      <c r="F56" s="624"/>
      <c r="G56" s="624"/>
      <c r="H56" s="620"/>
      <c r="I56" s="457"/>
      <c r="J56" s="457"/>
      <c r="K56" s="457"/>
      <c r="L56" s="457"/>
    </row>
    <row r="57" spans="1:12" s="448" customFormat="1" hidden="1" x14ac:dyDescent="0.2">
      <c r="A57" s="451"/>
      <c r="B57" s="453"/>
      <c r="C57" s="457"/>
      <c r="D57" s="623"/>
      <c r="E57" s="623"/>
      <c r="F57" s="624"/>
      <c r="G57" s="624"/>
      <c r="H57" s="620"/>
      <c r="I57" s="457"/>
      <c r="J57" s="457"/>
      <c r="K57" s="457"/>
      <c r="L57" s="457"/>
    </row>
    <row r="58" spans="1:12" s="448" customFormat="1" hidden="1" x14ac:dyDescent="0.2">
      <c r="A58" s="451"/>
      <c r="B58" s="453"/>
      <c r="C58" s="457"/>
      <c r="D58" s="623"/>
      <c r="E58" s="623"/>
      <c r="F58" s="624"/>
      <c r="G58" s="624"/>
      <c r="H58" s="620"/>
      <c r="I58" s="457"/>
      <c r="J58" s="457"/>
      <c r="K58" s="457"/>
      <c r="L58" s="457"/>
    </row>
    <row r="59" spans="1:12" s="448" customFormat="1" hidden="1" x14ac:dyDescent="0.2">
      <c r="A59" s="451"/>
      <c r="B59" s="453"/>
      <c r="C59" s="457"/>
      <c r="D59" s="623"/>
      <c r="E59" s="623"/>
      <c r="F59" s="624"/>
      <c r="G59" s="624"/>
      <c r="H59" s="620"/>
      <c r="I59" s="457"/>
      <c r="J59" s="457"/>
      <c r="K59" s="457"/>
      <c r="L59" s="457"/>
    </row>
    <row r="60" spans="1:12" s="448" customFormat="1" hidden="1" x14ac:dyDescent="0.2">
      <c r="A60" s="451"/>
      <c r="B60" s="453"/>
      <c r="C60" s="457"/>
      <c r="D60" s="623"/>
      <c r="E60" s="623"/>
      <c r="F60" s="624"/>
      <c r="G60" s="624"/>
      <c r="H60" s="620"/>
      <c r="I60" s="457"/>
      <c r="J60" s="457"/>
      <c r="K60" s="457"/>
      <c r="L60" s="457"/>
    </row>
    <row r="61" spans="1:12" s="448" customFormat="1" hidden="1" x14ac:dyDescent="0.2">
      <c r="A61" s="451"/>
      <c r="B61" s="453"/>
      <c r="C61" s="457"/>
      <c r="D61" s="623"/>
      <c r="E61" s="623"/>
      <c r="F61" s="624"/>
      <c r="G61" s="624"/>
      <c r="H61" s="620"/>
      <c r="I61" s="457"/>
      <c r="J61" s="457"/>
      <c r="K61" s="457"/>
      <c r="L61" s="457"/>
    </row>
    <row r="62" spans="1:12" s="448" customFormat="1" hidden="1" x14ac:dyDescent="0.2">
      <c r="A62" s="451"/>
      <c r="B62" s="453"/>
      <c r="C62" s="457"/>
      <c r="D62" s="623"/>
      <c r="E62" s="623"/>
      <c r="F62" s="624"/>
      <c r="G62" s="624"/>
      <c r="H62" s="620"/>
      <c r="I62" s="457"/>
      <c r="J62" s="457"/>
      <c r="K62" s="457"/>
      <c r="L62" s="457"/>
    </row>
    <row r="63" spans="1:12" s="448" customFormat="1" hidden="1" x14ac:dyDescent="0.2">
      <c r="A63" s="451"/>
      <c r="B63" s="453"/>
      <c r="C63" s="457"/>
      <c r="D63" s="623"/>
      <c r="E63" s="623"/>
      <c r="F63" s="624"/>
      <c r="G63" s="624"/>
      <c r="H63" s="620"/>
      <c r="I63" s="457"/>
      <c r="J63" s="457"/>
      <c r="K63" s="457"/>
      <c r="L63" s="457"/>
    </row>
    <row r="64" spans="1:12" s="448" customFormat="1" hidden="1" x14ac:dyDescent="0.2">
      <c r="A64" s="451"/>
      <c r="B64" s="453"/>
      <c r="C64" s="457"/>
      <c r="D64" s="623"/>
      <c r="E64" s="623"/>
      <c r="F64" s="624"/>
      <c r="G64" s="624"/>
      <c r="H64" s="620"/>
      <c r="I64" s="457"/>
      <c r="J64" s="457"/>
      <c r="K64" s="457"/>
      <c r="L64" s="457"/>
    </row>
    <row r="65" spans="1:12" s="448" customFormat="1" hidden="1" x14ac:dyDescent="0.2">
      <c r="A65" s="451"/>
      <c r="B65" s="453"/>
      <c r="C65" s="457"/>
      <c r="D65" s="623"/>
      <c r="E65" s="623"/>
      <c r="F65" s="624"/>
      <c r="G65" s="624"/>
      <c r="H65" s="620"/>
      <c r="I65" s="457"/>
      <c r="J65" s="457"/>
      <c r="K65" s="457"/>
      <c r="L65" s="457"/>
    </row>
    <row r="66" spans="1:12" s="448" customFormat="1" hidden="1" x14ac:dyDescent="0.2">
      <c r="A66" s="451"/>
      <c r="B66" s="453"/>
      <c r="C66" s="457"/>
      <c r="D66" s="623"/>
      <c r="E66" s="623"/>
      <c r="F66" s="624"/>
      <c r="G66" s="624"/>
      <c r="H66" s="620"/>
      <c r="I66" s="457"/>
      <c r="J66" s="457"/>
      <c r="K66" s="457"/>
      <c r="L66" s="457"/>
    </row>
    <row r="67" spans="1:12" s="448" customFormat="1" hidden="1" x14ac:dyDescent="0.2">
      <c r="A67" s="451"/>
      <c r="B67" s="453"/>
      <c r="C67" s="457"/>
      <c r="D67" s="623"/>
      <c r="E67" s="623"/>
      <c r="F67" s="624"/>
      <c r="G67" s="624"/>
      <c r="H67" s="620"/>
      <c r="I67" s="457"/>
      <c r="J67" s="457"/>
      <c r="K67" s="457"/>
      <c r="L67" s="457"/>
    </row>
    <row r="68" spans="1:12" s="448" customFormat="1" hidden="1" x14ac:dyDescent="0.2">
      <c r="A68" s="451"/>
      <c r="B68" s="453"/>
      <c r="C68" s="457"/>
      <c r="D68" s="623"/>
      <c r="E68" s="623"/>
      <c r="F68" s="624"/>
      <c r="G68" s="624"/>
      <c r="H68" s="620"/>
      <c r="I68" s="457"/>
      <c r="J68" s="457"/>
      <c r="K68" s="457"/>
      <c r="L68" s="457"/>
    </row>
    <row r="69" spans="1:12" s="448" customFormat="1" hidden="1" x14ac:dyDescent="0.2">
      <c r="A69" s="451"/>
      <c r="B69" s="453"/>
      <c r="C69" s="457"/>
      <c r="D69" s="623"/>
      <c r="E69" s="623"/>
      <c r="F69" s="624"/>
      <c r="G69" s="624"/>
      <c r="H69" s="620"/>
      <c r="I69" s="457"/>
      <c r="J69" s="457"/>
      <c r="K69" s="457"/>
      <c r="L69" s="457"/>
    </row>
    <row r="70" spans="1:12" s="448" customFormat="1" hidden="1" x14ac:dyDescent="0.2">
      <c r="A70" s="451"/>
      <c r="B70" s="453"/>
      <c r="C70" s="457"/>
      <c r="D70" s="623"/>
      <c r="E70" s="623"/>
      <c r="F70" s="624"/>
      <c r="G70" s="624"/>
      <c r="H70" s="620"/>
      <c r="I70" s="457"/>
      <c r="J70" s="457"/>
      <c r="K70" s="457"/>
      <c r="L70" s="457"/>
    </row>
    <row r="71" spans="1:12" s="448" customFormat="1" hidden="1" x14ac:dyDescent="0.2">
      <c r="A71" s="451"/>
      <c r="B71" s="453"/>
      <c r="C71" s="457"/>
      <c r="D71" s="623"/>
      <c r="E71" s="623"/>
      <c r="F71" s="624"/>
      <c r="G71" s="624"/>
      <c r="H71" s="620"/>
      <c r="I71" s="457"/>
      <c r="J71" s="457"/>
      <c r="K71" s="457"/>
      <c r="L71" s="457"/>
    </row>
    <row r="72" spans="1:12" s="448" customFormat="1" hidden="1" x14ac:dyDescent="0.2">
      <c r="A72" s="451"/>
      <c r="B72" s="453"/>
      <c r="C72" s="457"/>
      <c r="D72" s="623"/>
      <c r="E72" s="623"/>
      <c r="F72" s="624"/>
      <c r="G72" s="624"/>
      <c r="H72" s="620"/>
      <c r="I72" s="457"/>
      <c r="J72" s="457"/>
      <c r="K72" s="457"/>
      <c r="L72" s="457"/>
    </row>
    <row r="73" spans="1:12" s="448" customFormat="1" hidden="1" x14ac:dyDescent="0.2">
      <c r="A73" s="451"/>
      <c r="B73" s="453"/>
      <c r="C73" s="457"/>
      <c r="D73" s="623"/>
      <c r="E73" s="623"/>
      <c r="F73" s="624"/>
      <c r="G73" s="624"/>
      <c r="H73" s="620"/>
      <c r="I73" s="457"/>
      <c r="J73" s="457"/>
      <c r="K73" s="457"/>
      <c r="L73" s="457"/>
    </row>
    <row r="74" spans="1:12" s="448" customFormat="1" hidden="1" x14ac:dyDescent="0.2">
      <c r="A74" s="451"/>
      <c r="B74" s="453"/>
      <c r="C74" s="457"/>
      <c r="D74" s="623"/>
      <c r="E74" s="623"/>
      <c r="F74" s="624"/>
      <c r="G74" s="624"/>
      <c r="H74" s="620"/>
      <c r="I74" s="457"/>
      <c r="J74" s="457"/>
      <c r="K74" s="457"/>
      <c r="L74" s="457"/>
    </row>
    <row r="75" spans="1:12" s="448" customFormat="1" hidden="1" x14ac:dyDescent="0.2">
      <c r="A75" s="451"/>
      <c r="B75" s="453"/>
      <c r="C75" s="457"/>
      <c r="D75" s="623"/>
      <c r="E75" s="623"/>
      <c r="F75" s="624"/>
      <c r="G75" s="624"/>
      <c r="H75" s="620"/>
      <c r="I75" s="457"/>
      <c r="J75" s="457"/>
      <c r="K75" s="457"/>
      <c r="L75" s="457"/>
    </row>
    <row r="76" spans="1:12" s="448" customFormat="1" hidden="1" x14ac:dyDescent="0.2">
      <c r="A76" s="451"/>
      <c r="B76" s="453"/>
      <c r="C76" s="457"/>
      <c r="D76" s="623"/>
      <c r="E76" s="623"/>
      <c r="F76" s="624"/>
      <c r="G76" s="624"/>
      <c r="H76" s="620"/>
      <c r="I76" s="457"/>
      <c r="J76" s="457"/>
      <c r="K76" s="457"/>
      <c r="L76" s="457"/>
    </row>
    <row r="77" spans="1:12" s="448" customFormat="1" hidden="1" x14ac:dyDescent="0.2">
      <c r="A77" s="451"/>
      <c r="B77" s="453"/>
      <c r="C77" s="457"/>
      <c r="D77" s="623"/>
      <c r="E77" s="623"/>
      <c r="F77" s="624"/>
      <c r="G77" s="624"/>
      <c r="H77" s="620"/>
      <c r="I77" s="457"/>
      <c r="J77" s="457"/>
      <c r="K77" s="457"/>
      <c r="L77" s="457"/>
    </row>
    <row r="78" spans="1:12" s="448" customFormat="1" hidden="1" x14ac:dyDescent="0.2">
      <c r="A78" s="451"/>
      <c r="B78" s="453"/>
      <c r="C78" s="457"/>
      <c r="D78" s="623"/>
      <c r="E78" s="623"/>
      <c r="F78" s="624"/>
      <c r="G78" s="624"/>
      <c r="H78" s="620"/>
      <c r="I78" s="457"/>
      <c r="J78" s="457"/>
      <c r="K78" s="457"/>
      <c r="L78" s="457"/>
    </row>
    <row r="79" spans="1:12" s="448" customFormat="1" hidden="1" x14ac:dyDescent="0.2">
      <c r="A79" s="451"/>
      <c r="B79" s="453"/>
      <c r="C79" s="457"/>
      <c r="D79" s="623"/>
      <c r="E79" s="623"/>
      <c r="F79" s="624"/>
      <c r="G79" s="624"/>
      <c r="H79" s="620"/>
      <c r="I79" s="457"/>
      <c r="J79" s="457"/>
      <c r="K79" s="457"/>
      <c r="L79" s="457"/>
    </row>
    <row r="80" spans="1:12" s="448" customFormat="1" hidden="1" x14ac:dyDescent="0.2">
      <c r="A80" s="451"/>
      <c r="B80" s="453"/>
      <c r="C80" s="457"/>
      <c r="D80" s="623"/>
      <c r="E80" s="623"/>
      <c r="F80" s="624"/>
      <c r="G80" s="624"/>
      <c r="H80" s="620"/>
      <c r="I80" s="457"/>
      <c r="J80" s="457"/>
      <c r="K80" s="457"/>
      <c r="L80" s="457"/>
    </row>
    <row r="81" spans="1:12" s="448" customFormat="1" hidden="1" x14ac:dyDescent="0.2">
      <c r="A81" s="451"/>
      <c r="B81" s="453"/>
      <c r="C81" s="457"/>
      <c r="D81" s="623"/>
      <c r="E81" s="623"/>
      <c r="F81" s="624"/>
      <c r="G81" s="624"/>
      <c r="H81" s="620"/>
      <c r="I81" s="457"/>
      <c r="J81" s="457"/>
      <c r="K81" s="457"/>
      <c r="L81" s="457"/>
    </row>
    <row r="82" spans="1:12" s="448" customFormat="1" hidden="1" x14ac:dyDescent="0.2">
      <c r="A82" s="451"/>
      <c r="B82" s="453"/>
      <c r="C82" s="457"/>
      <c r="D82" s="623"/>
      <c r="E82" s="623"/>
      <c r="F82" s="624"/>
      <c r="G82" s="624"/>
      <c r="H82" s="620"/>
      <c r="I82" s="457"/>
      <c r="J82" s="457"/>
      <c r="K82" s="457"/>
      <c r="L82" s="457"/>
    </row>
    <row r="83" spans="1:12" s="448" customFormat="1" hidden="1" x14ac:dyDescent="0.2">
      <c r="A83" s="451"/>
      <c r="B83" s="453"/>
      <c r="C83" s="457"/>
      <c r="D83" s="623"/>
      <c r="E83" s="623"/>
      <c r="F83" s="624"/>
      <c r="G83" s="624"/>
      <c r="H83" s="620"/>
      <c r="I83" s="457"/>
      <c r="J83" s="457"/>
      <c r="K83" s="457"/>
      <c r="L83" s="457"/>
    </row>
    <row r="84" spans="1:12" s="448" customFormat="1" hidden="1" x14ac:dyDescent="0.2">
      <c r="A84" s="451"/>
      <c r="B84" s="453"/>
      <c r="C84" s="457"/>
      <c r="D84" s="623"/>
      <c r="E84" s="623"/>
      <c r="F84" s="624"/>
      <c r="G84" s="624"/>
      <c r="H84" s="620"/>
      <c r="I84" s="457"/>
      <c r="J84" s="457"/>
      <c r="K84" s="457"/>
      <c r="L84" s="457"/>
    </row>
    <row r="85" spans="1:12" s="448" customFormat="1" hidden="1" x14ac:dyDescent="0.2">
      <c r="A85" s="451"/>
      <c r="B85" s="453"/>
      <c r="C85" s="457"/>
      <c r="D85" s="623"/>
      <c r="E85" s="623"/>
      <c r="F85" s="624"/>
      <c r="G85" s="624"/>
      <c r="H85" s="620"/>
      <c r="I85" s="457"/>
      <c r="J85" s="457"/>
      <c r="K85" s="457"/>
      <c r="L85" s="457"/>
    </row>
    <row r="86" spans="1:12" s="448" customFormat="1" hidden="1" x14ac:dyDescent="0.2">
      <c r="A86" s="451"/>
      <c r="B86" s="453"/>
      <c r="C86" s="457"/>
      <c r="D86" s="623"/>
      <c r="E86" s="623"/>
      <c r="F86" s="624"/>
      <c r="G86" s="624"/>
      <c r="H86" s="620"/>
      <c r="I86" s="457"/>
      <c r="J86" s="457"/>
      <c r="K86" s="457"/>
      <c r="L86" s="457"/>
    </row>
    <row r="87" spans="1:12" s="448" customFormat="1" hidden="1" x14ac:dyDescent="0.2">
      <c r="A87" s="451"/>
      <c r="B87" s="453"/>
      <c r="C87" s="457"/>
      <c r="D87" s="623"/>
      <c r="E87" s="623"/>
      <c r="F87" s="624"/>
      <c r="G87" s="624"/>
      <c r="H87" s="620"/>
      <c r="I87" s="457"/>
      <c r="J87" s="457"/>
      <c r="K87" s="457"/>
      <c r="L87" s="457"/>
    </row>
    <row r="88" spans="1:12" s="448" customFormat="1" hidden="1" x14ac:dyDescent="0.2">
      <c r="A88" s="451"/>
      <c r="B88" s="453"/>
      <c r="C88" s="457"/>
      <c r="D88" s="623"/>
      <c r="E88" s="623"/>
      <c r="F88" s="624"/>
      <c r="G88" s="624"/>
      <c r="H88" s="620"/>
      <c r="I88" s="457"/>
      <c r="J88" s="457"/>
      <c r="K88" s="457"/>
      <c r="L88" s="457"/>
    </row>
    <row r="89" spans="1:12" s="448" customFormat="1" hidden="1" x14ac:dyDescent="0.2">
      <c r="A89" s="451"/>
      <c r="B89" s="453"/>
      <c r="C89" s="457"/>
      <c r="D89" s="623"/>
      <c r="E89" s="623"/>
      <c r="F89" s="624"/>
      <c r="G89" s="624"/>
      <c r="H89" s="620"/>
      <c r="I89" s="457"/>
      <c r="J89" s="457"/>
      <c r="K89" s="457"/>
      <c r="L89" s="457"/>
    </row>
    <row r="90" spans="1:12" s="448" customFormat="1" hidden="1" x14ac:dyDescent="0.2">
      <c r="A90" s="451"/>
      <c r="B90" s="453"/>
      <c r="C90" s="457"/>
      <c r="D90" s="623"/>
      <c r="E90" s="623"/>
      <c r="F90" s="624"/>
      <c r="G90" s="624"/>
      <c r="H90" s="620"/>
      <c r="I90" s="457"/>
      <c r="J90" s="457"/>
      <c r="K90" s="457"/>
      <c r="L90" s="457"/>
    </row>
    <row r="91" spans="1:12" s="448" customFormat="1" hidden="1" x14ac:dyDescent="0.2">
      <c r="A91" s="451"/>
      <c r="B91" s="453"/>
      <c r="C91" s="457"/>
      <c r="D91" s="623"/>
      <c r="E91" s="623"/>
      <c r="F91" s="624"/>
      <c r="G91" s="624"/>
      <c r="H91" s="620"/>
      <c r="I91" s="457"/>
      <c r="J91" s="457"/>
      <c r="K91" s="457"/>
      <c r="L91" s="457"/>
    </row>
    <row r="92" spans="1:12" s="448" customFormat="1" hidden="1" x14ac:dyDescent="0.2">
      <c r="A92" s="451"/>
      <c r="B92" s="453"/>
      <c r="C92" s="457"/>
      <c r="D92" s="623"/>
      <c r="E92" s="623"/>
      <c r="F92" s="624"/>
      <c r="G92" s="624"/>
      <c r="H92" s="620"/>
      <c r="I92" s="457"/>
      <c r="J92" s="457"/>
      <c r="K92" s="457"/>
      <c r="L92" s="457"/>
    </row>
    <row r="93" spans="1:12" s="448" customFormat="1" hidden="1" x14ac:dyDescent="0.2">
      <c r="A93" s="451"/>
      <c r="B93" s="453"/>
      <c r="C93" s="457"/>
      <c r="D93" s="623"/>
      <c r="E93" s="623"/>
      <c r="F93" s="624"/>
      <c r="G93" s="624"/>
      <c r="H93" s="620"/>
      <c r="I93" s="457"/>
      <c r="J93" s="457"/>
      <c r="K93" s="457"/>
      <c r="L93" s="457"/>
    </row>
    <row r="94" spans="1:12" s="448" customFormat="1" hidden="1" x14ac:dyDescent="0.2">
      <c r="A94" s="451"/>
      <c r="B94" s="453"/>
      <c r="C94" s="457"/>
      <c r="D94" s="623"/>
      <c r="E94" s="623"/>
      <c r="F94" s="624"/>
      <c r="G94" s="624"/>
      <c r="H94" s="620"/>
      <c r="I94" s="457"/>
      <c r="J94" s="457"/>
      <c r="K94" s="457"/>
      <c r="L94" s="457"/>
    </row>
    <row r="95" spans="1:12" s="448" customFormat="1" hidden="1" x14ac:dyDescent="0.2">
      <c r="A95" s="451"/>
      <c r="B95" s="453"/>
      <c r="C95" s="457"/>
      <c r="D95" s="623"/>
      <c r="E95" s="623"/>
      <c r="F95" s="624"/>
      <c r="G95" s="624"/>
      <c r="H95" s="620"/>
      <c r="I95" s="457"/>
      <c r="J95" s="457"/>
      <c r="K95" s="457"/>
      <c r="L95" s="457"/>
    </row>
    <row r="96" spans="1:12" s="448" customFormat="1" hidden="1" x14ac:dyDescent="0.2">
      <c r="A96" s="451"/>
      <c r="B96" s="453"/>
      <c r="C96" s="457"/>
      <c r="D96" s="623"/>
      <c r="E96" s="623"/>
      <c r="F96" s="624"/>
      <c r="G96" s="624"/>
      <c r="H96" s="620"/>
      <c r="I96" s="457"/>
      <c r="J96" s="457"/>
      <c r="K96" s="457"/>
      <c r="L96" s="457"/>
    </row>
    <row r="97" spans="1:12" s="448" customFormat="1" hidden="1" x14ac:dyDescent="0.2">
      <c r="A97" s="451"/>
      <c r="B97" s="453"/>
      <c r="C97" s="457"/>
      <c r="D97" s="623"/>
      <c r="E97" s="623"/>
      <c r="F97" s="624"/>
      <c r="G97" s="624"/>
      <c r="H97" s="620"/>
      <c r="I97" s="457"/>
      <c r="J97" s="457"/>
      <c r="K97" s="457"/>
      <c r="L97" s="457"/>
    </row>
    <row r="98" spans="1:12" s="448" customFormat="1" hidden="1" x14ac:dyDescent="0.2">
      <c r="A98" s="451"/>
      <c r="B98" s="453"/>
      <c r="C98" s="457"/>
      <c r="D98" s="623"/>
      <c r="E98" s="623"/>
      <c r="F98" s="624"/>
      <c r="G98" s="624"/>
      <c r="H98" s="620"/>
      <c r="I98" s="457"/>
      <c r="J98" s="457"/>
      <c r="K98" s="457"/>
      <c r="L98" s="457"/>
    </row>
    <row r="99" spans="1:12" hidden="1" x14ac:dyDescent="0.2"/>
    <row r="100" spans="1:12" hidden="1" x14ac:dyDescent="0.2"/>
    <row r="101" spans="1:12" hidden="1" x14ac:dyDescent="0.2"/>
  </sheetData>
  <sheetProtection password="CE33" sheet="1" objects="1" scenarios="1" formatCells="0" formatColumns="0" formatRows="0" insertRows="0" insertHyperlinks="0" deleteRows="0"/>
  <mergeCells count="70">
    <mergeCell ref="J31:J33"/>
    <mergeCell ref="J28:J30"/>
    <mergeCell ref="K10:K12"/>
    <mergeCell ref="K28:K30"/>
    <mergeCell ref="K31:K33"/>
    <mergeCell ref="K25:K27"/>
    <mergeCell ref="K22:K24"/>
    <mergeCell ref="K19:K21"/>
    <mergeCell ref="K16:K18"/>
    <mergeCell ref="K13:K15"/>
    <mergeCell ref="J22:J24"/>
    <mergeCell ref="J25:J27"/>
    <mergeCell ref="I31:I33"/>
    <mergeCell ref="I28:I30"/>
    <mergeCell ref="H25:H27"/>
    <mergeCell ref="H28:H30"/>
    <mergeCell ref="H31:H33"/>
    <mergeCell ref="I25:I27"/>
    <mergeCell ref="I13:I15"/>
    <mergeCell ref="H19:H21"/>
    <mergeCell ref="H13:H15"/>
    <mergeCell ref="E23:E24"/>
    <mergeCell ref="I16:I18"/>
    <mergeCell ref="I19:I21"/>
    <mergeCell ref="H22:H24"/>
    <mergeCell ref="I22:I24"/>
    <mergeCell ref="D7:E7"/>
    <mergeCell ref="D6:E6"/>
    <mergeCell ref="B28:B36"/>
    <mergeCell ref="C28:C30"/>
    <mergeCell ref="C31:C33"/>
    <mergeCell ref="B16:C18"/>
    <mergeCell ref="B19:C21"/>
    <mergeCell ref="B22:C24"/>
    <mergeCell ref="B25:C27"/>
    <mergeCell ref="C34:C36"/>
    <mergeCell ref="E28:E30"/>
    <mergeCell ref="E31:E33"/>
    <mergeCell ref="B6:C6"/>
    <mergeCell ref="B7:C7"/>
    <mergeCell ref="B9:C9"/>
    <mergeCell ref="B10:C12"/>
    <mergeCell ref="B13:C15"/>
    <mergeCell ref="J34:J36"/>
    <mergeCell ref="K34:K36"/>
    <mergeCell ref="F9:H9"/>
    <mergeCell ref="E14:E15"/>
    <mergeCell ref="E17:E18"/>
    <mergeCell ref="E20:E21"/>
    <mergeCell ref="E25:E27"/>
    <mergeCell ref="H16:H18"/>
    <mergeCell ref="I10:I12"/>
    <mergeCell ref="H10:H12"/>
    <mergeCell ref="I34:I36"/>
    <mergeCell ref="J10:J12"/>
    <mergeCell ref="J13:J15"/>
    <mergeCell ref="J16:J18"/>
    <mergeCell ref="J19:J21"/>
    <mergeCell ref="D28:D30"/>
    <mergeCell ref="D31:D33"/>
    <mergeCell ref="D34:D36"/>
    <mergeCell ref="E11:E12"/>
    <mergeCell ref="H34:H36"/>
    <mergeCell ref="D11:D12"/>
    <mergeCell ref="D14:D15"/>
    <mergeCell ref="D17:D18"/>
    <mergeCell ref="E34:E36"/>
    <mergeCell ref="D20:D21"/>
    <mergeCell ref="D23:D24"/>
    <mergeCell ref="D26:D27"/>
  </mergeCells>
  <dataValidations count="5">
    <dataValidation type="list" allowBlank="1" showErrorMessage="1" sqref="E10">
      <formula1>$G$42:$G$44</formula1>
    </dataValidation>
    <dataValidation type="list" allowBlank="1" showErrorMessage="1" sqref="E22 E13 E16 E19">
      <formula1>$F$42:$F$45</formula1>
    </dataValidation>
    <dataValidation type="list" allowBlank="1" showErrorMessage="1" sqref="D10">
      <formula1>$B$42:$B$48</formula1>
    </dataValidation>
    <dataValidation type="list" allowBlank="1" showErrorMessage="1" sqref="G10:G36">
      <formula1>$I$42:$I$44</formula1>
    </dataValidation>
    <dataValidation type="list" allowBlank="1" showErrorMessage="1" sqref="D13 D16 D19 D22 D25">
      <formula1>$D$42:$D$46</formula1>
    </dataValidation>
  </dataValidations>
  <pageMargins left="0.70866141732283472" right="0.70866141732283472" top="0.74803149606299213" bottom="0.74803149606299213" header="0.31496062992125984" footer="0.31496062992125984"/>
  <pageSetup paperSize="8" scale="53" fitToHeight="2" orientation="landscape" cellComments="asDisplayed" r:id="rId1"/>
  <headerFooter>
    <oddHeader>&amp;LFSB shadow banking exercise 2017&amp;RConfidential when completed</oddHeader>
    <oddFooter>&amp;C&amp;P of &amp;N</oddFooter>
  </headerFooter>
  <rowBreaks count="1" manualBreakCount="1">
    <brk id="27" min="1"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3" tint="0.59999389629810485"/>
    <pageSetUpPr fitToPage="1"/>
  </sheetPr>
  <dimension ref="A1:BL93"/>
  <sheetViews>
    <sheetView showGridLines="0" zoomScale="115" zoomScaleNormal="115" zoomScaleSheetLayoutView="40" workbookViewId="0"/>
  </sheetViews>
  <sheetFormatPr defaultColWidth="0" defaultRowHeight="12.75" zeroHeight="1" x14ac:dyDescent="0.2"/>
  <cols>
    <col min="1" max="1" width="3.625" style="451" customWidth="1"/>
    <col min="2" max="2" width="7.875" style="635" customWidth="1"/>
    <col min="3" max="3" width="30.625" style="630" customWidth="1"/>
    <col min="4" max="5" width="45.625" style="642" customWidth="1"/>
    <col min="6" max="6" width="14.375" style="643" customWidth="1"/>
    <col min="7" max="7" width="12.625" style="643" customWidth="1"/>
    <col min="8" max="8" width="35.625" style="643" customWidth="1"/>
    <col min="9" max="11" width="45.625" style="630" customWidth="1"/>
    <col min="12" max="12" width="3.625" style="448" customWidth="1"/>
    <col min="13" max="64" width="0" style="448" hidden="1" customWidth="1"/>
    <col min="65" max="16384" width="10" style="448" hidden="1"/>
  </cols>
  <sheetData>
    <row r="1" spans="1:40" s="394" customFormat="1" ht="14.25" customHeight="1" x14ac:dyDescent="0.2">
      <c r="A1" s="395"/>
      <c r="B1" s="396"/>
      <c r="C1" s="396"/>
      <c r="D1" s="396"/>
      <c r="E1" s="396"/>
      <c r="F1" s="473"/>
      <c r="G1" s="473"/>
      <c r="H1" s="473"/>
      <c r="I1" s="396"/>
      <c r="J1" s="396"/>
      <c r="K1" s="396"/>
    </row>
    <row r="2" spans="1:40" s="3" customFormat="1" ht="19.5" customHeight="1" x14ac:dyDescent="0.2">
      <c r="A2" s="399"/>
      <c r="B2" s="13" t="s">
        <v>521</v>
      </c>
      <c r="C2" s="13"/>
      <c r="D2" s="13"/>
      <c r="E2" s="13"/>
      <c r="F2" s="493"/>
      <c r="G2" s="493"/>
      <c r="H2" s="493"/>
      <c r="I2" s="13"/>
      <c r="J2" s="13"/>
      <c r="K2" s="13"/>
      <c r="L2" s="399"/>
    </row>
    <row r="3" spans="1:40" s="394" customFormat="1" ht="9.9499999999999993" customHeight="1" x14ac:dyDescent="0.2">
      <c r="F3" s="491"/>
      <c r="G3" s="491"/>
      <c r="H3" s="491"/>
      <c r="J3" s="396"/>
    </row>
    <row r="4" spans="1:40" s="394" customFormat="1" ht="12" customHeight="1" x14ac:dyDescent="0.2">
      <c r="B4" s="492" t="s">
        <v>387</v>
      </c>
      <c r="C4" s="400"/>
      <c r="D4" s="396"/>
      <c r="E4" s="396"/>
      <c r="F4" s="491"/>
      <c r="G4" s="491"/>
      <c r="H4" s="491"/>
      <c r="I4" s="396"/>
      <c r="J4" s="396"/>
      <c r="K4" s="396"/>
      <c r="L4" s="396"/>
      <c r="N4" s="396"/>
      <c r="O4" s="396"/>
      <c r="P4" s="396"/>
      <c r="Q4" s="396"/>
      <c r="R4" s="396"/>
      <c r="S4" s="396"/>
      <c r="U4" s="396"/>
      <c r="V4" s="396"/>
      <c r="W4" s="396"/>
      <c r="X4" s="396"/>
      <c r="Y4" s="396"/>
      <c r="Z4" s="396"/>
      <c r="AB4" s="396"/>
      <c r="AC4" s="396"/>
      <c r="AD4" s="396"/>
      <c r="AE4" s="396"/>
      <c r="AF4" s="396"/>
      <c r="AG4" s="396"/>
      <c r="AI4" s="396"/>
      <c r="AJ4" s="396"/>
      <c r="AK4" s="396"/>
      <c r="AL4" s="396"/>
      <c r="AM4" s="396"/>
      <c r="AN4" s="396"/>
    </row>
    <row r="5" spans="1:40" s="485" customFormat="1" ht="12" customHeight="1" x14ac:dyDescent="0.25">
      <c r="A5" s="451"/>
      <c r="B5" s="488"/>
      <c r="C5" s="488"/>
      <c r="D5" s="488"/>
      <c r="E5" s="488"/>
      <c r="F5" s="489"/>
      <c r="G5" s="489"/>
      <c r="H5" s="489"/>
      <c r="I5" s="488"/>
      <c r="J5" s="488"/>
      <c r="K5" s="488"/>
    </row>
    <row r="6" spans="1:40" s="485" customFormat="1" ht="45" customHeight="1" x14ac:dyDescent="0.2">
      <c r="A6" s="451"/>
      <c r="B6" s="2299" t="s">
        <v>405</v>
      </c>
      <c r="C6" s="2299"/>
      <c r="D6" s="2294" t="s">
        <v>385</v>
      </c>
      <c r="E6" s="2336"/>
      <c r="F6" s="486"/>
      <c r="G6" s="486"/>
      <c r="H6" s="486"/>
      <c r="I6" s="486"/>
      <c r="J6" s="486"/>
      <c r="K6" s="486"/>
    </row>
    <row r="7" spans="1:40" s="485" customFormat="1" ht="45" customHeight="1" x14ac:dyDescent="0.2">
      <c r="A7" s="484"/>
      <c r="B7" s="2300" t="s">
        <v>384</v>
      </c>
      <c r="C7" s="2300"/>
      <c r="D7" s="2296" t="s">
        <v>383</v>
      </c>
      <c r="E7" s="2297"/>
      <c r="F7" s="486"/>
      <c r="G7" s="486"/>
      <c r="H7" s="486"/>
      <c r="I7" s="486"/>
      <c r="J7" s="486"/>
      <c r="K7" s="486"/>
    </row>
    <row r="8" spans="1:40" s="485" customFormat="1" ht="20.100000000000001" customHeight="1" x14ac:dyDescent="0.2">
      <c r="A8" s="484"/>
      <c r="B8" s="484"/>
      <c r="C8" s="463"/>
      <c r="D8" s="463"/>
      <c r="E8" s="463"/>
      <c r="F8" s="464"/>
      <c r="G8" s="464"/>
      <c r="H8" s="464"/>
      <c r="I8" s="463"/>
      <c r="J8" s="463"/>
      <c r="K8" s="463"/>
    </row>
    <row r="9" spans="1:40" s="447" customFormat="1" ht="45" customHeight="1" x14ac:dyDescent="0.2">
      <c r="A9" s="484"/>
      <c r="B9" s="2298" t="s">
        <v>382</v>
      </c>
      <c r="C9" s="2298"/>
      <c r="D9" s="774" t="s">
        <v>381</v>
      </c>
      <c r="E9" s="775" t="s">
        <v>437</v>
      </c>
      <c r="F9" s="2274" t="s">
        <v>1238</v>
      </c>
      <c r="G9" s="2275"/>
      <c r="H9" s="2276"/>
      <c r="I9" s="776" t="s">
        <v>380</v>
      </c>
      <c r="J9" s="775" t="s">
        <v>379</v>
      </c>
      <c r="K9" s="777" t="s">
        <v>395</v>
      </c>
      <c r="L9" s="448"/>
    </row>
    <row r="10" spans="1:40" s="449" customFormat="1" ht="45" customHeight="1" x14ac:dyDescent="0.2">
      <c r="A10" s="483"/>
      <c r="B10" s="2345" t="s">
        <v>404</v>
      </c>
      <c r="C10" s="2346"/>
      <c r="D10" s="496" t="s">
        <v>467</v>
      </c>
      <c r="E10" s="496" t="s">
        <v>466</v>
      </c>
      <c r="F10" s="781" t="s">
        <v>433</v>
      </c>
      <c r="G10" s="587" t="s">
        <v>429</v>
      </c>
      <c r="H10" s="2279" t="s">
        <v>1239</v>
      </c>
      <c r="I10" s="2326"/>
      <c r="J10" s="2325"/>
      <c r="K10" s="2327"/>
      <c r="L10" s="452"/>
    </row>
    <row r="11" spans="1:40" s="449" customFormat="1" ht="45" customHeight="1" x14ac:dyDescent="0.2">
      <c r="A11" s="483"/>
      <c r="B11" s="2347"/>
      <c r="C11" s="2348"/>
      <c r="D11" s="2305" t="s">
        <v>442</v>
      </c>
      <c r="E11" s="2305" t="s">
        <v>436</v>
      </c>
      <c r="F11" s="782" t="s">
        <v>432</v>
      </c>
      <c r="G11" s="585" t="s">
        <v>429</v>
      </c>
      <c r="H11" s="2280"/>
      <c r="I11" s="2288"/>
      <c r="J11" s="2282"/>
      <c r="K11" s="2290"/>
      <c r="L11" s="452"/>
    </row>
    <row r="12" spans="1:40" s="449" customFormat="1" ht="45" customHeight="1" x14ac:dyDescent="0.2">
      <c r="A12" s="483"/>
      <c r="B12" s="2349"/>
      <c r="C12" s="2350"/>
      <c r="D12" s="2344"/>
      <c r="E12" s="2344"/>
      <c r="F12" s="783" t="s">
        <v>431</v>
      </c>
      <c r="G12" s="778" t="s">
        <v>429</v>
      </c>
      <c r="H12" s="2281"/>
      <c r="I12" s="2312"/>
      <c r="J12" s="2324"/>
      <c r="K12" s="2328"/>
      <c r="L12" s="452"/>
    </row>
    <row r="13" spans="1:40" s="449" customFormat="1" ht="45" customHeight="1" x14ac:dyDescent="0.2">
      <c r="A13" s="483"/>
      <c r="B13" s="2345" t="s">
        <v>403</v>
      </c>
      <c r="C13" s="2346"/>
      <c r="D13" s="496" t="s">
        <v>411</v>
      </c>
      <c r="E13" s="496" t="s">
        <v>441</v>
      </c>
      <c r="F13" s="781" t="s">
        <v>433</v>
      </c>
      <c r="G13" s="587" t="s">
        <v>429</v>
      </c>
      <c r="H13" s="2279" t="s">
        <v>1239</v>
      </c>
      <c r="I13" s="2326"/>
      <c r="J13" s="2325"/>
      <c r="K13" s="2327"/>
      <c r="L13" s="452"/>
    </row>
    <row r="14" spans="1:40" s="449" customFormat="1" ht="45" customHeight="1" x14ac:dyDescent="0.2">
      <c r="A14" s="483"/>
      <c r="B14" s="2347"/>
      <c r="C14" s="2348"/>
      <c r="D14" s="2305" t="s">
        <v>435</v>
      </c>
      <c r="E14" s="2305" t="s">
        <v>436</v>
      </c>
      <c r="F14" s="782" t="s">
        <v>432</v>
      </c>
      <c r="G14" s="585" t="s">
        <v>429</v>
      </c>
      <c r="H14" s="2280"/>
      <c r="I14" s="2288"/>
      <c r="J14" s="2282"/>
      <c r="K14" s="2290"/>
      <c r="L14" s="452"/>
    </row>
    <row r="15" spans="1:40" s="449" customFormat="1" ht="45" customHeight="1" x14ac:dyDescent="0.2">
      <c r="A15" s="482"/>
      <c r="B15" s="2349"/>
      <c r="C15" s="2350"/>
      <c r="D15" s="2344"/>
      <c r="E15" s="2344"/>
      <c r="F15" s="783" t="s">
        <v>431</v>
      </c>
      <c r="G15" s="778" t="s">
        <v>429</v>
      </c>
      <c r="H15" s="2281"/>
      <c r="I15" s="2312"/>
      <c r="J15" s="2324"/>
      <c r="K15" s="2328"/>
      <c r="L15" s="452"/>
    </row>
    <row r="16" spans="1:40" s="449" customFormat="1" ht="45" customHeight="1" x14ac:dyDescent="0.2">
      <c r="A16" s="482"/>
      <c r="B16" s="2345" t="s">
        <v>402</v>
      </c>
      <c r="C16" s="2346"/>
      <c r="D16" s="496" t="s">
        <v>411</v>
      </c>
      <c r="E16" s="496" t="s">
        <v>441</v>
      </c>
      <c r="F16" s="781" t="s">
        <v>433</v>
      </c>
      <c r="G16" s="587" t="s">
        <v>429</v>
      </c>
      <c r="H16" s="2279" t="s">
        <v>1239</v>
      </c>
      <c r="I16" s="2326"/>
      <c r="J16" s="2325"/>
      <c r="K16" s="2327"/>
      <c r="L16" s="773"/>
    </row>
    <row r="17" spans="1:31" s="449" customFormat="1" ht="45" customHeight="1" x14ac:dyDescent="0.2">
      <c r="A17" s="482"/>
      <c r="B17" s="2347"/>
      <c r="C17" s="2348"/>
      <c r="D17" s="2305" t="s">
        <v>435</v>
      </c>
      <c r="E17" s="2305" t="s">
        <v>436</v>
      </c>
      <c r="F17" s="782" t="s">
        <v>432</v>
      </c>
      <c r="G17" s="585" t="s">
        <v>429</v>
      </c>
      <c r="H17" s="2280"/>
      <c r="I17" s="2288"/>
      <c r="J17" s="2282"/>
      <c r="K17" s="2290"/>
      <c r="L17" s="773"/>
    </row>
    <row r="18" spans="1:31" s="449" customFormat="1" ht="45" customHeight="1" x14ac:dyDescent="0.2">
      <c r="A18" s="482"/>
      <c r="B18" s="2349"/>
      <c r="C18" s="2350"/>
      <c r="D18" s="2344"/>
      <c r="E18" s="2344"/>
      <c r="F18" s="783" t="s">
        <v>431</v>
      </c>
      <c r="G18" s="778" t="s">
        <v>429</v>
      </c>
      <c r="H18" s="2281"/>
      <c r="I18" s="2312"/>
      <c r="J18" s="2324"/>
      <c r="K18" s="2328"/>
      <c r="L18" s="773"/>
    </row>
    <row r="19" spans="1:31" s="449" customFormat="1" ht="45" customHeight="1" x14ac:dyDescent="0.2">
      <c r="A19" s="482"/>
      <c r="B19" s="2345" t="s">
        <v>401</v>
      </c>
      <c r="C19" s="2346"/>
      <c r="D19" s="496" t="s">
        <v>411</v>
      </c>
      <c r="E19" s="2317"/>
      <c r="F19" s="781" t="s">
        <v>433</v>
      </c>
      <c r="G19" s="587" t="s">
        <v>429</v>
      </c>
      <c r="H19" s="2279" t="s">
        <v>1239</v>
      </c>
      <c r="I19" s="2326"/>
      <c r="J19" s="2325"/>
      <c r="K19" s="2327"/>
      <c r="L19" s="773"/>
    </row>
    <row r="20" spans="1:31" s="449" customFormat="1" ht="45" customHeight="1" x14ac:dyDescent="0.2">
      <c r="A20" s="482"/>
      <c r="B20" s="2347"/>
      <c r="C20" s="2348"/>
      <c r="D20" s="2305" t="s">
        <v>435</v>
      </c>
      <c r="E20" s="2286"/>
      <c r="F20" s="782" t="s">
        <v>432</v>
      </c>
      <c r="G20" s="585" t="s">
        <v>429</v>
      </c>
      <c r="H20" s="2280"/>
      <c r="I20" s="2288"/>
      <c r="J20" s="2282"/>
      <c r="K20" s="2290"/>
      <c r="L20" s="773"/>
    </row>
    <row r="21" spans="1:31" s="449" customFormat="1" ht="45" customHeight="1" x14ac:dyDescent="0.2">
      <c r="A21" s="481"/>
      <c r="B21" s="2349"/>
      <c r="C21" s="2350"/>
      <c r="D21" s="2344"/>
      <c r="E21" s="2335"/>
      <c r="F21" s="783" t="s">
        <v>431</v>
      </c>
      <c r="G21" s="778" t="s">
        <v>429</v>
      </c>
      <c r="H21" s="2281"/>
      <c r="I21" s="2312"/>
      <c r="J21" s="2324"/>
      <c r="K21" s="2328"/>
      <c r="L21" s="773"/>
    </row>
    <row r="22" spans="1:31" s="478" customFormat="1" ht="45" customHeight="1" x14ac:dyDescent="0.2">
      <c r="A22" s="480"/>
      <c r="B22" s="2308" t="s">
        <v>366</v>
      </c>
      <c r="C22" s="2337" t="s">
        <v>458</v>
      </c>
      <c r="D22" s="2316" t="s">
        <v>434</v>
      </c>
      <c r="E22" s="2317"/>
      <c r="F22" s="781" t="s">
        <v>433</v>
      </c>
      <c r="G22" s="587" t="s">
        <v>429</v>
      </c>
      <c r="H22" s="2279" t="s">
        <v>1239</v>
      </c>
      <c r="I22" s="2326"/>
      <c r="J22" s="2325"/>
      <c r="K22" s="2327"/>
      <c r="L22" s="479"/>
    </row>
    <row r="23" spans="1:31" s="478" customFormat="1" ht="45" customHeight="1" x14ac:dyDescent="0.2">
      <c r="A23" s="480"/>
      <c r="B23" s="2309"/>
      <c r="C23" s="2338"/>
      <c r="D23" s="2305"/>
      <c r="E23" s="2286"/>
      <c r="F23" s="782" t="s">
        <v>432</v>
      </c>
      <c r="G23" s="585" t="s">
        <v>429</v>
      </c>
      <c r="H23" s="2280"/>
      <c r="I23" s="2288"/>
      <c r="J23" s="2282"/>
      <c r="K23" s="2290"/>
      <c r="L23" s="479"/>
    </row>
    <row r="24" spans="1:31" s="478" customFormat="1" ht="45" customHeight="1" x14ac:dyDescent="0.2">
      <c r="A24" s="480"/>
      <c r="B24" s="2309"/>
      <c r="C24" s="2338"/>
      <c r="D24" s="2305"/>
      <c r="E24" s="2286"/>
      <c r="F24" s="782" t="s">
        <v>431</v>
      </c>
      <c r="G24" s="585" t="s">
        <v>429</v>
      </c>
      <c r="H24" s="2281"/>
      <c r="I24" s="2288"/>
      <c r="J24" s="2282"/>
      <c r="K24" s="2290"/>
      <c r="L24" s="479"/>
    </row>
    <row r="25" spans="1:31" s="478" customFormat="1" ht="45" customHeight="1" x14ac:dyDescent="0.2">
      <c r="A25" s="480"/>
      <c r="B25" s="2309"/>
      <c r="C25" s="2338" t="s">
        <v>458</v>
      </c>
      <c r="D25" s="2305" t="s">
        <v>434</v>
      </c>
      <c r="E25" s="2286"/>
      <c r="F25" s="782" t="s">
        <v>433</v>
      </c>
      <c r="G25" s="585" t="s">
        <v>429</v>
      </c>
      <c r="H25" s="2279" t="s">
        <v>1239</v>
      </c>
      <c r="I25" s="2288"/>
      <c r="J25" s="2282"/>
      <c r="K25" s="2290"/>
      <c r="L25" s="479"/>
    </row>
    <row r="26" spans="1:31" s="478" customFormat="1" ht="45" customHeight="1" x14ac:dyDescent="0.2">
      <c r="A26" s="480"/>
      <c r="B26" s="2309"/>
      <c r="C26" s="2338"/>
      <c r="D26" s="2305"/>
      <c r="E26" s="2286"/>
      <c r="F26" s="782" t="s">
        <v>432</v>
      </c>
      <c r="G26" s="585" t="s">
        <v>429</v>
      </c>
      <c r="H26" s="2280"/>
      <c r="I26" s="2288"/>
      <c r="J26" s="2282"/>
      <c r="K26" s="2290"/>
      <c r="L26" s="479"/>
    </row>
    <row r="27" spans="1:31" s="478" customFormat="1" ht="45" customHeight="1" x14ac:dyDescent="0.2">
      <c r="A27" s="480"/>
      <c r="B27" s="2309"/>
      <c r="C27" s="2338"/>
      <c r="D27" s="2305"/>
      <c r="E27" s="2286"/>
      <c r="F27" s="782" t="s">
        <v>431</v>
      </c>
      <c r="G27" s="585" t="s">
        <v>429</v>
      </c>
      <c r="H27" s="2281"/>
      <c r="I27" s="2288"/>
      <c r="J27" s="2282"/>
      <c r="K27" s="2290"/>
      <c r="L27" s="479"/>
    </row>
    <row r="28" spans="1:31" s="478" customFormat="1" ht="45" customHeight="1" x14ac:dyDescent="0.2">
      <c r="A28" s="480"/>
      <c r="B28" s="2309"/>
      <c r="C28" s="2338" t="s">
        <v>458</v>
      </c>
      <c r="D28" s="2305" t="s">
        <v>434</v>
      </c>
      <c r="E28" s="2341"/>
      <c r="F28" s="782" t="s">
        <v>433</v>
      </c>
      <c r="G28" s="585" t="s">
        <v>429</v>
      </c>
      <c r="H28" s="2279" t="s">
        <v>1239</v>
      </c>
      <c r="I28" s="2288"/>
      <c r="J28" s="2282"/>
      <c r="K28" s="2284"/>
      <c r="L28" s="479"/>
    </row>
    <row r="29" spans="1:31" s="478" customFormat="1" ht="45" customHeight="1" x14ac:dyDescent="0.2">
      <c r="A29" s="480"/>
      <c r="B29" s="2309"/>
      <c r="C29" s="2338"/>
      <c r="D29" s="2305"/>
      <c r="E29" s="2342"/>
      <c r="F29" s="782" t="s">
        <v>432</v>
      </c>
      <c r="G29" s="585" t="s">
        <v>429</v>
      </c>
      <c r="H29" s="2280"/>
      <c r="I29" s="2288"/>
      <c r="J29" s="2282"/>
      <c r="K29" s="2284"/>
      <c r="L29" s="479"/>
    </row>
    <row r="30" spans="1:31" s="478" customFormat="1" ht="45" customHeight="1" thickBot="1" x14ac:dyDescent="0.25">
      <c r="A30" s="480"/>
      <c r="B30" s="2310"/>
      <c r="C30" s="2339"/>
      <c r="D30" s="2306"/>
      <c r="E30" s="2343"/>
      <c r="F30" s="784" t="s">
        <v>431</v>
      </c>
      <c r="G30" s="588" t="s">
        <v>429</v>
      </c>
      <c r="H30" s="2281"/>
      <c r="I30" s="2289"/>
      <c r="J30" s="2283"/>
      <c r="K30" s="2285"/>
      <c r="L30" s="479"/>
    </row>
    <row r="31" spans="1:31" s="399" customFormat="1" ht="14.25" x14ac:dyDescent="0.2">
      <c r="G31" s="578"/>
      <c r="J31" s="397"/>
      <c r="K31" s="397"/>
      <c r="L31" s="397"/>
      <c r="M31" s="397"/>
      <c r="N31" s="397"/>
      <c r="O31" s="397"/>
      <c r="P31" s="397"/>
      <c r="Q31" s="397"/>
      <c r="R31" s="397"/>
      <c r="S31" s="397"/>
      <c r="T31" s="397"/>
      <c r="U31" s="397"/>
      <c r="V31" s="397"/>
      <c r="W31" s="397"/>
      <c r="X31" s="397"/>
      <c r="Y31" s="397"/>
      <c r="Z31" s="397"/>
      <c r="AA31" s="397"/>
      <c r="AB31" s="397"/>
      <c r="AC31" s="397"/>
      <c r="AD31" s="397"/>
      <c r="AE31" s="397"/>
    </row>
    <row r="32" spans="1:31" s="475" customFormat="1" ht="15.95" customHeight="1" x14ac:dyDescent="0.2">
      <c r="A32" s="477"/>
      <c r="B32" s="476" t="s">
        <v>98</v>
      </c>
      <c r="F32" s="476"/>
      <c r="G32" s="476"/>
      <c r="H32" s="476"/>
      <c r="J32" s="476"/>
      <c r="K32" s="476"/>
    </row>
    <row r="33" spans="1:43" s="399" customFormat="1" ht="14.25" customHeight="1" x14ac:dyDescent="0.2">
      <c r="B33" s="474" t="s">
        <v>365</v>
      </c>
      <c r="D33" s="474"/>
      <c r="E33" s="474"/>
      <c r="F33" s="474"/>
      <c r="G33" s="577"/>
      <c r="H33" s="474"/>
      <c r="I33" s="474"/>
      <c r="J33" s="474"/>
      <c r="K33" s="474"/>
      <c r="M33" s="474"/>
      <c r="O33" s="474"/>
      <c r="Q33" s="474"/>
      <c r="S33" s="474"/>
      <c r="U33" s="474"/>
      <c r="W33" s="474"/>
      <c r="Y33" s="474"/>
      <c r="AA33" s="474"/>
      <c r="AC33" s="474"/>
      <c r="AE33" s="474"/>
    </row>
    <row r="34" spans="1:43" s="394" customFormat="1" x14ac:dyDescent="0.2">
      <c r="B34" s="396" t="s">
        <v>528</v>
      </c>
      <c r="C34" s="396"/>
      <c r="D34" s="396"/>
      <c r="E34" s="396"/>
      <c r="F34" s="396"/>
      <c r="G34" s="396"/>
      <c r="H34" s="396"/>
      <c r="I34" s="473"/>
      <c r="J34" s="473"/>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row>
    <row r="35" spans="1:43" ht="20.100000000000001" customHeight="1" x14ac:dyDescent="0.2">
      <c r="B35" s="453"/>
      <c r="C35" s="466"/>
      <c r="D35" s="469"/>
      <c r="E35" s="469"/>
      <c r="F35" s="469"/>
      <c r="G35" s="584"/>
      <c r="H35" s="469"/>
      <c r="I35" s="468"/>
      <c r="J35" s="468"/>
      <c r="K35" s="467"/>
      <c r="L35" s="466"/>
    </row>
    <row r="36" spans="1:43" s="502" customFormat="1" ht="20.100000000000001" hidden="1" customHeight="1" x14ac:dyDescent="0.2">
      <c r="A36" s="501"/>
      <c r="B36" s="503" t="s">
        <v>467</v>
      </c>
      <c r="C36" s="495"/>
      <c r="D36" s="785" t="s">
        <v>411</v>
      </c>
      <c r="E36" s="785"/>
      <c r="F36" s="646" t="s">
        <v>466</v>
      </c>
      <c r="G36" s="646" t="s">
        <v>441</v>
      </c>
      <c r="H36" s="647" t="s">
        <v>429</v>
      </c>
      <c r="I36" s="471"/>
      <c r="J36" s="471"/>
      <c r="K36" s="471"/>
      <c r="L36" s="499"/>
    </row>
    <row r="37" spans="1:43" s="498" customFormat="1" ht="20.100000000000001" hidden="1" customHeight="1" x14ac:dyDescent="0.2">
      <c r="A37" s="501"/>
      <c r="B37" s="500" t="s">
        <v>400</v>
      </c>
      <c r="C37" s="471"/>
      <c r="D37" s="589" t="s">
        <v>459</v>
      </c>
      <c r="E37" s="589"/>
      <c r="F37" s="631" t="s">
        <v>465</v>
      </c>
      <c r="G37" s="631" t="s">
        <v>440</v>
      </c>
      <c r="H37" s="589" t="s">
        <v>426</v>
      </c>
      <c r="I37" s="471"/>
      <c r="J37" s="471"/>
      <c r="K37" s="471"/>
      <c r="L37" s="499"/>
    </row>
    <row r="38" spans="1:43" s="498" customFormat="1" ht="20.100000000000001" hidden="1" customHeight="1" x14ac:dyDescent="0.2">
      <c r="A38" s="501"/>
      <c r="B38" s="500" t="s">
        <v>399</v>
      </c>
      <c r="C38" s="471"/>
      <c r="D38" s="613" t="s">
        <v>464</v>
      </c>
      <c r="E38" s="589"/>
      <c r="F38" s="631" t="s">
        <v>463</v>
      </c>
      <c r="G38" s="631" t="s">
        <v>439</v>
      </c>
      <c r="H38" s="632" t="s">
        <v>423</v>
      </c>
      <c r="I38" s="471"/>
      <c r="J38" s="471"/>
      <c r="K38" s="471"/>
      <c r="L38" s="499"/>
    </row>
    <row r="39" spans="1:43" s="498" customFormat="1" ht="20.100000000000001" hidden="1" customHeight="1" x14ac:dyDescent="0.2">
      <c r="A39" s="501"/>
      <c r="B39" s="630" t="s">
        <v>471</v>
      </c>
      <c r="C39" s="471"/>
      <c r="D39" s="589" t="s">
        <v>529</v>
      </c>
      <c r="E39" s="589"/>
      <c r="F39" s="621"/>
      <c r="G39" s="631" t="s">
        <v>438</v>
      </c>
      <c r="H39" s="631"/>
      <c r="I39" s="471"/>
      <c r="J39" s="471"/>
      <c r="K39" s="471"/>
      <c r="L39" s="499"/>
    </row>
    <row r="40" spans="1:43" s="498" customFormat="1" ht="20.100000000000001" hidden="1" customHeight="1" x14ac:dyDescent="0.2">
      <c r="A40" s="501"/>
      <c r="B40" s="500" t="s">
        <v>398</v>
      </c>
      <c r="C40" s="471"/>
      <c r="D40" s="589" t="s">
        <v>461</v>
      </c>
      <c r="E40" s="618"/>
      <c r="F40" s="633"/>
      <c r="G40" s="618"/>
      <c r="H40" s="633"/>
      <c r="I40" s="471"/>
      <c r="J40" s="471"/>
      <c r="K40" s="471"/>
      <c r="L40" s="499"/>
    </row>
    <row r="41" spans="1:43" s="498" customFormat="1" ht="20.100000000000001" hidden="1" customHeight="1" x14ac:dyDescent="0.2">
      <c r="A41" s="501"/>
      <c r="B41" s="500" t="s">
        <v>397</v>
      </c>
      <c r="C41" s="471"/>
      <c r="E41" s="618"/>
      <c r="F41" s="633"/>
      <c r="G41" s="633"/>
      <c r="H41" s="633"/>
      <c r="I41" s="471"/>
      <c r="J41" s="471"/>
      <c r="K41" s="471"/>
      <c r="L41" s="499"/>
    </row>
    <row r="42" spans="1:43" ht="12.75" customHeight="1" x14ac:dyDescent="0.2">
      <c r="C42" s="631"/>
      <c r="D42" s="618"/>
      <c r="E42" s="618"/>
      <c r="F42" s="634"/>
      <c r="G42" s="634"/>
      <c r="H42" s="634"/>
      <c r="I42" s="631"/>
      <c r="J42" s="631"/>
      <c r="K42" s="631"/>
      <c r="L42" s="485"/>
    </row>
    <row r="43" spans="1:43" x14ac:dyDescent="0.2">
      <c r="C43" s="631"/>
      <c r="D43" s="471"/>
      <c r="E43" s="471"/>
      <c r="F43" s="636"/>
      <c r="G43" s="636"/>
      <c r="H43" s="636"/>
      <c r="I43" s="631"/>
      <c r="J43" s="631"/>
      <c r="K43" s="631"/>
      <c r="L43" s="485"/>
    </row>
    <row r="44" spans="1:43" ht="14.25" hidden="1" x14ac:dyDescent="0.2">
      <c r="A44" s="462"/>
      <c r="C44" s="637"/>
      <c r="D44" s="590"/>
      <c r="E44" s="590"/>
      <c r="F44" s="638"/>
      <c r="G44" s="638"/>
      <c r="H44" s="638"/>
      <c r="I44" s="637"/>
      <c r="J44" s="637"/>
      <c r="K44" s="637"/>
      <c r="L44" s="485"/>
    </row>
    <row r="45" spans="1:43" ht="14.25" hidden="1" x14ac:dyDescent="0.2">
      <c r="A45" s="462"/>
      <c r="C45" s="639"/>
      <c r="D45" s="640"/>
      <c r="E45" s="640"/>
      <c r="F45" s="641"/>
      <c r="G45" s="641"/>
      <c r="H45" s="641"/>
      <c r="I45" s="639"/>
      <c r="J45" s="639"/>
      <c r="K45" s="639"/>
    </row>
    <row r="46" spans="1:43" ht="14.25" hidden="1" x14ac:dyDescent="0.2">
      <c r="A46" s="462"/>
      <c r="C46" s="639"/>
      <c r="D46" s="640"/>
      <c r="E46" s="640"/>
      <c r="F46" s="641"/>
      <c r="G46" s="641"/>
      <c r="H46" s="641"/>
      <c r="I46" s="639"/>
      <c r="J46" s="639"/>
      <c r="K46" s="639"/>
    </row>
    <row r="47" spans="1:43" hidden="1" x14ac:dyDescent="0.2">
      <c r="C47" s="639"/>
      <c r="D47" s="640"/>
      <c r="E47" s="640"/>
      <c r="F47" s="641"/>
      <c r="G47" s="641"/>
      <c r="H47" s="641"/>
      <c r="I47" s="639"/>
      <c r="J47" s="639"/>
      <c r="K47" s="639"/>
    </row>
    <row r="48" spans="1:43" hidden="1" x14ac:dyDescent="0.2">
      <c r="C48" s="639"/>
      <c r="D48" s="640"/>
      <c r="E48" s="640"/>
      <c r="F48" s="641"/>
      <c r="G48" s="641"/>
      <c r="H48" s="641"/>
      <c r="I48" s="639"/>
      <c r="J48" s="639"/>
      <c r="K48" s="639"/>
    </row>
    <row r="49" spans="2:11" hidden="1" x14ac:dyDescent="0.2">
      <c r="C49" s="639"/>
      <c r="D49" s="640"/>
      <c r="E49" s="640"/>
      <c r="F49" s="641"/>
      <c r="G49" s="641"/>
      <c r="H49" s="641"/>
      <c r="I49" s="639"/>
      <c r="J49" s="639"/>
      <c r="K49" s="639"/>
    </row>
    <row r="50" spans="2:11" hidden="1" x14ac:dyDescent="0.2"/>
    <row r="51" spans="2:11" hidden="1" x14ac:dyDescent="0.2">
      <c r="C51" s="639"/>
      <c r="D51" s="644"/>
      <c r="E51" s="644"/>
      <c r="F51" s="645"/>
      <c r="G51" s="645"/>
      <c r="H51" s="645"/>
      <c r="I51" s="639"/>
      <c r="J51" s="639"/>
      <c r="K51" s="639"/>
    </row>
    <row r="52" spans="2:11" hidden="1" x14ac:dyDescent="0.2">
      <c r="C52" s="639"/>
      <c r="D52" s="644"/>
      <c r="E52" s="644"/>
      <c r="F52" s="645"/>
      <c r="G52" s="645"/>
      <c r="H52" s="645"/>
      <c r="I52" s="639"/>
      <c r="J52" s="639"/>
      <c r="K52" s="639"/>
    </row>
    <row r="53" spans="2:11" hidden="1" x14ac:dyDescent="0.2">
      <c r="C53" s="639"/>
      <c r="D53" s="640"/>
      <c r="E53" s="640"/>
      <c r="F53" s="641"/>
      <c r="G53" s="641"/>
      <c r="H53" s="641"/>
      <c r="I53" s="639"/>
      <c r="J53" s="639"/>
      <c r="K53" s="639"/>
    </row>
    <row r="54" spans="2:11" hidden="1" x14ac:dyDescent="0.2">
      <c r="C54" s="639"/>
      <c r="D54" s="640"/>
      <c r="E54" s="640"/>
      <c r="F54" s="641"/>
      <c r="G54" s="641"/>
      <c r="H54" s="641"/>
      <c r="I54" s="639"/>
      <c r="J54" s="639"/>
      <c r="K54" s="639"/>
    </row>
    <row r="55" spans="2:11" hidden="1" x14ac:dyDescent="0.2">
      <c r="D55" s="640"/>
      <c r="E55" s="640"/>
      <c r="F55" s="641"/>
      <c r="G55" s="641"/>
      <c r="H55" s="641"/>
    </row>
    <row r="56" spans="2:11" ht="14.25" hidden="1" customHeight="1" x14ac:dyDescent="0.2">
      <c r="D56" s="640"/>
      <c r="E56" s="640"/>
      <c r="F56" s="641"/>
      <c r="G56" s="641"/>
      <c r="H56" s="641"/>
    </row>
    <row r="57" spans="2:11" ht="14.25" hidden="1" customHeight="1" x14ac:dyDescent="0.2">
      <c r="B57" s="2351"/>
      <c r="C57" s="2351"/>
      <c r="D57" s="2351"/>
      <c r="E57" s="2351"/>
      <c r="F57" s="2351"/>
      <c r="G57" s="2351"/>
      <c r="H57" s="2351"/>
      <c r="I57" s="2351"/>
      <c r="J57" s="2351"/>
      <c r="K57" s="2351"/>
    </row>
    <row r="58" spans="2:11" ht="14.25" hidden="1" customHeight="1" x14ac:dyDescent="0.2">
      <c r="B58" s="2351"/>
      <c r="C58" s="2351"/>
      <c r="D58" s="2351"/>
      <c r="E58" s="2351"/>
      <c r="F58" s="2351"/>
      <c r="G58" s="2351"/>
      <c r="H58" s="2351"/>
      <c r="I58" s="2351"/>
      <c r="J58" s="2351"/>
      <c r="K58" s="2351"/>
    </row>
    <row r="59" spans="2:11" ht="15" hidden="1" customHeight="1" x14ac:dyDescent="0.2">
      <c r="D59" s="644"/>
      <c r="E59" s="644"/>
      <c r="F59" s="645"/>
      <c r="G59" s="645"/>
      <c r="H59" s="645"/>
    </row>
    <row r="60" spans="2:11" ht="14.25" hidden="1" customHeight="1" x14ac:dyDescent="0.2"/>
    <row r="61" spans="2:11" ht="14.25" hidden="1" customHeight="1" x14ac:dyDescent="0.2">
      <c r="D61" s="640"/>
      <c r="E61" s="640"/>
      <c r="F61" s="641"/>
      <c r="G61" s="641"/>
      <c r="H61" s="641"/>
    </row>
    <row r="62" spans="2:11" ht="14.25" hidden="1" customHeight="1" x14ac:dyDescent="0.2">
      <c r="D62" s="640"/>
      <c r="E62" s="640"/>
      <c r="F62" s="641"/>
      <c r="G62" s="641"/>
      <c r="H62" s="641"/>
    </row>
    <row r="63" spans="2:11" hidden="1" x14ac:dyDescent="0.2">
      <c r="D63" s="640"/>
      <c r="E63" s="640"/>
      <c r="F63" s="641"/>
      <c r="G63" s="641"/>
      <c r="H63" s="641"/>
    </row>
    <row r="64" spans="2:11" hidden="1" x14ac:dyDescent="0.2">
      <c r="D64" s="640"/>
      <c r="E64" s="640"/>
      <c r="F64" s="641"/>
      <c r="G64" s="641"/>
      <c r="H64" s="641"/>
    </row>
    <row r="65" spans="4:8" hidden="1" x14ac:dyDescent="0.2">
      <c r="D65" s="640"/>
      <c r="E65" s="640"/>
      <c r="F65" s="641"/>
      <c r="G65" s="641"/>
      <c r="H65" s="641"/>
    </row>
    <row r="66" spans="4:8" hidden="1" x14ac:dyDescent="0.2"/>
    <row r="67" spans="4:8" hidden="1" x14ac:dyDescent="0.2">
      <c r="D67" s="644"/>
      <c r="E67" s="644"/>
      <c r="F67" s="645"/>
      <c r="G67" s="645"/>
      <c r="H67" s="645"/>
    </row>
    <row r="68" spans="4:8" hidden="1" x14ac:dyDescent="0.2"/>
    <row r="69" spans="4:8" hidden="1" x14ac:dyDescent="0.2">
      <c r="D69" s="640"/>
      <c r="E69" s="640"/>
      <c r="F69" s="641"/>
      <c r="G69" s="641"/>
      <c r="H69" s="641"/>
    </row>
    <row r="70" spans="4:8" hidden="1" x14ac:dyDescent="0.2">
      <c r="D70" s="640"/>
      <c r="E70" s="640"/>
      <c r="F70" s="641"/>
      <c r="G70" s="641"/>
      <c r="H70" s="641"/>
    </row>
    <row r="71" spans="4:8" hidden="1" x14ac:dyDescent="0.2">
      <c r="D71" s="640"/>
      <c r="E71" s="640"/>
      <c r="F71" s="641"/>
      <c r="G71" s="641"/>
      <c r="H71" s="641"/>
    </row>
    <row r="72" spans="4:8" hidden="1" x14ac:dyDescent="0.2"/>
    <row r="73" spans="4:8" hidden="1" x14ac:dyDescent="0.2"/>
    <row r="74" spans="4:8" hidden="1" x14ac:dyDescent="0.2"/>
    <row r="75" spans="4:8" hidden="1" x14ac:dyDescent="0.2"/>
    <row r="76" spans="4:8" hidden="1" x14ac:dyDescent="0.2"/>
    <row r="77" spans="4:8" hidden="1" x14ac:dyDescent="0.2"/>
    <row r="78" spans="4:8" hidden="1" x14ac:dyDescent="0.2"/>
    <row r="79" spans="4:8" hidden="1" x14ac:dyDescent="0.2"/>
    <row r="80" spans="4:8"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sheetData>
  <sheetProtection password="CE33" sheet="1" objects="1" scenarios="1" formatCells="0" formatColumns="0" formatRows="0" insertRows="0" insertHyperlinks="0" deleteRows="0"/>
  <mergeCells count="57">
    <mergeCell ref="D6:E6"/>
    <mergeCell ref="J22:J24"/>
    <mergeCell ref="J25:J27"/>
    <mergeCell ref="K10:K12"/>
    <mergeCell ref="K13:K15"/>
    <mergeCell ref="K16:K18"/>
    <mergeCell ref="K19:K21"/>
    <mergeCell ref="K22:K24"/>
    <mergeCell ref="K25:K27"/>
    <mergeCell ref="I19:I21"/>
    <mergeCell ref="I22:I24"/>
    <mergeCell ref="I25:I27"/>
    <mergeCell ref="J10:J12"/>
    <mergeCell ref="J13:J15"/>
    <mergeCell ref="J16:J18"/>
    <mergeCell ref="D22:D24"/>
    <mergeCell ref="B57:K58"/>
    <mergeCell ref="B6:C6"/>
    <mergeCell ref="B7:C7"/>
    <mergeCell ref="C22:C24"/>
    <mergeCell ref="B9:C9"/>
    <mergeCell ref="B22:B30"/>
    <mergeCell ref="I10:I12"/>
    <mergeCell ref="C25:C27"/>
    <mergeCell ref="B10:C12"/>
    <mergeCell ref="F9:H9"/>
    <mergeCell ref="C28:C30"/>
    <mergeCell ref="D28:D30"/>
    <mergeCell ref="D11:D12"/>
    <mergeCell ref="E14:E15"/>
    <mergeCell ref="E17:E18"/>
    <mergeCell ref="D7:E7"/>
    <mergeCell ref="B13:C15"/>
    <mergeCell ref="B16:C18"/>
    <mergeCell ref="B19:C21"/>
    <mergeCell ref="D14:D15"/>
    <mergeCell ref="D17:D18"/>
    <mergeCell ref="D20:D21"/>
    <mergeCell ref="D25:D27"/>
    <mergeCell ref="E19:E21"/>
    <mergeCell ref="E22:E24"/>
    <mergeCell ref="E25:E27"/>
    <mergeCell ref="E11:E12"/>
    <mergeCell ref="E28:E30"/>
    <mergeCell ref="K28:K30"/>
    <mergeCell ref="H10:H12"/>
    <mergeCell ref="H13:H15"/>
    <mergeCell ref="H16:H18"/>
    <mergeCell ref="H19:H21"/>
    <mergeCell ref="I13:I15"/>
    <mergeCell ref="I16:I18"/>
    <mergeCell ref="H22:H24"/>
    <mergeCell ref="H25:H27"/>
    <mergeCell ref="H28:H30"/>
    <mergeCell ref="I28:I30"/>
    <mergeCell ref="J28:J30"/>
    <mergeCell ref="J19:J21"/>
  </mergeCells>
  <dataValidations count="5">
    <dataValidation type="list" allowBlank="1" showErrorMessage="1" sqref="E10">
      <formula1>$F$36:$F$38</formula1>
    </dataValidation>
    <dataValidation type="list" allowBlank="1" showErrorMessage="1" sqref="E16 E13">
      <formula1>$G$36:$G$39</formula1>
    </dataValidation>
    <dataValidation type="list" allowBlank="1" showErrorMessage="1" sqref="G10:G30">
      <formula1>$H$36:$H$38</formula1>
    </dataValidation>
    <dataValidation type="list" allowBlank="1" showErrorMessage="1" sqref="D10">
      <formula1>$B$36:$B$41</formula1>
    </dataValidation>
    <dataValidation type="list" allowBlank="1" showErrorMessage="1" sqref="D13 D16 D19">
      <formula1>$D$36:$D$40</formula1>
    </dataValidation>
  </dataValidations>
  <pageMargins left="0.70866141732283472" right="0.70866141732283472" top="0.74803149606299213" bottom="0.74803149606299213" header="0.31496062992125984" footer="0.31496062992125984"/>
  <pageSetup paperSize="8" scale="52" orientation="landscape" cellComments="asDisplayed" r:id="rId1"/>
  <headerFooter>
    <oddHeader>&amp;LFSB shadow banking exercise 2017&amp;RConfidential when completed</oddHeader>
    <oddFooter>&amp;C&amp;P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3" tint="0.59999389629810485"/>
    <pageSetUpPr fitToPage="1"/>
  </sheetPr>
  <dimension ref="A1:AQ79"/>
  <sheetViews>
    <sheetView showGridLines="0" zoomScale="115" zoomScaleNormal="115" zoomScaleSheetLayoutView="40" workbookViewId="0"/>
  </sheetViews>
  <sheetFormatPr defaultColWidth="0" defaultRowHeight="12.75" x14ac:dyDescent="0.2"/>
  <cols>
    <col min="1" max="1" width="3.625" style="451" customWidth="1"/>
    <col min="2" max="2" width="7.875" style="451" customWidth="1"/>
    <col min="3" max="3" width="30.625" style="448" customWidth="1"/>
    <col min="4" max="5" width="45.625" style="452" customWidth="1"/>
    <col min="6" max="6" width="16.75" style="568" customWidth="1"/>
    <col min="7" max="7" width="11.75" style="568" customWidth="1"/>
    <col min="8" max="8" width="35.625" style="568" customWidth="1"/>
    <col min="9" max="11" width="45.625" style="448" customWidth="1"/>
    <col min="12" max="12" width="3.625" style="448" customWidth="1"/>
    <col min="13" max="16384" width="10" style="448" hidden="1"/>
  </cols>
  <sheetData>
    <row r="1" spans="1:40" s="394" customFormat="1" ht="14.25" customHeight="1" x14ac:dyDescent="0.2">
      <c r="A1" s="395"/>
      <c r="B1" s="396"/>
      <c r="C1" s="396"/>
      <c r="D1" s="396"/>
      <c r="E1" s="396"/>
      <c r="F1" s="396"/>
      <c r="G1" s="396"/>
      <c r="H1" s="396"/>
      <c r="I1" s="396"/>
      <c r="J1" s="396"/>
      <c r="K1" s="396"/>
    </row>
    <row r="2" spans="1:40" s="3" customFormat="1" ht="19.5" customHeight="1" x14ac:dyDescent="0.2">
      <c r="A2" s="399"/>
      <c r="B2" s="13" t="s">
        <v>520</v>
      </c>
      <c r="C2" s="13"/>
      <c r="D2" s="13"/>
      <c r="E2" s="13"/>
      <c r="F2" s="582"/>
      <c r="G2" s="582"/>
      <c r="H2" s="582"/>
      <c r="I2" s="13"/>
      <c r="J2" s="13"/>
      <c r="K2" s="13"/>
      <c r="L2" s="399"/>
    </row>
    <row r="3" spans="1:40" s="394" customFormat="1" ht="9.9499999999999993" customHeight="1" x14ac:dyDescent="0.2">
      <c r="J3" s="396"/>
    </row>
    <row r="4" spans="1:40" s="394" customFormat="1" ht="12" customHeight="1" x14ac:dyDescent="0.2">
      <c r="B4" s="492" t="s">
        <v>387</v>
      </c>
      <c r="C4" s="400"/>
      <c r="D4" s="396"/>
      <c r="E4" s="396"/>
      <c r="I4" s="396"/>
      <c r="J4" s="396"/>
      <c r="K4" s="396"/>
      <c r="L4" s="396"/>
      <c r="N4" s="396"/>
      <c r="O4" s="396"/>
      <c r="P4" s="396"/>
      <c r="Q4" s="396"/>
      <c r="R4" s="396"/>
      <c r="S4" s="396"/>
      <c r="U4" s="396"/>
      <c r="V4" s="396"/>
      <c r="W4" s="396"/>
      <c r="X4" s="396"/>
      <c r="Y4" s="396"/>
      <c r="Z4" s="396"/>
      <c r="AB4" s="396"/>
      <c r="AC4" s="396"/>
      <c r="AD4" s="396"/>
      <c r="AE4" s="396"/>
      <c r="AF4" s="396"/>
      <c r="AG4" s="396"/>
      <c r="AI4" s="396"/>
      <c r="AJ4" s="396"/>
      <c r="AK4" s="396"/>
      <c r="AL4" s="396"/>
      <c r="AM4" s="396"/>
      <c r="AN4" s="396"/>
    </row>
    <row r="5" spans="1:40" s="485" customFormat="1" ht="12" customHeight="1" x14ac:dyDescent="0.25">
      <c r="A5" s="451"/>
      <c r="B5" s="488"/>
      <c r="C5" s="488"/>
      <c r="D5" s="488"/>
      <c r="E5" s="488"/>
      <c r="F5" s="580"/>
      <c r="G5" s="580"/>
      <c r="H5" s="580"/>
      <c r="I5" s="488"/>
      <c r="J5" s="488"/>
      <c r="K5" s="488"/>
    </row>
    <row r="6" spans="1:40" s="485" customFormat="1" ht="45" customHeight="1" x14ac:dyDescent="0.2">
      <c r="A6" s="451"/>
      <c r="B6" s="2299" t="s">
        <v>410</v>
      </c>
      <c r="C6" s="2299"/>
      <c r="D6" s="2294" t="s">
        <v>385</v>
      </c>
      <c r="E6" s="2295"/>
      <c r="F6" s="790"/>
      <c r="G6" s="487"/>
      <c r="H6" s="486"/>
      <c r="I6" s="486"/>
      <c r="J6" s="486"/>
      <c r="K6" s="486"/>
    </row>
    <row r="7" spans="1:40" s="485" customFormat="1" ht="45" customHeight="1" x14ac:dyDescent="0.2">
      <c r="A7" s="484"/>
      <c r="B7" s="2300" t="s">
        <v>384</v>
      </c>
      <c r="C7" s="2300"/>
      <c r="D7" s="2296" t="s">
        <v>383</v>
      </c>
      <c r="E7" s="2358"/>
      <c r="F7" s="790"/>
      <c r="G7" s="487"/>
      <c r="H7" s="486"/>
      <c r="I7" s="486"/>
      <c r="J7" s="486"/>
      <c r="K7" s="486"/>
    </row>
    <row r="8" spans="1:40" ht="20.100000000000001" customHeight="1" x14ac:dyDescent="0.2">
      <c r="A8" s="484"/>
      <c r="B8" s="484"/>
      <c r="C8" s="463"/>
      <c r="D8" s="463"/>
      <c r="E8" s="463"/>
      <c r="F8" s="579"/>
      <c r="G8" s="579"/>
      <c r="H8" s="579"/>
      <c r="I8" s="463"/>
      <c r="J8" s="463"/>
      <c r="K8" s="463"/>
      <c r="L8" s="485"/>
    </row>
    <row r="9" spans="1:40" s="447" customFormat="1" ht="45" customHeight="1" x14ac:dyDescent="0.2">
      <c r="A9" s="484"/>
      <c r="B9" s="2298" t="s">
        <v>382</v>
      </c>
      <c r="C9" s="2298"/>
      <c r="D9" s="774" t="s">
        <v>381</v>
      </c>
      <c r="E9" s="775" t="s">
        <v>437</v>
      </c>
      <c r="F9" s="2274" t="s">
        <v>1238</v>
      </c>
      <c r="G9" s="2275"/>
      <c r="H9" s="2276"/>
      <c r="I9" s="776" t="s">
        <v>380</v>
      </c>
      <c r="J9" s="775" t="s">
        <v>379</v>
      </c>
      <c r="K9" s="777" t="s">
        <v>395</v>
      </c>
      <c r="L9" s="485"/>
    </row>
    <row r="10" spans="1:40" s="449" customFormat="1" ht="45" customHeight="1" x14ac:dyDescent="0.2">
      <c r="A10" s="483"/>
      <c r="B10" s="2345" t="s">
        <v>409</v>
      </c>
      <c r="C10" s="2346"/>
      <c r="D10" s="496" t="s">
        <v>411</v>
      </c>
      <c r="E10" s="496" t="s">
        <v>446</v>
      </c>
      <c r="F10" s="781" t="s">
        <v>433</v>
      </c>
      <c r="G10" s="587" t="s">
        <v>429</v>
      </c>
      <c r="H10" s="2279" t="s">
        <v>1239</v>
      </c>
      <c r="I10" s="2355"/>
      <c r="J10" s="2325"/>
      <c r="K10" s="2327"/>
      <c r="L10" s="508"/>
    </row>
    <row r="11" spans="1:40" s="449" customFormat="1" ht="45" customHeight="1" x14ac:dyDescent="0.2">
      <c r="A11" s="483"/>
      <c r="B11" s="2347"/>
      <c r="C11" s="2348"/>
      <c r="D11" s="2305" t="s">
        <v>435</v>
      </c>
      <c r="E11" s="2305" t="s">
        <v>436</v>
      </c>
      <c r="F11" s="782" t="s">
        <v>432</v>
      </c>
      <c r="G11" s="585" t="s">
        <v>429</v>
      </c>
      <c r="H11" s="2280"/>
      <c r="I11" s="2356"/>
      <c r="J11" s="2282"/>
      <c r="K11" s="2290"/>
      <c r="L11" s="508"/>
    </row>
    <row r="12" spans="1:40" s="449" customFormat="1" ht="45" customHeight="1" x14ac:dyDescent="0.2">
      <c r="A12" s="483"/>
      <c r="B12" s="2349"/>
      <c r="C12" s="2350"/>
      <c r="D12" s="2344"/>
      <c r="E12" s="2344"/>
      <c r="F12" s="783" t="s">
        <v>431</v>
      </c>
      <c r="G12" s="778" t="s">
        <v>429</v>
      </c>
      <c r="H12" s="2281"/>
      <c r="I12" s="2357"/>
      <c r="J12" s="2324"/>
      <c r="K12" s="2328"/>
      <c r="L12" s="508"/>
    </row>
    <row r="13" spans="1:40" s="449" customFormat="1" ht="45" customHeight="1" x14ac:dyDescent="0.2">
      <c r="A13" s="483"/>
      <c r="B13" s="2345" t="s">
        <v>408</v>
      </c>
      <c r="C13" s="2346"/>
      <c r="D13" s="496" t="s">
        <v>411</v>
      </c>
      <c r="E13" s="496" t="s">
        <v>468</v>
      </c>
      <c r="F13" s="781" t="s">
        <v>433</v>
      </c>
      <c r="G13" s="587" t="s">
        <v>429</v>
      </c>
      <c r="H13" s="2279" t="s">
        <v>1239</v>
      </c>
      <c r="I13" s="2355"/>
      <c r="J13" s="2325"/>
      <c r="K13" s="2327"/>
      <c r="L13" s="508"/>
    </row>
    <row r="14" spans="1:40" s="449" customFormat="1" ht="45" customHeight="1" x14ac:dyDescent="0.2">
      <c r="A14" s="483"/>
      <c r="B14" s="2347"/>
      <c r="C14" s="2348"/>
      <c r="D14" s="2305" t="s">
        <v>435</v>
      </c>
      <c r="E14" s="2305" t="s">
        <v>436</v>
      </c>
      <c r="F14" s="782" t="s">
        <v>432</v>
      </c>
      <c r="G14" s="585" t="s">
        <v>429</v>
      </c>
      <c r="H14" s="2280"/>
      <c r="I14" s="2356"/>
      <c r="J14" s="2282"/>
      <c r="K14" s="2290"/>
      <c r="L14" s="508"/>
    </row>
    <row r="15" spans="1:40" s="449" customFormat="1" ht="45" customHeight="1" x14ac:dyDescent="0.2">
      <c r="A15" s="482"/>
      <c r="B15" s="2349"/>
      <c r="C15" s="2350"/>
      <c r="D15" s="2344"/>
      <c r="E15" s="2344"/>
      <c r="F15" s="783" t="s">
        <v>431</v>
      </c>
      <c r="G15" s="778" t="s">
        <v>429</v>
      </c>
      <c r="H15" s="2281"/>
      <c r="I15" s="2357"/>
      <c r="J15" s="2324"/>
      <c r="K15" s="2328"/>
      <c r="L15" s="508"/>
    </row>
    <row r="16" spans="1:40" s="449" customFormat="1" ht="45" customHeight="1" x14ac:dyDescent="0.2">
      <c r="A16" s="482"/>
      <c r="B16" s="2345" t="s">
        <v>392</v>
      </c>
      <c r="C16" s="2346"/>
      <c r="D16" s="496" t="s">
        <v>411</v>
      </c>
      <c r="E16" s="496" t="s">
        <v>445</v>
      </c>
      <c r="F16" s="781" t="s">
        <v>433</v>
      </c>
      <c r="G16" s="587" t="s">
        <v>429</v>
      </c>
      <c r="H16" s="2279" t="s">
        <v>1239</v>
      </c>
      <c r="I16" s="2355"/>
      <c r="J16" s="2325"/>
      <c r="K16" s="2327"/>
      <c r="L16" s="508"/>
    </row>
    <row r="17" spans="1:12" s="449" customFormat="1" ht="45" customHeight="1" x14ac:dyDescent="0.2">
      <c r="A17" s="482"/>
      <c r="B17" s="2347"/>
      <c r="C17" s="2348"/>
      <c r="D17" s="2305" t="s">
        <v>435</v>
      </c>
      <c r="E17" s="2305" t="s">
        <v>436</v>
      </c>
      <c r="F17" s="782" t="s">
        <v>432</v>
      </c>
      <c r="G17" s="585" t="s">
        <v>429</v>
      </c>
      <c r="H17" s="2280"/>
      <c r="I17" s="2356"/>
      <c r="J17" s="2282"/>
      <c r="K17" s="2290"/>
      <c r="L17" s="508"/>
    </row>
    <row r="18" spans="1:12" s="449" customFormat="1" ht="45" customHeight="1" x14ac:dyDescent="0.2">
      <c r="A18" s="482"/>
      <c r="B18" s="2349"/>
      <c r="C18" s="2350"/>
      <c r="D18" s="2344"/>
      <c r="E18" s="2344"/>
      <c r="F18" s="783" t="s">
        <v>431</v>
      </c>
      <c r="G18" s="778" t="s">
        <v>429</v>
      </c>
      <c r="H18" s="2281"/>
      <c r="I18" s="2357"/>
      <c r="J18" s="2324"/>
      <c r="K18" s="2328"/>
      <c r="L18" s="508"/>
    </row>
    <row r="19" spans="1:12" s="449" customFormat="1" ht="45" customHeight="1" x14ac:dyDescent="0.2">
      <c r="A19" s="482"/>
      <c r="B19" s="2345" t="s">
        <v>407</v>
      </c>
      <c r="C19" s="2346"/>
      <c r="D19" s="496" t="s">
        <v>411</v>
      </c>
      <c r="E19" s="496" t="s">
        <v>444</v>
      </c>
      <c r="F19" s="781" t="s">
        <v>433</v>
      </c>
      <c r="G19" s="587" t="s">
        <v>429</v>
      </c>
      <c r="H19" s="2279" t="s">
        <v>1239</v>
      </c>
      <c r="I19" s="2326"/>
      <c r="J19" s="2325"/>
      <c r="K19" s="2327"/>
      <c r="L19" s="508"/>
    </row>
    <row r="20" spans="1:12" s="449" customFormat="1" ht="45" customHeight="1" x14ac:dyDescent="0.2">
      <c r="A20" s="482"/>
      <c r="B20" s="2347"/>
      <c r="C20" s="2348"/>
      <c r="D20" s="2305" t="s">
        <v>435</v>
      </c>
      <c r="E20" s="2305" t="s">
        <v>436</v>
      </c>
      <c r="F20" s="782" t="s">
        <v>432</v>
      </c>
      <c r="G20" s="585" t="s">
        <v>429</v>
      </c>
      <c r="H20" s="2280"/>
      <c r="I20" s="2288"/>
      <c r="J20" s="2282"/>
      <c r="K20" s="2290"/>
      <c r="L20" s="508"/>
    </row>
    <row r="21" spans="1:12" s="449" customFormat="1" ht="45" customHeight="1" x14ac:dyDescent="0.2">
      <c r="A21" s="481"/>
      <c r="B21" s="2349"/>
      <c r="C21" s="2350"/>
      <c r="D21" s="2344"/>
      <c r="E21" s="2344"/>
      <c r="F21" s="783" t="s">
        <v>431</v>
      </c>
      <c r="G21" s="778" t="s">
        <v>429</v>
      </c>
      <c r="H21" s="2281"/>
      <c r="I21" s="2312"/>
      <c r="J21" s="2324"/>
      <c r="K21" s="2328"/>
      <c r="L21" s="508"/>
    </row>
    <row r="22" spans="1:12" s="449" customFormat="1" ht="45" customHeight="1" x14ac:dyDescent="0.2">
      <c r="A22" s="481"/>
      <c r="B22" s="2345" t="s">
        <v>406</v>
      </c>
      <c r="C22" s="2346"/>
      <c r="D22" s="496" t="s">
        <v>411</v>
      </c>
      <c r="E22" s="2317"/>
      <c r="F22" s="781" t="s">
        <v>433</v>
      </c>
      <c r="G22" s="587" t="s">
        <v>429</v>
      </c>
      <c r="H22" s="2279" t="s">
        <v>1239</v>
      </c>
      <c r="I22" s="2326"/>
      <c r="J22" s="2325"/>
      <c r="K22" s="2327"/>
      <c r="L22" s="508"/>
    </row>
    <row r="23" spans="1:12" s="449" customFormat="1" ht="45" customHeight="1" x14ac:dyDescent="0.2">
      <c r="A23" s="481"/>
      <c r="B23" s="2347"/>
      <c r="C23" s="2348"/>
      <c r="D23" s="2305" t="s">
        <v>435</v>
      </c>
      <c r="E23" s="2286"/>
      <c r="F23" s="782" t="s">
        <v>432</v>
      </c>
      <c r="G23" s="585" t="s">
        <v>429</v>
      </c>
      <c r="H23" s="2280"/>
      <c r="I23" s="2288"/>
      <c r="J23" s="2282"/>
      <c r="K23" s="2290"/>
      <c r="L23" s="508"/>
    </row>
    <row r="24" spans="1:12" s="449" customFormat="1" ht="45" customHeight="1" x14ac:dyDescent="0.2">
      <c r="A24" s="481"/>
      <c r="B24" s="2349"/>
      <c r="C24" s="2350"/>
      <c r="D24" s="2344"/>
      <c r="E24" s="2335"/>
      <c r="F24" s="783" t="s">
        <v>431</v>
      </c>
      <c r="G24" s="778" t="s">
        <v>429</v>
      </c>
      <c r="H24" s="2281"/>
      <c r="I24" s="2312"/>
      <c r="J24" s="2324"/>
      <c r="K24" s="2328"/>
      <c r="L24" s="508"/>
    </row>
    <row r="25" spans="1:12" s="478" customFormat="1" ht="45" customHeight="1" x14ac:dyDescent="0.2">
      <c r="A25" s="480"/>
      <c r="B25" s="2308" t="s">
        <v>366</v>
      </c>
      <c r="C25" s="2337" t="s">
        <v>458</v>
      </c>
      <c r="D25" s="2316" t="s">
        <v>434</v>
      </c>
      <c r="E25" s="2317"/>
      <c r="F25" s="781" t="s">
        <v>433</v>
      </c>
      <c r="G25" s="587" t="s">
        <v>429</v>
      </c>
      <c r="H25" s="2279" t="s">
        <v>1239</v>
      </c>
      <c r="I25" s="2326"/>
      <c r="J25" s="2325"/>
      <c r="K25" s="2327"/>
      <c r="L25" s="479"/>
    </row>
    <row r="26" spans="1:12" s="478" customFormat="1" ht="45" customHeight="1" x14ac:dyDescent="0.2">
      <c r="A26" s="480"/>
      <c r="B26" s="2309"/>
      <c r="C26" s="2338"/>
      <c r="D26" s="2305"/>
      <c r="E26" s="2286"/>
      <c r="F26" s="782" t="s">
        <v>432</v>
      </c>
      <c r="G26" s="585" t="s">
        <v>429</v>
      </c>
      <c r="H26" s="2280"/>
      <c r="I26" s="2288"/>
      <c r="J26" s="2282"/>
      <c r="K26" s="2290"/>
      <c r="L26" s="479"/>
    </row>
    <row r="27" spans="1:12" s="478" customFormat="1" ht="45" customHeight="1" x14ac:dyDescent="0.2">
      <c r="A27" s="480"/>
      <c r="B27" s="2309"/>
      <c r="C27" s="2338"/>
      <c r="D27" s="2305"/>
      <c r="E27" s="2286"/>
      <c r="F27" s="782" t="s">
        <v>431</v>
      </c>
      <c r="G27" s="585" t="s">
        <v>429</v>
      </c>
      <c r="H27" s="2281"/>
      <c r="I27" s="2288"/>
      <c r="J27" s="2282"/>
      <c r="K27" s="2290"/>
      <c r="L27" s="479"/>
    </row>
    <row r="28" spans="1:12" s="478" customFormat="1" ht="45" customHeight="1" x14ac:dyDescent="0.2">
      <c r="A28" s="480"/>
      <c r="B28" s="2309"/>
      <c r="C28" s="2338" t="s">
        <v>458</v>
      </c>
      <c r="D28" s="2305" t="s">
        <v>434</v>
      </c>
      <c r="E28" s="2286"/>
      <c r="F28" s="782" t="s">
        <v>433</v>
      </c>
      <c r="G28" s="585" t="s">
        <v>429</v>
      </c>
      <c r="H28" s="2279" t="s">
        <v>1239</v>
      </c>
      <c r="I28" s="2288"/>
      <c r="J28" s="2282"/>
      <c r="K28" s="2290"/>
      <c r="L28" s="479"/>
    </row>
    <row r="29" spans="1:12" s="478" customFormat="1" ht="45" customHeight="1" x14ac:dyDescent="0.2">
      <c r="A29" s="480"/>
      <c r="B29" s="2309"/>
      <c r="C29" s="2338"/>
      <c r="D29" s="2305"/>
      <c r="E29" s="2286"/>
      <c r="F29" s="782" t="s">
        <v>432</v>
      </c>
      <c r="G29" s="585" t="s">
        <v>429</v>
      </c>
      <c r="H29" s="2280"/>
      <c r="I29" s="2288"/>
      <c r="J29" s="2282"/>
      <c r="K29" s="2290"/>
      <c r="L29" s="479"/>
    </row>
    <row r="30" spans="1:12" s="478" customFormat="1" ht="45" customHeight="1" x14ac:dyDescent="0.2">
      <c r="A30" s="480"/>
      <c r="B30" s="2309"/>
      <c r="C30" s="2338"/>
      <c r="D30" s="2305"/>
      <c r="E30" s="2286"/>
      <c r="F30" s="782" t="s">
        <v>431</v>
      </c>
      <c r="G30" s="585" t="s">
        <v>429</v>
      </c>
      <c r="H30" s="2281"/>
      <c r="I30" s="2288"/>
      <c r="J30" s="2282"/>
      <c r="K30" s="2290"/>
      <c r="L30" s="479"/>
    </row>
    <row r="31" spans="1:12" s="478" customFormat="1" ht="45" customHeight="1" x14ac:dyDescent="0.2">
      <c r="A31" s="480"/>
      <c r="B31" s="2309"/>
      <c r="C31" s="2338" t="s">
        <v>458</v>
      </c>
      <c r="D31" s="2305" t="s">
        <v>434</v>
      </c>
      <c r="E31" s="2352"/>
      <c r="F31" s="782" t="s">
        <v>433</v>
      </c>
      <c r="G31" s="585" t="s">
        <v>429</v>
      </c>
      <c r="H31" s="2279" t="s">
        <v>1239</v>
      </c>
      <c r="I31" s="2288"/>
      <c r="J31" s="2282"/>
      <c r="K31" s="2284"/>
      <c r="L31" s="479"/>
    </row>
    <row r="32" spans="1:12" s="478" customFormat="1" ht="45" customHeight="1" x14ac:dyDescent="0.2">
      <c r="A32" s="480"/>
      <c r="B32" s="2309"/>
      <c r="C32" s="2338"/>
      <c r="D32" s="2305"/>
      <c r="E32" s="2352"/>
      <c r="F32" s="782" t="s">
        <v>432</v>
      </c>
      <c r="G32" s="585" t="s">
        <v>429</v>
      </c>
      <c r="H32" s="2280"/>
      <c r="I32" s="2288"/>
      <c r="J32" s="2282"/>
      <c r="K32" s="2284"/>
      <c r="L32" s="479"/>
    </row>
    <row r="33" spans="1:43" s="505" customFormat="1" ht="45" customHeight="1" thickBot="1" x14ac:dyDescent="0.25">
      <c r="A33" s="507"/>
      <c r="B33" s="2310"/>
      <c r="C33" s="2339"/>
      <c r="D33" s="2306"/>
      <c r="E33" s="2353"/>
      <c r="F33" s="784" t="s">
        <v>431</v>
      </c>
      <c r="G33" s="588" t="s">
        <v>429</v>
      </c>
      <c r="H33" s="2281"/>
      <c r="I33" s="2289"/>
      <c r="J33" s="2283"/>
      <c r="K33" s="2285"/>
      <c r="L33" s="506"/>
    </row>
    <row r="34" spans="1:43" s="399" customFormat="1" ht="14.25" x14ac:dyDescent="0.2">
      <c r="F34" s="578"/>
      <c r="G34" s="578"/>
      <c r="H34" s="578"/>
      <c r="J34" s="397"/>
      <c r="K34" s="397"/>
      <c r="L34" s="397"/>
      <c r="M34" s="397"/>
      <c r="N34" s="397"/>
      <c r="O34" s="397"/>
      <c r="P34" s="397"/>
      <c r="Q34" s="397"/>
      <c r="R34" s="397"/>
      <c r="S34" s="397"/>
      <c r="T34" s="397"/>
      <c r="U34" s="397"/>
      <c r="V34" s="397"/>
      <c r="W34" s="397"/>
      <c r="X34" s="397"/>
      <c r="Y34" s="397"/>
      <c r="Z34" s="397"/>
      <c r="AA34" s="397"/>
      <c r="AB34" s="397"/>
      <c r="AC34" s="397"/>
      <c r="AD34" s="397"/>
      <c r="AE34" s="397"/>
    </row>
    <row r="35" spans="1:43" s="475" customFormat="1" ht="15.95" customHeight="1" x14ac:dyDescent="0.2">
      <c r="A35" s="477"/>
      <c r="B35" s="476" t="s">
        <v>98</v>
      </c>
      <c r="F35" s="476"/>
      <c r="G35" s="476"/>
      <c r="H35" s="476"/>
      <c r="J35" s="476"/>
      <c r="K35" s="476"/>
    </row>
    <row r="36" spans="1:43" s="399" customFormat="1" ht="14.25" customHeight="1" x14ac:dyDescent="0.2">
      <c r="B36" s="474" t="s">
        <v>365</v>
      </c>
      <c r="D36" s="474"/>
      <c r="E36" s="474"/>
      <c r="F36" s="577"/>
      <c r="G36" s="577"/>
      <c r="H36" s="577"/>
      <c r="I36" s="474"/>
      <c r="J36" s="474"/>
      <c r="K36" s="474"/>
      <c r="M36" s="474"/>
      <c r="O36" s="474"/>
      <c r="Q36" s="474"/>
      <c r="S36" s="474"/>
      <c r="U36" s="474"/>
      <c r="W36" s="474"/>
      <c r="Y36" s="474"/>
      <c r="AA36" s="474"/>
      <c r="AC36" s="474"/>
      <c r="AE36" s="474"/>
    </row>
    <row r="37" spans="1:43" s="394" customFormat="1" x14ac:dyDescent="0.2">
      <c r="B37" s="396" t="s">
        <v>528</v>
      </c>
      <c r="C37" s="396"/>
      <c r="D37" s="396"/>
      <c r="E37" s="396"/>
      <c r="F37" s="396"/>
      <c r="G37" s="396"/>
      <c r="H37" s="396"/>
      <c r="I37" s="473"/>
      <c r="J37" s="473"/>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396"/>
      <c r="AM37" s="396"/>
      <c r="AN37" s="396"/>
      <c r="AO37" s="396"/>
      <c r="AP37" s="396"/>
      <c r="AQ37" s="396"/>
    </row>
    <row r="38" spans="1:43" ht="20.100000000000001" customHeight="1" x14ac:dyDescent="0.2">
      <c r="B38" s="453"/>
      <c r="C38" s="466"/>
      <c r="D38" s="469"/>
      <c r="E38" s="469"/>
      <c r="F38" s="448"/>
      <c r="G38" s="448"/>
      <c r="H38" s="584"/>
      <c r="I38" s="468"/>
      <c r="J38" s="468"/>
      <c r="K38" s="467"/>
      <c r="L38" s="466"/>
    </row>
    <row r="39" spans="1:43" s="447" customFormat="1" ht="20.100000000000001" hidden="1" customHeight="1" x14ac:dyDescent="0.2">
      <c r="A39" s="451"/>
      <c r="B39" s="785" t="s">
        <v>411</v>
      </c>
      <c r="C39" s="472"/>
      <c r="D39" s="469"/>
      <c r="E39" s="646" t="s">
        <v>446</v>
      </c>
      <c r="F39" s="647" t="s">
        <v>429</v>
      </c>
      <c r="G39" s="647"/>
      <c r="H39" s="646" t="s">
        <v>445</v>
      </c>
      <c r="I39" s="646" t="s">
        <v>444</v>
      </c>
      <c r="J39" s="646" t="s">
        <v>468</v>
      </c>
      <c r="K39" s="631"/>
      <c r="L39" s="485"/>
    </row>
    <row r="40" spans="1:43" ht="20.100000000000001" hidden="1" customHeight="1" x14ac:dyDescent="0.2">
      <c r="B40" s="589" t="s">
        <v>459</v>
      </c>
      <c r="C40" s="466"/>
      <c r="D40" s="469"/>
      <c r="E40" s="631" t="s">
        <v>440</v>
      </c>
      <c r="F40" s="648" t="s">
        <v>426</v>
      </c>
      <c r="G40" s="648"/>
      <c r="H40" s="631" t="s">
        <v>425</v>
      </c>
      <c r="I40" s="631" t="s">
        <v>443</v>
      </c>
      <c r="J40" s="631" t="s">
        <v>425</v>
      </c>
      <c r="K40" s="631"/>
      <c r="L40" s="485"/>
    </row>
    <row r="41" spans="1:43" ht="20.100000000000001" hidden="1" customHeight="1" x14ac:dyDescent="0.2">
      <c r="B41" s="494" t="s">
        <v>464</v>
      </c>
      <c r="C41" s="466"/>
      <c r="D41" s="469"/>
      <c r="E41" s="631" t="s">
        <v>439</v>
      </c>
      <c r="F41" s="615" t="s">
        <v>423</v>
      </c>
      <c r="G41" s="615"/>
      <c r="H41" s="631" t="s">
        <v>422</v>
      </c>
      <c r="I41" s="631" t="s">
        <v>423</v>
      </c>
      <c r="J41" s="631" t="s">
        <v>422</v>
      </c>
      <c r="K41" s="631"/>
      <c r="L41" s="485"/>
    </row>
    <row r="42" spans="1:43" ht="20.100000000000001" hidden="1" customHeight="1" x14ac:dyDescent="0.2">
      <c r="B42" s="589" t="s">
        <v>529</v>
      </c>
      <c r="C42" s="466"/>
      <c r="D42" s="469"/>
      <c r="E42" s="631" t="s">
        <v>438</v>
      </c>
      <c r="F42" s="631"/>
      <c r="G42" s="631"/>
      <c r="H42" s="631"/>
      <c r="I42" s="631"/>
      <c r="J42" s="631"/>
      <c r="K42" s="631"/>
      <c r="L42" s="485"/>
    </row>
    <row r="43" spans="1:43" ht="12.75" hidden="1" customHeight="1" x14ac:dyDescent="0.2">
      <c r="B43" s="589" t="s">
        <v>461</v>
      </c>
      <c r="C43" s="466"/>
      <c r="D43" s="469"/>
      <c r="E43" s="631"/>
      <c r="F43" s="631"/>
      <c r="G43" s="631"/>
      <c r="H43" s="631"/>
      <c r="I43" s="631"/>
      <c r="J43" s="631"/>
      <c r="K43" s="631"/>
      <c r="L43" s="485"/>
    </row>
    <row r="44" spans="1:43" ht="14.25" x14ac:dyDescent="0.2">
      <c r="A44" s="462"/>
      <c r="C44" s="463"/>
      <c r="D44" s="465"/>
      <c r="E44" s="465"/>
      <c r="F44" s="575"/>
      <c r="G44" s="575"/>
      <c r="H44" s="575"/>
      <c r="I44" s="463"/>
      <c r="J44" s="463"/>
      <c r="K44" s="463"/>
      <c r="L44" s="485"/>
    </row>
    <row r="45" spans="1:43" ht="14.25" x14ac:dyDescent="0.2">
      <c r="A45" s="462"/>
      <c r="B45" s="497"/>
      <c r="C45" s="461"/>
      <c r="D45" s="458"/>
      <c r="E45" s="458"/>
      <c r="F45" s="572"/>
      <c r="G45" s="572"/>
      <c r="H45" s="572"/>
      <c r="I45" s="461"/>
      <c r="J45" s="461"/>
      <c r="K45" s="461"/>
    </row>
    <row r="46" spans="1:43" ht="14.25" x14ac:dyDescent="0.2">
      <c r="A46" s="462"/>
      <c r="B46" s="453"/>
      <c r="C46" s="461"/>
      <c r="D46" s="458"/>
      <c r="E46" s="458"/>
      <c r="F46" s="572"/>
      <c r="G46" s="572"/>
      <c r="H46" s="572"/>
      <c r="I46" s="461"/>
      <c r="J46" s="461"/>
      <c r="K46" s="461"/>
    </row>
    <row r="47" spans="1:43" x14ac:dyDescent="0.2">
      <c r="B47" s="453"/>
      <c r="C47" s="461"/>
      <c r="D47" s="458"/>
      <c r="E47" s="458"/>
      <c r="F47" s="572"/>
      <c r="G47" s="572"/>
      <c r="H47" s="572"/>
      <c r="I47" s="461"/>
      <c r="J47" s="461"/>
      <c r="K47" s="461"/>
    </row>
    <row r="48" spans="1:43" x14ac:dyDescent="0.2">
      <c r="B48" s="453"/>
      <c r="C48" s="461"/>
      <c r="D48" s="458"/>
      <c r="E48" s="458"/>
      <c r="F48" s="572"/>
      <c r="G48" s="572"/>
      <c r="H48" s="572"/>
      <c r="I48" s="461"/>
      <c r="J48" s="461"/>
      <c r="K48" s="461"/>
    </row>
    <row r="49" spans="2:11" x14ac:dyDescent="0.2">
      <c r="B49" s="453"/>
      <c r="C49" s="461"/>
      <c r="D49" s="458"/>
      <c r="E49" s="458"/>
      <c r="F49" s="572"/>
      <c r="G49" s="572"/>
      <c r="H49" s="572"/>
      <c r="I49" s="461"/>
      <c r="J49" s="461"/>
      <c r="K49" s="461"/>
    </row>
    <row r="50" spans="2:11" x14ac:dyDescent="0.2">
      <c r="B50" s="453"/>
      <c r="C50" s="457"/>
      <c r="D50" s="459"/>
      <c r="E50" s="459"/>
      <c r="F50" s="573"/>
      <c r="G50" s="573"/>
      <c r="H50" s="573"/>
      <c r="I50" s="457"/>
      <c r="J50" s="457"/>
      <c r="K50" s="457"/>
    </row>
    <row r="51" spans="2:11" x14ac:dyDescent="0.2">
      <c r="B51" s="453"/>
      <c r="C51" s="461"/>
      <c r="D51" s="460"/>
      <c r="E51" s="460"/>
      <c r="F51" s="574"/>
      <c r="G51" s="574"/>
      <c r="H51" s="574"/>
      <c r="I51" s="461"/>
      <c r="J51" s="461"/>
      <c r="K51" s="461"/>
    </row>
    <row r="52" spans="2:11" x14ac:dyDescent="0.2">
      <c r="B52" s="453"/>
      <c r="C52" s="461"/>
      <c r="D52" s="460"/>
      <c r="E52" s="460"/>
      <c r="F52" s="574"/>
      <c r="G52" s="574"/>
      <c r="H52" s="574"/>
      <c r="I52" s="461"/>
      <c r="J52" s="461"/>
      <c r="K52" s="461"/>
    </row>
    <row r="53" spans="2:11" x14ac:dyDescent="0.2">
      <c r="B53" s="453"/>
      <c r="C53" s="461"/>
      <c r="D53" s="458"/>
      <c r="E53" s="458"/>
      <c r="F53" s="572"/>
      <c r="G53" s="572"/>
      <c r="H53" s="572"/>
      <c r="I53" s="461"/>
      <c r="J53" s="461"/>
      <c r="K53" s="461"/>
    </row>
    <row r="54" spans="2:11" x14ac:dyDescent="0.2">
      <c r="B54" s="453"/>
      <c r="C54" s="461"/>
      <c r="D54" s="458"/>
      <c r="E54" s="458"/>
      <c r="F54" s="572"/>
      <c r="G54" s="572"/>
      <c r="H54" s="572"/>
      <c r="I54" s="461"/>
      <c r="J54" s="461"/>
      <c r="K54" s="461"/>
    </row>
    <row r="55" spans="2:11" ht="14.25" customHeight="1" x14ac:dyDescent="0.2">
      <c r="B55" s="453"/>
      <c r="C55" s="457"/>
      <c r="D55" s="458"/>
      <c r="E55" s="458"/>
      <c r="F55" s="572"/>
      <c r="G55" s="572"/>
      <c r="H55" s="572"/>
      <c r="I55" s="457"/>
      <c r="J55" s="457"/>
      <c r="K55" s="457"/>
    </row>
    <row r="56" spans="2:11" ht="14.25" customHeight="1" x14ac:dyDescent="0.2">
      <c r="B56" s="2354"/>
      <c r="C56" s="2354"/>
      <c r="D56" s="2354"/>
      <c r="E56" s="2354"/>
      <c r="F56" s="2354"/>
      <c r="G56" s="2354"/>
      <c r="H56" s="2354"/>
      <c r="I56" s="2354"/>
      <c r="J56" s="2354"/>
      <c r="K56" s="2354"/>
    </row>
    <row r="57" spans="2:11" ht="14.25" customHeight="1" x14ac:dyDescent="0.2">
      <c r="B57" s="2354"/>
      <c r="C57" s="2354"/>
      <c r="D57" s="2354"/>
      <c r="E57" s="2354"/>
      <c r="F57" s="2354"/>
      <c r="G57" s="2354"/>
      <c r="H57" s="2354"/>
      <c r="I57" s="2354"/>
      <c r="J57" s="2354"/>
      <c r="K57" s="2354"/>
    </row>
    <row r="58" spans="2:11" ht="14.25" customHeight="1" x14ac:dyDescent="0.2">
      <c r="B58" s="453"/>
      <c r="C58" s="457"/>
      <c r="D58" s="459"/>
      <c r="E58" s="459"/>
      <c r="F58" s="573"/>
      <c r="G58" s="573"/>
      <c r="H58" s="573"/>
      <c r="I58" s="457"/>
      <c r="J58" s="457"/>
      <c r="K58" s="457"/>
    </row>
    <row r="59" spans="2:11" ht="15" customHeight="1" x14ac:dyDescent="0.2">
      <c r="B59" s="453"/>
      <c r="C59" s="457"/>
      <c r="D59" s="460"/>
      <c r="E59" s="460"/>
      <c r="F59" s="574"/>
      <c r="G59" s="574"/>
      <c r="H59" s="574"/>
      <c r="I59" s="457"/>
      <c r="J59" s="457"/>
      <c r="K59" s="457"/>
    </row>
    <row r="60" spans="2:11" ht="14.25" customHeight="1" x14ac:dyDescent="0.2">
      <c r="B60" s="453"/>
      <c r="C60" s="457"/>
      <c r="D60" s="459"/>
      <c r="E60" s="459"/>
      <c r="F60" s="573"/>
      <c r="G60" s="573"/>
      <c r="H60" s="573"/>
      <c r="I60" s="457"/>
      <c r="J60" s="457"/>
      <c r="K60" s="457"/>
    </row>
    <row r="61" spans="2:11" ht="14.25" customHeight="1" x14ac:dyDescent="0.2">
      <c r="B61" s="453"/>
      <c r="C61" s="457"/>
      <c r="D61" s="458"/>
      <c r="E61" s="458"/>
      <c r="F61" s="572"/>
      <c r="G61" s="572"/>
      <c r="H61" s="572"/>
      <c r="I61" s="457"/>
      <c r="J61" s="457"/>
      <c r="K61" s="457"/>
    </row>
    <row r="62" spans="2:11" x14ac:dyDescent="0.2">
      <c r="B62" s="453"/>
      <c r="C62" s="457"/>
      <c r="D62" s="458"/>
      <c r="E62" s="458"/>
      <c r="F62" s="572"/>
      <c r="G62" s="572"/>
      <c r="H62" s="572"/>
      <c r="I62" s="457"/>
      <c r="J62" s="457"/>
      <c r="K62" s="457"/>
    </row>
    <row r="63" spans="2:11" x14ac:dyDescent="0.2">
      <c r="B63" s="453"/>
      <c r="C63" s="457"/>
      <c r="D63" s="458"/>
      <c r="E63" s="458"/>
      <c r="F63" s="572"/>
      <c r="G63" s="572"/>
      <c r="H63" s="572"/>
      <c r="I63" s="457"/>
      <c r="J63" s="457"/>
      <c r="K63" s="457"/>
    </row>
    <row r="64" spans="2:11" x14ac:dyDescent="0.2">
      <c r="B64" s="453"/>
      <c r="C64" s="457"/>
      <c r="D64" s="458"/>
      <c r="E64" s="458"/>
      <c r="F64" s="572"/>
      <c r="G64" s="572"/>
      <c r="H64" s="572"/>
      <c r="I64" s="457"/>
      <c r="J64" s="457"/>
      <c r="K64" s="457"/>
    </row>
    <row r="65" spans="2:11" x14ac:dyDescent="0.2">
      <c r="B65" s="453"/>
      <c r="C65" s="457"/>
      <c r="D65" s="458"/>
      <c r="E65" s="458"/>
      <c r="F65" s="572"/>
      <c r="G65" s="572"/>
      <c r="H65" s="572"/>
      <c r="I65" s="457"/>
      <c r="J65" s="457"/>
      <c r="K65" s="457"/>
    </row>
    <row r="66" spans="2:11" x14ac:dyDescent="0.2">
      <c r="B66" s="453"/>
      <c r="D66" s="455"/>
      <c r="E66" s="455"/>
      <c r="F66" s="570"/>
      <c r="G66" s="570"/>
      <c r="H66" s="570"/>
    </row>
    <row r="67" spans="2:11" x14ac:dyDescent="0.2">
      <c r="B67" s="453"/>
      <c r="D67" s="456"/>
      <c r="E67" s="456"/>
      <c r="F67" s="571"/>
      <c r="G67" s="571"/>
      <c r="H67" s="571"/>
    </row>
    <row r="68" spans="2:11" x14ac:dyDescent="0.2">
      <c r="B68" s="453"/>
      <c r="D68" s="455"/>
      <c r="E68" s="455"/>
      <c r="F68" s="570"/>
      <c r="G68" s="570"/>
      <c r="H68" s="570"/>
    </row>
    <row r="69" spans="2:11" x14ac:dyDescent="0.2">
      <c r="B69" s="453"/>
      <c r="D69" s="454"/>
      <c r="E69" s="454"/>
      <c r="F69" s="569"/>
      <c r="G69" s="569"/>
      <c r="H69" s="569"/>
    </row>
    <row r="70" spans="2:11" x14ac:dyDescent="0.2">
      <c r="B70" s="453"/>
      <c r="D70" s="454"/>
      <c r="E70" s="454"/>
      <c r="F70" s="569"/>
      <c r="G70" s="569"/>
      <c r="H70" s="569"/>
    </row>
    <row r="71" spans="2:11" x14ac:dyDescent="0.2">
      <c r="B71" s="453"/>
      <c r="D71" s="454"/>
      <c r="E71" s="454"/>
      <c r="F71" s="569"/>
      <c r="G71" s="569"/>
      <c r="H71" s="569"/>
    </row>
    <row r="72" spans="2:11" x14ac:dyDescent="0.2">
      <c r="B72" s="453"/>
    </row>
    <row r="73" spans="2:11" x14ac:dyDescent="0.2">
      <c r="B73" s="453"/>
    </row>
    <row r="74" spans="2:11" x14ac:dyDescent="0.2">
      <c r="B74" s="453"/>
    </row>
    <row r="75" spans="2:11" x14ac:dyDescent="0.2">
      <c r="B75" s="453"/>
    </row>
    <row r="76" spans="2:11" x14ac:dyDescent="0.2">
      <c r="B76" s="453"/>
    </row>
    <row r="77" spans="2:11" x14ac:dyDescent="0.2">
      <c r="B77" s="453"/>
    </row>
    <row r="78" spans="2:11" x14ac:dyDescent="0.2">
      <c r="B78" s="453"/>
    </row>
    <row r="79" spans="2:11" x14ac:dyDescent="0.2">
      <c r="B79" s="453"/>
    </row>
  </sheetData>
  <sheetProtection password="CE33" sheet="1" objects="1" scenarios="1" formatCells="0" formatColumns="0" formatRows="0" insertRows="0" insertHyperlinks="0" deleteRows="0"/>
  <mergeCells count="64">
    <mergeCell ref="K16:K18"/>
    <mergeCell ref="K13:K15"/>
    <mergeCell ref="K10:K12"/>
    <mergeCell ref="J28:J30"/>
    <mergeCell ref="K25:K27"/>
    <mergeCell ref="K28:K30"/>
    <mergeCell ref="K22:K24"/>
    <mergeCell ref="J25:J27"/>
    <mergeCell ref="I31:I33"/>
    <mergeCell ref="K19:K21"/>
    <mergeCell ref="J19:J21"/>
    <mergeCell ref="I19:I21"/>
    <mergeCell ref="I22:I24"/>
    <mergeCell ref="J22:J24"/>
    <mergeCell ref="I28:I30"/>
    <mergeCell ref="I25:I27"/>
    <mergeCell ref="D7:E7"/>
    <mergeCell ref="D6:E6"/>
    <mergeCell ref="B25:B33"/>
    <mergeCell ref="F9:H9"/>
    <mergeCell ref="C25:C27"/>
    <mergeCell ref="E14:E15"/>
    <mergeCell ref="D20:D21"/>
    <mergeCell ref="D23:D24"/>
    <mergeCell ref="E25:E27"/>
    <mergeCell ref="B6:C6"/>
    <mergeCell ref="B7:C7"/>
    <mergeCell ref="B10:C12"/>
    <mergeCell ref="B13:C15"/>
    <mergeCell ref="B19:C21"/>
    <mergeCell ref="B16:C18"/>
    <mergeCell ref="E11:E12"/>
    <mergeCell ref="D17:D18"/>
    <mergeCell ref="B56:K57"/>
    <mergeCell ref="B9:C9"/>
    <mergeCell ref="B22:C24"/>
    <mergeCell ref="C28:C30"/>
    <mergeCell ref="H25:H27"/>
    <mergeCell ref="H28:H30"/>
    <mergeCell ref="I16:I18"/>
    <mergeCell ref="J10:J12"/>
    <mergeCell ref="J13:J15"/>
    <mergeCell ref="J16:J18"/>
    <mergeCell ref="I10:I12"/>
    <mergeCell ref="I13:I15"/>
    <mergeCell ref="K31:K33"/>
    <mergeCell ref="E28:E30"/>
    <mergeCell ref="J31:J33"/>
    <mergeCell ref="E20:E21"/>
    <mergeCell ref="E22:E24"/>
    <mergeCell ref="C31:C33"/>
    <mergeCell ref="H10:H12"/>
    <mergeCell ref="H13:H15"/>
    <mergeCell ref="H16:H18"/>
    <mergeCell ref="H19:H21"/>
    <mergeCell ref="H22:H24"/>
    <mergeCell ref="E31:E33"/>
    <mergeCell ref="D25:D27"/>
    <mergeCell ref="D28:D30"/>
    <mergeCell ref="D31:D33"/>
    <mergeCell ref="H31:H33"/>
    <mergeCell ref="D11:D12"/>
    <mergeCell ref="D14:D15"/>
    <mergeCell ref="E17:E18"/>
  </mergeCells>
  <dataValidations count="6">
    <dataValidation type="list" allowBlank="1" showErrorMessage="1" sqref="E13">
      <formula1>$J$39:$J$41</formula1>
    </dataValidation>
    <dataValidation type="list" allowBlank="1" showErrorMessage="1" sqref="E19">
      <formula1>$I$39:$I$41</formula1>
    </dataValidation>
    <dataValidation type="list" allowBlank="1" showErrorMessage="1" sqref="E16">
      <formula1>$H$39:$H$41</formula1>
    </dataValidation>
    <dataValidation type="list" allowBlank="1" showErrorMessage="1" sqref="E10">
      <formula1>$E$39:$E$42</formula1>
    </dataValidation>
    <dataValidation type="list" allowBlank="1" showErrorMessage="1" sqref="G10:G33">
      <formula1>$F$39:$F$41</formula1>
    </dataValidation>
    <dataValidation type="list" allowBlank="1" showErrorMessage="1" sqref="D10 D22 D13 D16 D19">
      <formula1>$B$39:$B$43</formula1>
    </dataValidation>
  </dataValidations>
  <pageMargins left="0.70866141732283472" right="0.70866141732283472" top="0.74803149606299213" bottom="0.74803149606299213" header="0.31496062992125984" footer="0.31496062992125984"/>
  <pageSetup paperSize="8" scale="49" orientation="landscape" cellComments="asDisplayed" r:id="rId1"/>
  <headerFooter>
    <oddHeader>&amp;LFSB shadow banking exercise 2017&amp;RConfidential when completed</oddHeader>
    <oddFooter>&amp;C&amp;P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3" tint="0.59999389629810485"/>
    <pageSetUpPr fitToPage="1"/>
  </sheetPr>
  <dimension ref="A1:BK86"/>
  <sheetViews>
    <sheetView showGridLines="0" zoomScale="115" zoomScaleNormal="115" zoomScaleSheetLayoutView="40" workbookViewId="0"/>
  </sheetViews>
  <sheetFormatPr defaultColWidth="0" defaultRowHeight="12.75" zeroHeight="1" x14ac:dyDescent="0.2"/>
  <cols>
    <col min="1" max="1" width="3.625" style="451" customWidth="1"/>
    <col min="2" max="2" width="7.875" style="451" customWidth="1"/>
    <col min="3" max="3" width="30.625" style="448" customWidth="1"/>
    <col min="4" max="4" width="45.625" style="452" customWidth="1"/>
    <col min="5" max="5" width="14.25" style="568" customWidth="1"/>
    <col min="6" max="6" width="11.5" style="568" customWidth="1"/>
    <col min="7" max="7" width="35.625" style="568" customWidth="1"/>
    <col min="8" max="10" width="45.625" style="448" customWidth="1"/>
    <col min="11" max="11" width="3.625" style="448" customWidth="1"/>
    <col min="12" max="63" width="0" style="448" hidden="1" customWidth="1"/>
    <col min="64" max="16384" width="10" style="448" hidden="1"/>
  </cols>
  <sheetData>
    <row r="1" spans="1:39" s="394" customFormat="1" ht="14.25" customHeight="1" x14ac:dyDescent="0.2">
      <c r="A1" s="395"/>
      <c r="B1" s="396"/>
      <c r="C1" s="396"/>
      <c r="D1" s="396"/>
      <c r="E1" s="396"/>
      <c r="F1" s="396"/>
      <c r="G1" s="396"/>
      <c r="H1" s="396"/>
      <c r="I1" s="396"/>
      <c r="J1" s="396"/>
    </row>
    <row r="2" spans="1:39" s="3" customFormat="1" ht="19.5" customHeight="1" x14ac:dyDescent="0.2">
      <c r="A2" s="399"/>
      <c r="B2" s="13" t="s">
        <v>519</v>
      </c>
      <c r="C2" s="13"/>
      <c r="D2" s="13"/>
      <c r="E2" s="582"/>
      <c r="F2" s="582"/>
      <c r="G2" s="582"/>
      <c r="H2" s="13"/>
      <c r="I2" s="13"/>
      <c r="J2" s="13"/>
      <c r="K2" s="399"/>
    </row>
    <row r="3" spans="1:39" s="394" customFormat="1" ht="9.9499999999999993" customHeight="1" x14ac:dyDescent="0.2">
      <c r="I3" s="396"/>
    </row>
    <row r="4" spans="1:39" s="394" customFormat="1" ht="12" customHeight="1" x14ac:dyDescent="0.2">
      <c r="B4" s="492" t="s">
        <v>387</v>
      </c>
      <c r="C4" s="400"/>
      <c r="D4" s="396"/>
      <c r="H4" s="396"/>
      <c r="I4" s="396"/>
      <c r="J4" s="396"/>
      <c r="K4" s="396"/>
      <c r="M4" s="396"/>
      <c r="N4" s="396"/>
      <c r="O4" s="396"/>
      <c r="P4" s="396"/>
      <c r="Q4" s="396"/>
      <c r="R4" s="396"/>
      <c r="T4" s="396"/>
      <c r="U4" s="396"/>
      <c r="V4" s="396"/>
      <c r="W4" s="396"/>
      <c r="X4" s="396"/>
      <c r="Y4" s="396"/>
      <c r="AA4" s="396"/>
      <c r="AB4" s="396"/>
      <c r="AC4" s="396"/>
      <c r="AD4" s="396"/>
      <c r="AE4" s="396"/>
      <c r="AF4" s="396"/>
      <c r="AH4" s="396"/>
      <c r="AI4" s="396"/>
      <c r="AJ4" s="396"/>
      <c r="AK4" s="396"/>
      <c r="AL4" s="396"/>
      <c r="AM4" s="396"/>
    </row>
    <row r="5" spans="1:39" s="485" customFormat="1" ht="12" customHeight="1" x14ac:dyDescent="0.25">
      <c r="A5" s="451"/>
      <c r="B5" s="488"/>
      <c r="C5" s="488"/>
      <c r="D5" s="488"/>
      <c r="E5" s="580"/>
      <c r="F5" s="580"/>
      <c r="G5" s="580"/>
      <c r="H5" s="488"/>
      <c r="I5" s="488"/>
      <c r="J5" s="488"/>
    </row>
    <row r="6" spans="1:39" s="485" customFormat="1" ht="45" customHeight="1" x14ac:dyDescent="0.2">
      <c r="A6" s="451"/>
      <c r="B6" s="2299" t="s">
        <v>415</v>
      </c>
      <c r="C6" s="2299"/>
      <c r="D6" s="2294" t="s">
        <v>385</v>
      </c>
      <c r="E6" s="2295"/>
      <c r="F6" s="2295"/>
      <c r="G6" s="2336"/>
      <c r="H6" s="486"/>
      <c r="I6" s="486"/>
      <c r="J6" s="486"/>
    </row>
    <row r="7" spans="1:39" s="485" customFormat="1" ht="45" customHeight="1" x14ac:dyDescent="0.2">
      <c r="A7" s="484"/>
      <c r="B7" s="2300" t="s">
        <v>384</v>
      </c>
      <c r="C7" s="2300"/>
      <c r="D7" s="2296" t="s">
        <v>383</v>
      </c>
      <c r="E7" s="2358"/>
      <c r="F7" s="2358"/>
      <c r="G7" s="2297"/>
      <c r="H7" s="486"/>
      <c r="I7" s="486"/>
      <c r="J7" s="486"/>
    </row>
    <row r="8" spans="1:39" ht="20.100000000000001" customHeight="1" x14ac:dyDescent="0.2">
      <c r="A8" s="484"/>
      <c r="B8" s="484"/>
      <c r="C8" s="463"/>
      <c r="D8" s="463"/>
      <c r="E8" s="579"/>
      <c r="F8" s="579"/>
      <c r="G8" s="579"/>
      <c r="H8" s="463"/>
      <c r="I8" s="463"/>
      <c r="J8" s="463"/>
    </row>
    <row r="9" spans="1:39" s="447" customFormat="1" ht="45" customHeight="1" x14ac:dyDescent="0.2">
      <c r="A9" s="484"/>
      <c r="B9" s="2298" t="s">
        <v>382</v>
      </c>
      <c r="C9" s="2298"/>
      <c r="D9" s="774" t="s">
        <v>381</v>
      </c>
      <c r="E9" s="2274" t="s">
        <v>1238</v>
      </c>
      <c r="F9" s="2275"/>
      <c r="G9" s="2276"/>
      <c r="H9" s="776" t="s">
        <v>380</v>
      </c>
      <c r="I9" s="775" t="s">
        <v>379</v>
      </c>
      <c r="J9" s="777" t="s">
        <v>395</v>
      </c>
      <c r="K9" s="448"/>
    </row>
    <row r="10" spans="1:39" s="449" customFormat="1" ht="45" customHeight="1" x14ac:dyDescent="0.2">
      <c r="A10" s="483"/>
      <c r="B10" s="2332" t="s">
        <v>414</v>
      </c>
      <c r="C10" s="2307"/>
      <c r="D10" s="496" t="s">
        <v>411</v>
      </c>
      <c r="E10" s="781" t="s">
        <v>433</v>
      </c>
      <c r="F10" s="587" t="s">
        <v>429</v>
      </c>
      <c r="G10" s="2279" t="s">
        <v>1239</v>
      </c>
      <c r="H10" s="2326"/>
      <c r="I10" s="2325"/>
      <c r="J10" s="2327"/>
      <c r="K10" s="452"/>
    </row>
    <row r="11" spans="1:39" s="449" customFormat="1" ht="45" customHeight="1" x14ac:dyDescent="0.2">
      <c r="A11" s="483"/>
      <c r="B11" s="2333"/>
      <c r="C11" s="2303"/>
      <c r="D11" s="2368" t="s">
        <v>435</v>
      </c>
      <c r="E11" s="782" t="s">
        <v>432</v>
      </c>
      <c r="F11" s="585" t="s">
        <v>429</v>
      </c>
      <c r="G11" s="2280"/>
      <c r="H11" s="2288"/>
      <c r="I11" s="2282"/>
      <c r="J11" s="2290"/>
      <c r="K11" s="452"/>
    </row>
    <row r="12" spans="1:39" s="449" customFormat="1" ht="45" customHeight="1" x14ac:dyDescent="0.2">
      <c r="A12" s="483"/>
      <c r="B12" s="2362"/>
      <c r="C12" s="2363"/>
      <c r="D12" s="2369"/>
      <c r="E12" s="791" t="s">
        <v>431</v>
      </c>
      <c r="F12" s="586" t="s">
        <v>429</v>
      </c>
      <c r="G12" s="2281"/>
      <c r="H12" s="2359"/>
      <c r="I12" s="2360"/>
      <c r="J12" s="2371"/>
      <c r="K12" s="452"/>
    </row>
    <row r="13" spans="1:39" s="449" customFormat="1" ht="45" customHeight="1" x14ac:dyDescent="0.2">
      <c r="A13" s="483"/>
      <c r="B13" s="2332" t="s">
        <v>413</v>
      </c>
      <c r="C13" s="2307"/>
      <c r="D13" s="496" t="s">
        <v>411</v>
      </c>
      <c r="E13" s="781" t="s">
        <v>433</v>
      </c>
      <c r="F13" s="587" t="s">
        <v>429</v>
      </c>
      <c r="G13" s="2279" t="s">
        <v>1239</v>
      </c>
      <c r="H13" s="2326"/>
      <c r="I13" s="2325"/>
      <c r="J13" s="2327"/>
      <c r="K13" s="452"/>
    </row>
    <row r="14" spans="1:39" s="449" customFormat="1" ht="45" customHeight="1" x14ac:dyDescent="0.2">
      <c r="A14" s="483"/>
      <c r="B14" s="2333"/>
      <c r="C14" s="2303"/>
      <c r="D14" s="2368" t="s">
        <v>435</v>
      </c>
      <c r="E14" s="782" t="s">
        <v>432</v>
      </c>
      <c r="F14" s="585" t="s">
        <v>429</v>
      </c>
      <c r="G14" s="2280"/>
      <c r="H14" s="2288"/>
      <c r="I14" s="2282"/>
      <c r="J14" s="2290"/>
      <c r="K14" s="452"/>
    </row>
    <row r="15" spans="1:39" s="449" customFormat="1" ht="45" customHeight="1" x14ac:dyDescent="0.2">
      <c r="A15" s="482"/>
      <c r="B15" s="2362"/>
      <c r="C15" s="2363"/>
      <c r="D15" s="2369"/>
      <c r="E15" s="791" t="s">
        <v>431</v>
      </c>
      <c r="F15" s="586" t="s">
        <v>429</v>
      </c>
      <c r="G15" s="2281"/>
      <c r="H15" s="2359"/>
      <c r="I15" s="2360"/>
      <c r="J15" s="2371"/>
      <c r="K15" s="452"/>
    </row>
    <row r="16" spans="1:39" s="449" customFormat="1" ht="45" customHeight="1" x14ac:dyDescent="0.2">
      <c r="A16" s="482"/>
      <c r="B16" s="2332" t="s">
        <v>412</v>
      </c>
      <c r="C16" s="2307"/>
      <c r="D16" s="496" t="s">
        <v>411</v>
      </c>
      <c r="E16" s="781" t="s">
        <v>433</v>
      </c>
      <c r="F16" s="587" t="s">
        <v>429</v>
      </c>
      <c r="G16" s="2279" t="s">
        <v>1239</v>
      </c>
      <c r="H16" s="2326"/>
      <c r="I16" s="2325"/>
      <c r="J16" s="2327"/>
      <c r="K16" s="452"/>
    </row>
    <row r="17" spans="1:42" s="449" customFormat="1" ht="45" customHeight="1" x14ac:dyDescent="0.2">
      <c r="A17" s="482"/>
      <c r="B17" s="2333"/>
      <c r="C17" s="2303"/>
      <c r="D17" s="2368" t="s">
        <v>435</v>
      </c>
      <c r="E17" s="782" t="s">
        <v>432</v>
      </c>
      <c r="F17" s="585" t="s">
        <v>429</v>
      </c>
      <c r="G17" s="2280"/>
      <c r="H17" s="2288"/>
      <c r="I17" s="2282"/>
      <c r="J17" s="2290"/>
      <c r="K17" s="452"/>
    </row>
    <row r="18" spans="1:42" s="449" customFormat="1" ht="45" customHeight="1" x14ac:dyDescent="0.2">
      <c r="A18" s="482"/>
      <c r="B18" s="2362"/>
      <c r="C18" s="2363"/>
      <c r="D18" s="2369"/>
      <c r="E18" s="791" t="s">
        <v>431</v>
      </c>
      <c r="F18" s="586" t="s">
        <v>429</v>
      </c>
      <c r="G18" s="2281"/>
      <c r="H18" s="2359"/>
      <c r="I18" s="2360"/>
      <c r="J18" s="2371"/>
      <c r="K18" s="452"/>
    </row>
    <row r="19" spans="1:42" s="478" customFormat="1" ht="45" customHeight="1" x14ac:dyDescent="0.2">
      <c r="A19" s="480"/>
      <c r="B19" s="2364" t="s">
        <v>366</v>
      </c>
      <c r="C19" s="2337" t="s">
        <v>458</v>
      </c>
      <c r="D19" s="2316" t="s">
        <v>434</v>
      </c>
      <c r="E19" s="781" t="s">
        <v>433</v>
      </c>
      <c r="F19" s="587" t="s">
        <v>429</v>
      </c>
      <c r="G19" s="2279" t="s">
        <v>1239</v>
      </c>
      <c r="H19" s="2326"/>
      <c r="I19" s="2325"/>
      <c r="J19" s="2327"/>
      <c r="K19" s="479"/>
    </row>
    <row r="20" spans="1:42" s="478" customFormat="1" ht="45" customHeight="1" x14ac:dyDescent="0.2">
      <c r="A20" s="480"/>
      <c r="B20" s="2365"/>
      <c r="C20" s="2338"/>
      <c r="D20" s="2305"/>
      <c r="E20" s="782" t="s">
        <v>432</v>
      </c>
      <c r="F20" s="585" t="s">
        <v>429</v>
      </c>
      <c r="G20" s="2280"/>
      <c r="H20" s="2288"/>
      <c r="I20" s="2282"/>
      <c r="J20" s="2290"/>
      <c r="K20" s="479"/>
    </row>
    <row r="21" spans="1:42" s="478" customFormat="1" ht="45" customHeight="1" x14ac:dyDescent="0.2">
      <c r="A21" s="480"/>
      <c r="B21" s="2365"/>
      <c r="C21" s="2338"/>
      <c r="D21" s="2305"/>
      <c r="E21" s="782" t="s">
        <v>431</v>
      </c>
      <c r="F21" s="585" t="s">
        <v>429</v>
      </c>
      <c r="G21" s="2281"/>
      <c r="H21" s="2288"/>
      <c r="I21" s="2282"/>
      <c r="J21" s="2290"/>
      <c r="K21" s="479"/>
    </row>
    <row r="22" spans="1:42" s="478" customFormat="1" ht="45" customHeight="1" x14ac:dyDescent="0.2">
      <c r="A22" s="480"/>
      <c r="B22" s="2365"/>
      <c r="C22" s="2338" t="s">
        <v>458</v>
      </c>
      <c r="D22" s="2305" t="s">
        <v>434</v>
      </c>
      <c r="E22" s="782" t="s">
        <v>433</v>
      </c>
      <c r="F22" s="585" t="s">
        <v>429</v>
      </c>
      <c r="G22" s="2279" t="s">
        <v>1239</v>
      </c>
      <c r="H22" s="2288"/>
      <c r="I22" s="2282"/>
      <c r="J22" s="2290"/>
      <c r="K22" s="479"/>
    </row>
    <row r="23" spans="1:42" s="478" customFormat="1" ht="45" customHeight="1" x14ac:dyDescent="0.2">
      <c r="A23" s="480"/>
      <c r="B23" s="2365"/>
      <c r="C23" s="2338"/>
      <c r="D23" s="2305"/>
      <c r="E23" s="782" t="s">
        <v>432</v>
      </c>
      <c r="F23" s="585" t="s">
        <v>429</v>
      </c>
      <c r="G23" s="2280"/>
      <c r="H23" s="2288"/>
      <c r="I23" s="2282"/>
      <c r="J23" s="2290"/>
      <c r="K23" s="479"/>
    </row>
    <row r="24" spans="1:42" s="478" customFormat="1" ht="45" customHeight="1" x14ac:dyDescent="0.2">
      <c r="A24" s="480"/>
      <c r="B24" s="2365"/>
      <c r="C24" s="2338"/>
      <c r="D24" s="2305"/>
      <c r="E24" s="782" t="s">
        <v>431</v>
      </c>
      <c r="F24" s="585" t="s">
        <v>429</v>
      </c>
      <c r="G24" s="2281"/>
      <c r="H24" s="2288"/>
      <c r="I24" s="2282"/>
      <c r="J24" s="2290"/>
      <c r="K24" s="479"/>
    </row>
    <row r="25" spans="1:42" s="478" customFormat="1" ht="45" customHeight="1" x14ac:dyDescent="0.2">
      <c r="A25" s="480"/>
      <c r="B25" s="2365"/>
      <c r="C25" s="2338" t="s">
        <v>458</v>
      </c>
      <c r="D25" s="2305" t="s">
        <v>434</v>
      </c>
      <c r="E25" s="782" t="s">
        <v>433</v>
      </c>
      <c r="F25" s="585" t="s">
        <v>429</v>
      </c>
      <c r="G25" s="2279" t="s">
        <v>1239</v>
      </c>
      <c r="H25" s="2288"/>
      <c r="I25" s="2282"/>
      <c r="J25" s="2284"/>
      <c r="K25" s="479"/>
    </row>
    <row r="26" spans="1:42" s="478" customFormat="1" ht="45" customHeight="1" x14ac:dyDescent="0.2">
      <c r="A26" s="480"/>
      <c r="B26" s="2365"/>
      <c r="C26" s="2338"/>
      <c r="D26" s="2305"/>
      <c r="E26" s="782" t="s">
        <v>432</v>
      </c>
      <c r="F26" s="585" t="s">
        <v>429</v>
      </c>
      <c r="G26" s="2280"/>
      <c r="H26" s="2288"/>
      <c r="I26" s="2282"/>
      <c r="J26" s="2284"/>
      <c r="K26" s="479"/>
    </row>
    <row r="27" spans="1:42" s="478" customFormat="1" ht="45" customHeight="1" x14ac:dyDescent="0.2">
      <c r="A27" s="480"/>
      <c r="B27" s="2366"/>
      <c r="C27" s="2367"/>
      <c r="D27" s="2370"/>
      <c r="E27" s="791" t="s">
        <v>431</v>
      </c>
      <c r="F27" s="586" t="s">
        <v>429</v>
      </c>
      <c r="G27" s="2281"/>
      <c r="H27" s="2359"/>
      <c r="I27" s="2360"/>
      <c r="J27" s="2361"/>
      <c r="K27" s="479"/>
    </row>
    <row r="28" spans="1:42" s="399" customFormat="1" ht="14.25" customHeight="1" x14ac:dyDescent="0.2">
      <c r="E28" s="578"/>
      <c r="F28" s="578"/>
      <c r="G28" s="578"/>
      <c r="I28" s="397"/>
      <c r="J28" s="397"/>
      <c r="K28" s="397"/>
      <c r="L28" s="397"/>
      <c r="M28" s="397"/>
      <c r="N28" s="397"/>
      <c r="O28" s="397"/>
      <c r="P28" s="397"/>
      <c r="Q28" s="397"/>
      <c r="R28" s="397"/>
      <c r="S28" s="397"/>
      <c r="T28" s="397"/>
      <c r="U28" s="397"/>
      <c r="V28" s="397"/>
      <c r="W28" s="397"/>
      <c r="X28" s="397"/>
      <c r="Y28" s="397"/>
      <c r="Z28" s="397"/>
      <c r="AA28" s="397"/>
      <c r="AB28" s="397"/>
      <c r="AC28" s="397"/>
      <c r="AD28" s="397"/>
    </row>
    <row r="29" spans="1:42" s="475" customFormat="1" ht="15.95" customHeight="1" x14ac:dyDescent="0.2">
      <c r="A29" s="477"/>
      <c r="B29" s="476" t="s">
        <v>98</v>
      </c>
      <c r="E29" s="476"/>
      <c r="F29" s="476"/>
      <c r="G29" s="476"/>
      <c r="I29" s="476"/>
      <c r="J29" s="476"/>
    </row>
    <row r="30" spans="1:42" s="399" customFormat="1" ht="14.25" customHeight="1" x14ac:dyDescent="0.2">
      <c r="B30" s="474" t="s">
        <v>365</v>
      </c>
      <c r="D30" s="474"/>
      <c r="E30" s="577"/>
      <c r="F30" s="577"/>
      <c r="G30" s="577"/>
      <c r="H30" s="474"/>
      <c r="I30" s="474"/>
      <c r="J30" s="474"/>
      <c r="L30" s="474"/>
      <c r="N30" s="474"/>
      <c r="P30" s="474"/>
      <c r="R30" s="474"/>
      <c r="T30" s="474"/>
      <c r="V30" s="474"/>
      <c r="X30" s="474"/>
      <c r="Z30" s="474"/>
      <c r="AB30" s="474"/>
      <c r="AD30" s="474"/>
    </row>
    <row r="31" spans="1:42" s="394" customFormat="1" x14ac:dyDescent="0.2">
      <c r="B31" s="396" t="s">
        <v>528</v>
      </c>
      <c r="C31" s="396"/>
      <c r="D31" s="396"/>
      <c r="E31" s="396"/>
      <c r="F31" s="396"/>
      <c r="G31" s="396"/>
      <c r="H31" s="473"/>
      <c r="I31" s="473"/>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396"/>
      <c r="AH31" s="396"/>
      <c r="AI31" s="396"/>
      <c r="AJ31" s="396"/>
      <c r="AK31" s="396"/>
      <c r="AL31" s="396"/>
      <c r="AM31" s="396"/>
      <c r="AN31" s="396"/>
      <c r="AO31" s="396"/>
      <c r="AP31" s="396"/>
    </row>
    <row r="32" spans="1:42" ht="20.100000000000001" customHeight="1" x14ac:dyDescent="0.2">
      <c r="B32" s="453"/>
      <c r="C32" s="466"/>
      <c r="D32" s="469"/>
      <c r="E32" s="584"/>
      <c r="F32" s="584"/>
      <c r="G32" s="584"/>
      <c r="H32" s="468"/>
      <c r="I32" s="468"/>
      <c r="J32" s="467"/>
      <c r="K32" s="466"/>
    </row>
    <row r="33" spans="1:11" s="447" customFormat="1" ht="20.100000000000001" hidden="1" customHeight="1" x14ac:dyDescent="0.2">
      <c r="A33" s="451"/>
      <c r="B33" s="785" t="s">
        <v>411</v>
      </c>
      <c r="C33" s="509"/>
      <c r="D33" s="469"/>
      <c r="E33" s="576"/>
      <c r="F33" s="576"/>
      <c r="G33" s="576"/>
      <c r="H33" s="467"/>
      <c r="I33" s="467"/>
      <c r="J33" s="466"/>
      <c r="K33" s="485"/>
    </row>
    <row r="34" spans="1:11" ht="20.100000000000001" hidden="1" customHeight="1" x14ac:dyDescent="0.2">
      <c r="B34" s="589" t="s">
        <v>459</v>
      </c>
      <c r="D34" s="469"/>
      <c r="E34" s="576"/>
      <c r="F34" s="576"/>
      <c r="G34" s="576"/>
      <c r="H34" s="467"/>
      <c r="I34" s="467"/>
      <c r="J34" s="466"/>
      <c r="K34" s="485"/>
    </row>
    <row r="35" spans="1:11" ht="20.100000000000001" hidden="1" customHeight="1" x14ac:dyDescent="0.2">
      <c r="B35" s="494" t="s">
        <v>470</v>
      </c>
      <c r="D35" s="469"/>
      <c r="E35" s="576"/>
      <c r="F35" s="576"/>
      <c r="G35" s="619" t="s">
        <v>429</v>
      </c>
      <c r="H35" s="467"/>
      <c r="I35" s="467"/>
      <c r="J35" s="466"/>
      <c r="K35" s="485"/>
    </row>
    <row r="36" spans="1:11" ht="20.100000000000001" hidden="1" customHeight="1" x14ac:dyDescent="0.2">
      <c r="B36" s="494" t="s">
        <v>469</v>
      </c>
      <c r="D36" s="469"/>
      <c r="E36" s="576"/>
      <c r="F36" s="576"/>
      <c r="G36" s="589" t="s">
        <v>426</v>
      </c>
      <c r="H36" s="467"/>
      <c r="I36" s="467"/>
      <c r="J36" s="466"/>
      <c r="K36" s="485"/>
    </row>
    <row r="37" spans="1:11" ht="20.100000000000001" hidden="1" customHeight="1" x14ac:dyDescent="0.2">
      <c r="B37" s="589" t="s">
        <v>529</v>
      </c>
      <c r="D37" s="469"/>
      <c r="E37" s="576"/>
      <c r="F37" s="576"/>
      <c r="G37" s="617" t="s">
        <v>423</v>
      </c>
      <c r="H37" s="467"/>
      <c r="I37" s="467"/>
      <c r="J37" s="466"/>
      <c r="K37" s="485"/>
    </row>
    <row r="38" spans="1:11" ht="12.75" hidden="1" customHeight="1" x14ac:dyDescent="0.2">
      <c r="A38" s="462"/>
      <c r="B38" s="589" t="s">
        <v>461</v>
      </c>
      <c r="C38" s="463"/>
      <c r="D38" s="465"/>
      <c r="E38" s="575"/>
      <c r="F38" s="575"/>
      <c r="G38" s="575"/>
      <c r="H38" s="463"/>
      <c r="I38" s="463"/>
      <c r="J38" s="463"/>
      <c r="K38" s="485"/>
    </row>
    <row r="39" spans="1:11" ht="14.25" hidden="1" x14ac:dyDescent="0.2">
      <c r="A39" s="462"/>
      <c r="C39" s="461"/>
      <c r="D39" s="458"/>
      <c r="E39" s="572"/>
      <c r="F39" s="572"/>
      <c r="G39" s="572"/>
      <c r="H39" s="461"/>
      <c r="I39" s="461"/>
      <c r="J39" s="461"/>
    </row>
    <row r="40" spans="1:11" ht="14.25" x14ac:dyDescent="0.2">
      <c r="A40" s="462"/>
      <c r="B40" s="453"/>
      <c r="C40" s="461"/>
      <c r="D40" s="458"/>
      <c r="E40" s="572"/>
      <c r="F40" s="572"/>
      <c r="G40" s="572"/>
      <c r="H40" s="461"/>
      <c r="I40" s="461"/>
      <c r="J40" s="461"/>
    </row>
    <row r="41" spans="1:11" hidden="1" x14ac:dyDescent="0.2">
      <c r="B41" s="453"/>
      <c r="C41" s="461"/>
      <c r="D41" s="458"/>
      <c r="E41" s="572"/>
      <c r="F41" s="572"/>
      <c r="G41" s="572"/>
      <c r="H41" s="461"/>
      <c r="I41" s="461"/>
      <c r="J41" s="461"/>
    </row>
    <row r="42" spans="1:11" hidden="1" x14ac:dyDescent="0.2">
      <c r="B42" s="453"/>
      <c r="C42" s="461"/>
      <c r="D42" s="458"/>
      <c r="E42" s="572"/>
      <c r="F42" s="572"/>
      <c r="G42" s="572"/>
      <c r="H42" s="461"/>
      <c r="I42" s="461"/>
      <c r="J42" s="461"/>
    </row>
    <row r="43" spans="1:11" hidden="1" x14ac:dyDescent="0.2">
      <c r="B43" s="453"/>
      <c r="C43" s="461"/>
      <c r="D43" s="458"/>
      <c r="E43" s="572"/>
      <c r="F43" s="572"/>
      <c r="G43" s="572"/>
      <c r="H43" s="461"/>
      <c r="I43" s="461"/>
      <c r="J43" s="461"/>
    </row>
    <row r="44" spans="1:11" hidden="1" x14ac:dyDescent="0.2">
      <c r="B44" s="453"/>
      <c r="C44" s="457"/>
      <c r="D44" s="459"/>
      <c r="E44" s="573"/>
      <c r="F44" s="573"/>
      <c r="G44" s="573"/>
      <c r="H44" s="457"/>
      <c r="I44" s="457"/>
      <c r="J44" s="457"/>
    </row>
    <row r="45" spans="1:11" hidden="1" x14ac:dyDescent="0.2">
      <c r="B45" s="453"/>
      <c r="C45" s="461"/>
      <c r="D45" s="460"/>
      <c r="E45" s="574"/>
      <c r="F45" s="574"/>
      <c r="G45" s="574"/>
      <c r="H45" s="461"/>
      <c r="I45" s="461"/>
      <c r="J45" s="461"/>
    </row>
    <row r="46" spans="1:11" hidden="1" x14ac:dyDescent="0.2">
      <c r="B46" s="453"/>
      <c r="C46" s="461"/>
      <c r="D46" s="460"/>
      <c r="E46" s="574"/>
      <c r="F46" s="574"/>
      <c r="G46" s="574"/>
      <c r="H46" s="461"/>
      <c r="I46" s="461"/>
      <c r="J46" s="461"/>
    </row>
    <row r="47" spans="1:11" hidden="1" x14ac:dyDescent="0.2">
      <c r="B47" s="453"/>
      <c r="C47" s="461"/>
      <c r="D47" s="458"/>
      <c r="E47" s="572"/>
      <c r="F47" s="572"/>
      <c r="G47" s="572"/>
      <c r="H47" s="461"/>
      <c r="I47" s="461"/>
      <c r="J47" s="461"/>
    </row>
    <row r="48" spans="1:11" hidden="1" x14ac:dyDescent="0.2">
      <c r="B48" s="453"/>
      <c r="C48" s="461"/>
      <c r="D48" s="458"/>
      <c r="E48" s="572"/>
      <c r="F48" s="572"/>
      <c r="G48" s="572"/>
      <c r="H48" s="461"/>
      <c r="I48" s="461"/>
      <c r="J48" s="461"/>
    </row>
    <row r="49" spans="2:10" hidden="1" x14ac:dyDescent="0.2">
      <c r="B49" s="453"/>
      <c r="C49" s="457"/>
      <c r="D49" s="458"/>
      <c r="E49" s="572"/>
      <c r="F49" s="572"/>
      <c r="G49" s="572"/>
      <c r="H49" s="457"/>
      <c r="I49" s="457"/>
      <c r="J49" s="457"/>
    </row>
    <row r="50" spans="2:10" hidden="1" x14ac:dyDescent="0.2">
      <c r="B50" s="453"/>
      <c r="C50" s="457"/>
      <c r="D50" s="458"/>
      <c r="E50" s="572"/>
      <c r="F50" s="572"/>
      <c r="G50" s="572"/>
      <c r="H50" s="457"/>
      <c r="I50" s="457"/>
      <c r="J50" s="457"/>
    </row>
    <row r="51" spans="2:10" ht="14.25" hidden="1" customHeight="1" x14ac:dyDescent="0.2">
      <c r="B51" s="453"/>
      <c r="C51" s="457"/>
      <c r="D51" s="459"/>
      <c r="E51" s="573"/>
      <c r="F51" s="573"/>
      <c r="G51" s="573"/>
      <c r="H51" s="457"/>
      <c r="I51" s="457"/>
      <c r="J51" s="457"/>
    </row>
    <row r="52" spans="2:10" ht="15" hidden="1" customHeight="1" x14ac:dyDescent="0.2">
      <c r="B52" s="2354"/>
      <c r="C52" s="2354"/>
      <c r="D52" s="2354"/>
      <c r="E52" s="2354"/>
      <c r="F52" s="2354"/>
      <c r="G52" s="2354"/>
      <c r="H52" s="2354"/>
      <c r="I52" s="2354"/>
      <c r="J52" s="2354"/>
    </row>
    <row r="53" spans="2:10" ht="15" hidden="1" customHeight="1" x14ac:dyDescent="0.2">
      <c r="B53" s="2354"/>
      <c r="C53" s="2354"/>
      <c r="D53" s="2354"/>
      <c r="E53" s="2354"/>
      <c r="F53" s="2354"/>
      <c r="G53" s="2354"/>
      <c r="H53" s="2354"/>
      <c r="I53" s="2354"/>
      <c r="J53" s="2354"/>
    </row>
    <row r="54" spans="2:10" ht="14.25" hidden="1" customHeight="1" x14ac:dyDescent="0.2">
      <c r="B54" s="453"/>
      <c r="C54" s="457"/>
      <c r="D54" s="459"/>
      <c r="E54" s="573"/>
      <c r="F54" s="573"/>
      <c r="G54" s="573"/>
      <c r="H54" s="457"/>
      <c r="I54" s="457"/>
      <c r="J54" s="457"/>
    </row>
    <row r="55" spans="2:10" ht="14.25" hidden="1" customHeight="1" x14ac:dyDescent="0.2">
      <c r="B55" s="453"/>
      <c r="C55" s="457"/>
      <c r="D55" s="458"/>
      <c r="E55" s="572"/>
      <c r="F55" s="572"/>
      <c r="G55" s="572"/>
      <c r="H55" s="457"/>
      <c r="I55" s="457"/>
      <c r="J55" s="457"/>
    </row>
    <row r="56" spans="2:10" ht="14.25" hidden="1" customHeight="1" x14ac:dyDescent="0.2">
      <c r="B56" s="453"/>
      <c r="C56" s="457"/>
      <c r="D56" s="458"/>
      <c r="E56" s="572"/>
      <c r="F56" s="572"/>
      <c r="G56" s="572"/>
      <c r="H56" s="457"/>
      <c r="I56" s="457"/>
      <c r="J56" s="457"/>
    </row>
    <row r="57" spans="2:10" ht="14.25" hidden="1" customHeight="1" x14ac:dyDescent="0.2">
      <c r="B57" s="453"/>
      <c r="C57" s="457"/>
      <c r="D57" s="458"/>
      <c r="E57" s="572"/>
      <c r="F57" s="572"/>
      <c r="G57" s="572"/>
      <c r="H57" s="457"/>
      <c r="I57" s="457"/>
      <c r="J57" s="457"/>
    </row>
    <row r="58" spans="2:10" hidden="1" x14ac:dyDescent="0.2">
      <c r="B58" s="453"/>
      <c r="C58" s="457"/>
      <c r="D58" s="458"/>
      <c r="E58" s="572"/>
      <c r="F58" s="572"/>
      <c r="G58" s="572"/>
      <c r="H58" s="457"/>
      <c r="I58" s="457"/>
      <c r="J58" s="457"/>
    </row>
    <row r="59" spans="2:10" hidden="1" x14ac:dyDescent="0.2">
      <c r="B59" s="453"/>
      <c r="C59" s="457"/>
      <c r="D59" s="458"/>
      <c r="E59" s="572"/>
      <c r="F59" s="572"/>
      <c r="G59" s="572"/>
      <c r="H59" s="457"/>
      <c r="I59" s="457"/>
      <c r="J59" s="457"/>
    </row>
    <row r="60" spans="2:10" hidden="1" x14ac:dyDescent="0.2">
      <c r="B60" s="453"/>
      <c r="D60" s="455"/>
      <c r="E60" s="570"/>
      <c r="F60" s="570"/>
      <c r="G60" s="570"/>
    </row>
    <row r="61" spans="2:10" hidden="1" x14ac:dyDescent="0.2">
      <c r="B61" s="453"/>
      <c r="D61" s="456"/>
      <c r="E61" s="571"/>
      <c r="F61" s="571"/>
      <c r="G61" s="571"/>
    </row>
    <row r="62" spans="2:10" hidden="1" x14ac:dyDescent="0.2">
      <c r="B62" s="453"/>
      <c r="D62" s="455"/>
      <c r="E62" s="570"/>
      <c r="F62" s="570"/>
      <c r="G62" s="570"/>
    </row>
    <row r="63" spans="2:10" hidden="1" x14ac:dyDescent="0.2">
      <c r="B63" s="453"/>
      <c r="D63" s="454"/>
      <c r="E63" s="569"/>
      <c r="F63" s="569"/>
      <c r="G63" s="569"/>
    </row>
    <row r="64" spans="2:10" hidden="1" x14ac:dyDescent="0.2">
      <c r="B64" s="453"/>
      <c r="D64" s="454"/>
      <c r="E64" s="569"/>
      <c r="F64" s="569"/>
      <c r="G64" s="569"/>
    </row>
    <row r="65" spans="2:7" hidden="1" x14ac:dyDescent="0.2">
      <c r="B65" s="453"/>
      <c r="D65" s="454"/>
      <c r="E65" s="569"/>
      <c r="F65" s="569"/>
      <c r="G65" s="569"/>
    </row>
    <row r="66" spans="2:7" hidden="1" x14ac:dyDescent="0.2">
      <c r="B66" s="453"/>
    </row>
    <row r="67" spans="2:7" hidden="1" x14ac:dyDescent="0.2">
      <c r="B67" s="453"/>
    </row>
    <row r="68" spans="2:7" hidden="1" x14ac:dyDescent="0.2">
      <c r="B68" s="453"/>
    </row>
    <row r="69" spans="2:7" hidden="1" x14ac:dyDescent="0.2">
      <c r="B69" s="453"/>
    </row>
    <row r="70" spans="2:7" hidden="1" x14ac:dyDescent="0.2">
      <c r="B70" s="453"/>
    </row>
    <row r="71" spans="2:7" hidden="1" x14ac:dyDescent="0.2">
      <c r="B71" s="453"/>
    </row>
    <row r="72" spans="2:7" hidden="1" x14ac:dyDescent="0.2">
      <c r="B72" s="453"/>
    </row>
    <row r="73" spans="2:7" hidden="1" x14ac:dyDescent="0.2">
      <c r="B73" s="453"/>
    </row>
    <row r="74" spans="2:7" hidden="1" x14ac:dyDescent="0.2">
      <c r="B74" s="453"/>
    </row>
    <row r="75" spans="2:7" hidden="1" x14ac:dyDescent="0.2">
      <c r="B75" s="453"/>
    </row>
    <row r="76" spans="2:7" hidden="1" x14ac:dyDescent="0.2">
      <c r="B76" s="453"/>
    </row>
    <row r="77" spans="2:7" hidden="1" x14ac:dyDescent="0.2">
      <c r="B77" s="453"/>
    </row>
    <row r="78" spans="2:7" hidden="1" x14ac:dyDescent="0.2">
      <c r="B78" s="453"/>
    </row>
    <row r="79" spans="2:7" hidden="1" x14ac:dyDescent="0.2">
      <c r="B79" s="453"/>
    </row>
    <row r="80" spans="2:7" hidden="1" x14ac:dyDescent="0.2"/>
    <row r="81" hidden="1" x14ac:dyDescent="0.2"/>
    <row r="82" hidden="1" x14ac:dyDescent="0.2"/>
    <row r="83" hidden="1" x14ac:dyDescent="0.2"/>
    <row r="84" hidden="1" x14ac:dyDescent="0.2"/>
    <row r="85" hidden="1" x14ac:dyDescent="0.2"/>
    <row r="86" hidden="1" x14ac:dyDescent="0.2"/>
  </sheetData>
  <sheetProtection password="CE33" sheet="1" objects="1" scenarios="1" formatCells="0" formatColumns="0" formatRows="0" insertRows="0" insertHyperlinks="0" deleteRows="0"/>
  <mergeCells count="44">
    <mergeCell ref="D6:G6"/>
    <mergeCell ref="D7:G7"/>
    <mergeCell ref="J10:J12"/>
    <mergeCell ref="J13:J15"/>
    <mergeCell ref="J16:J18"/>
    <mergeCell ref="I10:I12"/>
    <mergeCell ref="I13:I15"/>
    <mergeCell ref="I16:I18"/>
    <mergeCell ref="B52:J53"/>
    <mergeCell ref="B9:C9"/>
    <mergeCell ref="B6:C6"/>
    <mergeCell ref="H10:H12"/>
    <mergeCell ref="H13:H15"/>
    <mergeCell ref="H16:H18"/>
    <mergeCell ref="H19:H21"/>
    <mergeCell ref="B7:C7"/>
    <mergeCell ref="B19:B27"/>
    <mergeCell ref="C19:C21"/>
    <mergeCell ref="C25:C27"/>
    <mergeCell ref="D11:D12"/>
    <mergeCell ref="D14:D15"/>
    <mergeCell ref="D17:D18"/>
    <mergeCell ref="D25:D27"/>
    <mergeCell ref="C22:C24"/>
    <mergeCell ref="B10:C12"/>
    <mergeCell ref="B13:C15"/>
    <mergeCell ref="B16:C18"/>
    <mergeCell ref="D22:D24"/>
    <mergeCell ref="G25:G27"/>
    <mergeCell ref="D19:D21"/>
    <mergeCell ref="H25:H27"/>
    <mergeCell ref="I25:I27"/>
    <mergeCell ref="J25:J27"/>
    <mergeCell ref="E9:G9"/>
    <mergeCell ref="G10:G12"/>
    <mergeCell ref="G13:G15"/>
    <mergeCell ref="G16:G18"/>
    <mergeCell ref="G19:G21"/>
    <mergeCell ref="G22:G24"/>
    <mergeCell ref="J19:J21"/>
    <mergeCell ref="H22:H24"/>
    <mergeCell ref="J22:J24"/>
    <mergeCell ref="I19:I21"/>
    <mergeCell ref="I22:I24"/>
  </mergeCells>
  <dataValidations count="2">
    <dataValidation type="list" allowBlank="1" showErrorMessage="1" sqref="F10:F27">
      <formula1>$G$35:$G$37</formula1>
    </dataValidation>
    <dataValidation type="list" allowBlank="1" showInputMessage="1" showErrorMessage="1" sqref="D10 D13 D16">
      <formula1>$B$33:$B$38</formula1>
    </dataValidation>
  </dataValidations>
  <pageMargins left="0.70866141732283472" right="0.70866141732283472" top="0.74803149606299213" bottom="0.74803149606299213" header="0.31496062992125984" footer="0.31496062992125984"/>
  <pageSetup paperSize="8" scale="59" orientation="landscape" cellComments="asDisplayed" r:id="rId1"/>
  <headerFooter>
    <oddHeader>&amp;LFSB shadow banking exercise 2017&amp;RConfidential when completed</oddHead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G24"/>
  <sheetViews>
    <sheetView showGridLines="0" workbookViewId="0">
      <selection activeCell="C23" sqref="C23"/>
    </sheetView>
  </sheetViews>
  <sheetFormatPr defaultRowHeight="14.25" x14ac:dyDescent="0.2"/>
  <cols>
    <col min="3" max="3" width="12.625" bestFit="1" customWidth="1"/>
    <col min="12" max="12" width="16" bestFit="1" customWidth="1"/>
    <col min="16" max="16" width="9.125" bestFit="1" customWidth="1"/>
    <col min="17" max="17" width="9.875" bestFit="1" customWidth="1"/>
    <col min="18" max="23" width="9.125" bestFit="1" customWidth="1"/>
    <col min="24" max="24" width="9.875" bestFit="1" customWidth="1"/>
    <col min="25" max="28" width="9.125" bestFit="1" customWidth="1"/>
    <col min="29" max="29" width="10.75" customWidth="1"/>
    <col min="30" max="30" width="11" customWidth="1"/>
    <col min="31" max="31" width="10.25" customWidth="1"/>
    <col min="32" max="32" width="9.875" customWidth="1"/>
    <col min="33" max="33" width="9" customWidth="1"/>
  </cols>
  <sheetData>
    <row r="1" spans="2:33" ht="15" x14ac:dyDescent="0.25">
      <c r="N1" s="1235"/>
      <c r="O1" s="1235"/>
      <c r="P1" s="1243">
        <v>2000</v>
      </c>
      <c r="Q1" s="1243">
        <v>2001</v>
      </c>
      <c r="R1" s="1243">
        <v>2002</v>
      </c>
      <c r="S1" s="1243">
        <v>2003</v>
      </c>
      <c r="T1" s="1243">
        <v>2004</v>
      </c>
      <c r="U1" s="1243">
        <v>2005</v>
      </c>
      <c r="V1" s="1243">
        <v>2006</v>
      </c>
      <c r="W1" s="1243">
        <v>2007</v>
      </c>
      <c r="X1" s="1243">
        <v>2008</v>
      </c>
      <c r="Y1" s="1243">
        <v>2009</v>
      </c>
      <c r="Z1" s="1243">
        <v>2010</v>
      </c>
      <c r="AA1" s="1243">
        <v>2011</v>
      </c>
      <c r="AB1" s="1243">
        <v>2012</v>
      </c>
      <c r="AC1" s="1243">
        <v>2013</v>
      </c>
      <c r="AD1" s="1243">
        <v>2014</v>
      </c>
      <c r="AE1" s="1243">
        <v>2015</v>
      </c>
      <c r="AF1" s="1243">
        <v>2016</v>
      </c>
      <c r="AG1" s="1243">
        <v>2017</v>
      </c>
    </row>
    <row r="2" spans="2:33" ht="15" x14ac:dyDescent="0.25">
      <c r="L2" s="1239">
        <v>1000000</v>
      </c>
      <c r="N2" s="1244" t="s">
        <v>558</v>
      </c>
      <c r="O2" s="1244" t="s">
        <v>559</v>
      </c>
      <c r="P2" s="1236">
        <v>0.99839999999999995</v>
      </c>
      <c r="Q2" s="1236">
        <v>0.99850000000000005</v>
      </c>
      <c r="R2" s="1236">
        <v>3.375</v>
      </c>
      <c r="S2" s="1236">
        <v>2.9542000000000002</v>
      </c>
      <c r="T2" s="1236">
        <v>2.9733000000000001</v>
      </c>
      <c r="U2" s="1236">
        <v>3.0430999999999999</v>
      </c>
      <c r="V2" s="1236">
        <v>3.0752000000000002</v>
      </c>
      <c r="W2" s="1236">
        <v>3.1452</v>
      </c>
      <c r="X2" s="1236">
        <v>3.4489999999999998</v>
      </c>
      <c r="Y2" s="1236">
        <v>3.8039999999999998</v>
      </c>
      <c r="Z2" s="1236">
        <v>3.9740000000000002</v>
      </c>
      <c r="AA2" s="1236">
        <v>4.3025000000000002</v>
      </c>
      <c r="AB2" s="1236">
        <v>4.9175000000000004</v>
      </c>
      <c r="AC2" s="1236">
        <v>6.5187441084765396</v>
      </c>
      <c r="AD2" s="1236">
        <v>8.4671773330038693</v>
      </c>
      <c r="AE2" s="1236">
        <v>12.946909157711</v>
      </c>
      <c r="AF2" s="1236">
        <v>15.9299876672042</v>
      </c>
      <c r="AG2" s="1236">
        <v>18.929959142833301</v>
      </c>
    </row>
    <row r="3" spans="2:33" ht="15" x14ac:dyDescent="0.25">
      <c r="L3" s="1240">
        <v>1000</v>
      </c>
      <c r="N3" s="1245" t="s">
        <v>560</v>
      </c>
      <c r="O3" s="1245" t="s">
        <v>561</v>
      </c>
      <c r="P3" s="1237">
        <v>1.8022568511552901</v>
      </c>
      <c r="Q3" s="1237">
        <v>1.96073981618064</v>
      </c>
      <c r="R3" s="1237">
        <v>1.76942881663011</v>
      </c>
      <c r="S3" s="1237">
        <v>1.33032462391132</v>
      </c>
      <c r="T3" s="1237">
        <v>1.2817707950958099</v>
      </c>
      <c r="U3" s="1237">
        <v>1.36551665677715</v>
      </c>
      <c r="V3" s="1237">
        <v>1.26735003796507</v>
      </c>
      <c r="W3" s="1237">
        <v>1.1383058216153801</v>
      </c>
      <c r="X3" s="1237">
        <v>1.4567794783358501</v>
      </c>
      <c r="Y3" s="1237">
        <v>1.1112036651395301</v>
      </c>
      <c r="Z3" s="1237">
        <v>0.98308636431671903</v>
      </c>
      <c r="AA3" s="1237">
        <v>0.98330628332946901</v>
      </c>
      <c r="AB3" s="1237">
        <v>0.96346824314082202</v>
      </c>
      <c r="AC3" s="1237">
        <v>1.1183380000000001</v>
      </c>
      <c r="AD3" s="1237">
        <v>1.2213989999999999</v>
      </c>
      <c r="AE3" s="1237">
        <v>1.3683289999999999</v>
      </c>
      <c r="AF3" s="1237">
        <v>1.3846879999999999</v>
      </c>
      <c r="AG3" s="1237">
        <v>1.2795799999999999</v>
      </c>
    </row>
    <row r="4" spans="2:33" ht="15" x14ac:dyDescent="0.25">
      <c r="B4" s="891" t="s">
        <v>550</v>
      </c>
      <c r="L4" s="1240">
        <v>10000000</v>
      </c>
      <c r="N4" s="1245" t="s">
        <v>563</v>
      </c>
      <c r="O4" s="1245" t="s">
        <v>564</v>
      </c>
      <c r="P4" s="1237">
        <v>1.9504567436861899</v>
      </c>
      <c r="Q4" s="1237">
        <v>2.3221377510495902</v>
      </c>
      <c r="R4" s="1237">
        <v>3.5400019071231101</v>
      </c>
      <c r="S4" s="1237">
        <v>2.9056215360253401</v>
      </c>
      <c r="T4" s="1237">
        <v>2.6577343807356302</v>
      </c>
      <c r="U4" s="1237">
        <v>2.32787996948377</v>
      </c>
      <c r="V4" s="1237">
        <v>2.13675018982536</v>
      </c>
      <c r="W4" s="1237">
        <v>1.76034236804565</v>
      </c>
      <c r="X4" s="1237">
        <v>2.3306747143780999</v>
      </c>
      <c r="Y4" s="1237">
        <v>1.7432319866722199</v>
      </c>
      <c r="Z4" s="1237">
        <v>1.6597066307438999</v>
      </c>
      <c r="AA4" s="1237">
        <v>1.8671458381636901</v>
      </c>
      <c r="AB4" s="1237">
        <v>2.0491132332878599</v>
      </c>
      <c r="AC4" s="1237">
        <v>2.3621202233340601</v>
      </c>
      <c r="AD4" s="1237">
        <v>2.6527468907009299</v>
      </c>
      <c r="AE4" s="1237">
        <v>3.9604114999540698</v>
      </c>
      <c r="AF4" s="1237">
        <v>3.2544350630869898</v>
      </c>
      <c r="AG4" s="1237">
        <v>3.3126823980655402</v>
      </c>
    </row>
    <row r="5" spans="2:33" ht="15.75" thickBot="1" x14ac:dyDescent="0.3">
      <c r="L5" s="1240">
        <v>100000000</v>
      </c>
      <c r="N5" s="1245" t="s">
        <v>565</v>
      </c>
      <c r="O5" s="1245" t="s">
        <v>566</v>
      </c>
      <c r="P5" s="1237">
        <v>1.50080601826975</v>
      </c>
      <c r="Q5" s="1237">
        <v>1.59729944400318</v>
      </c>
      <c r="R5" s="1237">
        <v>1.57814436921903</v>
      </c>
      <c r="S5" s="1237">
        <v>1.2853523357086301</v>
      </c>
      <c r="T5" s="1237">
        <v>1.2051978562513801</v>
      </c>
      <c r="U5" s="1237">
        <v>1.16343138085954</v>
      </c>
      <c r="V5" s="1237">
        <v>1.1602885345482199</v>
      </c>
      <c r="W5" s="1237">
        <v>0.98152299436179602</v>
      </c>
      <c r="X5" s="1237">
        <v>1.22138391894805</v>
      </c>
      <c r="Y5" s="1237">
        <v>1.0501180063862301</v>
      </c>
      <c r="Z5" s="1237">
        <v>0.99700643616225104</v>
      </c>
      <c r="AA5" s="1237">
        <v>1.0213308601901201</v>
      </c>
      <c r="AB5" s="1237">
        <v>0.99567985447930896</v>
      </c>
      <c r="AC5" s="1237">
        <v>1.0638099999999999</v>
      </c>
      <c r="AD5" s="1237">
        <v>1.158307</v>
      </c>
      <c r="AE5" s="1237">
        <v>1.3884449999999999</v>
      </c>
      <c r="AF5" s="1237">
        <v>1.345982</v>
      </c>
      <c r="AG5" s="1237">
        <v>1.253981</v>
      </c>
    </row>
    <row r="6" spans="2:33" ht="15" x14ac:dyDescent="0.25">
      <c r="B6" s="1234"/>
      <c r="C6" s="1242" t="str">
        <f>IF('Cover Page'!D34=0,"",'Cover Page'!D34)</f>
        <v/>
      </c>
      <c r="L6" s="1240">
        <v>1000000000</v>
      </c>
      <c r="N6" s="1245" t="s">
        <v>592</v>
      </c>
      <c r="O6" s="1245" t="s">
        <v>593</v>
      </c>
      <c r="P6" s="1237">
        <v>0.83333299999999999</v>
      </c>
      <c r="Q6" s="1237">
        <v>0.83333299999999999</v>
      </c>
      <c r="R6" s="1237">
        <v>0.83333299999999999</v>
      </c>
      <c r="S6" s="1237">
        <v>0.83333299999999999</v>
      </c>
      <c r="T6" s="1237">
        <v>0.83333299999999999</v>
      </c>
      <c r="U6" s="1237">
        <v>0.83333299999999999</v>
      </c>
      <c r="V6" s="1237">
        <v>0.83333299999999999</v>
      </c>
      <c r="W6" s="1237">
        <v>0.83333299999999999</v>
      </c>
      <c r="X6" s="1237">
        <v>0.83333299999999999</v>
      </c>
      <c r="Y6" s="1237">
        <v>0.83333299999999999</v>
      </c>
      <c r="Z6" s="1237">
        <v>0.83333299999999999</v>
      </c>
      <c r="AA6" s="1237">
        <v>0.83333299999999999</v>
      </c>
      <c r="AB6" s="1237">
        <v>0.83333299999999999</v>
      </c>
      <c r="AC6" s="1237">
        <v>0.83333299999999999</v>
      </c>
      <c r="AD6" s="1237">
        <v>0.83333299999999999</v>
      </c>
      <c r="AE6" s="1237">
        <v>0.83333299999999999</v>
      </c>
      <c r="AF6" s="1237">
        <v>0.83333299999999999</v>
      </c>
      <c r="AG6" s="1237">
        <v>0.83333299999999999</v>
      </c>
    </row>
    <row r="7" spans="2:33" ht="15" x14ac:dyDescent="0.25">
      <c r="B7" s="10">
        <v>2002</v>
      </c>
      <c r="C7" s="85">
        <f>IFERROR(VLOOKUP($C$6,$O$1:$AG$23,MATCH($B7,$O$1:$AG$1,0),0),1)</f>
        <v>1</v>
      </c>
      <c r="L7" s="1241">
        <v>1000000000000</v>
      </c>
      <c r="N7" s="1245" t="s">
        <v>567</v>
      </c>
      <c r="O7" s="1245" t="s">
        <v>568</v>
      </c>
      <c r="P7" s="1237">
        <v>572.67999999999995</v>
      </c>
      <c r="Q7" s="1237">
        <v>656.2</v>
      </c>
      <c r="R7" s="1237">
        <v>712.38</v>
      </c>
      <c r="S7" s="1237">
        <v>599.41999999999996</v>
      </c>
      <c r="T7" s="1237">
        <v>559.83000000000004</v>
      </c>
      <c r="U7" s="1237">
        <v>514.21</v>
      </c>
      <c r="V7" s="1237">
        <v>534.42999999999995</v>
      </c>
      <c r="W7" s="1237">
        <v>495.82</v>
      </c>
      <c r="X7" s="1237">
        <v>629.11</v>
      </c>
      <c r="Y7" s="1237">
        <v>506.43</v>
      </c>
      <c r="Z7" s="1237">
        <v>468.37</v>
      </c>
      <c r="AA7" s="1237">
        <v>521.46</v>
      </c>
      <c r="AB7" s="1237">
        <v>478.6</v>
      </c>
      <c r="AC7" s="1237">
        <v>523.76</v>
      </c>
      <c r="AD7" s="1237">
        <v>607.38</v>
      </c>
      <c r="AE7" s="1237">
        <v>707.34</v>
      </c>
      <c r="AF7" s="1237">
        <v>667.29</v>
      </c>
      <c r="AG7" s="1237">
        <v>615.22</v>
      </c>
    </row>
    <row r="8" spans="2:33" ht="15" x14ac:dyDescent="0.25">
      <c r="B8" s="10">
        <v>2003</v>
      </c>
      <c r="C8" s="85">
        <f t="shared" ref="C8:C20" si="0">IFERROR(VLOOKUP($C$6,$O$1:$AG$23,MATCH($B8,$O$1:$AG$1,0),0),1)</f>
        <v>1</v>
      </c>
      <c r="N8" s="1245" t="s">
        <v>569</v>
      </c>
      <c r="O8" s="1245" t="s">
        <v>648</v>
      </c>
      <c r="P8" s="1237">
        <v>8.2769478774852203</v>
      </c>
      <c r="Q8" s="1237">
        <v>8.2769771927833897</v>
      </c>
      <c r="R8" s="1237">
        <v>8.2770096309716799</v>
      </c>
      <c r="S8" s="1237">
        <v>8.27703879651623</v>
      </c>
      <c r="T8" s="1237">
        <v>8.2769987519271702</v>
      </c>
      <c r="U8" s="1237">
        <v>8.0701873357633307</v>
      </c>
      <c r="V8" s="1237">
        <v>7.8050873196659101</v>
      </c>
      <c r="W8" s="1237">
        <v>7.3041233611846996</v>
      </c>
      <c r="X8" s="1237">
        <v>6.8230222030609999</v>
      </c>
      <c r="Y8" s="1237">
        <v>6.8270165208940696</v>
      </c>
      <c r="Z8" s="1237">
        <v>6.6023050441550701</v>
      </c>
      <c r="AA8" s="1237">
        <v>6.3055877579411099</v>
      </c>
      <c r="AB8" s="1237">
        <v>6.2306351371835698</v>
      </c>
      <c r="AC8" s="1237">
        <v>6.0540209999999997</v>
      </c>
      <c r="AD8" s="1237">
        <v>6.2069020000000004</v>
      </c>
      <c r="AE8" s="1237">
        <v>6.4855330000000002</v>
      </c>
      <c r="AF8" s="1237">
        <v>6.944502</v>
      </c>
      <c r="AG8" s="1237">
        <v>6.5074630000000004</v>
      </c>
    </row>
    <row r="9" spans="2:33" ht="15" x14ac:dyDescent="0.25">
      <c r="B9" s="10">
        <v>2004</v>
      </c>
      <c r="C9" s="85">
        <f t="shared" si="0"/>
        <v>1</v>
      </c>
      <c r="N9" s="1245" t="s">
        <v>651</v>
      </c>
      <c r="O9" s="1245" t="s">
        <v>562</v>
      </c>
      <c r="P9" s="1237">
        <v>1.0746910263299301</v>
      </c>
      <c r="Q9" s="1237">
        <v>1.1346873936230599</v>
      </c>
      <c r="R9" s="1237">
        <v>0.95356155239820695</v>
      </c>
      <c r="S9" s="1237">
        <v>0.79176563737133798</v>
      </c>
      <c r="T9" s="1237">
        <v>0.73416048748256402</v>
      </c>
      <c r="U9" s="1237">
        <v>0.84767313723828097</v>
      </c>
      <c r="V9" s="1237">
        <v>0.75930144267274102</v>
      </c>
      <c r="W9" s="1237">
        <v>0.67930167787514395</v>
      </c>
      <c r="X9" s="1237">
        <v>0.71854566357691996</v>
      </c>
      <c r="Y9" s="1237">
        <v>0.69415521310564998</v>
      </c>
      <c r="Z9" s="1237">
        <v>0.74839095943721001</v>
      </c>
      <c r="AA9" s="1237">
        <v>0.77285725326532195</v>
      </c>
      <c r="AB9" s="1237">
        <v>0.757920266787934</v>
      </c>
      <c r="AC9" s="1237">
        <v>0.72511099999999995</v>
      </c>
      <c r="AD9" s="1237">
        <v>0.82365500000000003</v>
      </c>
      <c r="AE9" s="1237">
        <v>0.91852699999999998</v>
      </c>
      <c r="AF9" s="1237">
        <v>0.94867699999999999</v>
      </c>
      <c r="AG9" s="1237">
        <v>0.83382000000000001</v>
      </c>
    </row>
    <row r="10" spans="2:33" ht="15" x14ac:dyDescent="0.25">
      <c r="B10" s="10">
        <v>2005</v>
      </c>
      <c r="C10" s="85">
        <f t="shared" si="0"/>
        <v>1</v>
      </c>
      <c r="N10" s="1245" t="s">
        <v>570</v>
      </c>
      <c r="O10" s="1245" t="s">
        <v>571</v>
      </c>
      <c r="P10" s="1237">
        <v>7.7998925308973703</v>
      </c>
      <c r="Q10" s="1237">
        <v>7.7979121751957301</v>
      </c>
      <c r="R10" s="1237">
        <v>7.7983217316677802</v>
      </c>
      <c r="S10" s="1237">
        <v>7.7631828978622304</v>
      </c>
      <c r="T10" s="1237">
        <v>7.7733646575141302</v>
      </c>
      <c r="U10" s="1237">
        <v>7.7540052555734498</v>
      </c>
      <c r="V10" s="1237">
        <v>7.7759301442672699</v>
      </c>
      <c r="W10" s="1237">
        <v>7.7983832620066602</v>
      </c>
      <c r="X10" s="1237">
        <v>7.7500898182079503</v>
      </c>
      <c r="Y10" s="1237">
        <v>7.75433847008191</v>
      </c>
      <c r="Z10" s="1237">
        <v>7.7724891483310898</v>
      </c>
      <c r="AA10" s="1237">
        <v>7.7679882525697499</v>
      </c>
      <c r="AB10" s="1237">
        <v>7.7504926481734104</v>
      </c>
      <c r="AC10" s="1237">
        <v>7.753825</v>
      </c>
      <c r="AD10" s="1237">
        <v>7.7563630000000003</v>
      </c>
      <c r="AE10" s="1237">
        <v>7.7501610000000003</v>
      </c>
      <c r="AF10" s="1237">
        <v>7.7555259999999997</v>
      </c>
      <c r="AG10" s="1237">
        <v>7.8145579999999999</v>
      </c>
    </row>
    <row r="11" spans="2:33" ht="15" x14ac:dyDescent="0.25">
      <c r="B11" s="10">
        <v>2006</v>
      </c>
      <c r="C11" s="85">
        <f t="shared" si="0"/>
        <v>1</v>
      </c>
      <c r="N11" s="1245" t="s">
        <v>573</v>
      </c>
      <c r="O11" s="1245" t="s">
        <v>574</v>
      </c>
      <c r="P11" s="1237">
        <v>46.672756582482499</v>
      </c>
      <c r="Q11" s="1237">
        <v>48.218540792011801</v>
      </c>
      <c r="R11" s="1237">
        <v>47.957471154762999</v>
      </c>
      <c r="S11" s="1237">
        <v>45.588281868566902</v>
      </c>
      <c r="T11" s="1237">
        <v>43.5056163277292</v>
      </c>
      <c r="U11" s="1237">
        <v>45.022463338136802</v>
      </c>
      <c r="V11" s="1237">
        <v>44.205011389521601</v>
      </c>
      <c r="W11" s="1237">
        <v>39.305753685211599</v>
      </c>
      <c r="X11" s="1237">
        <v>48.456563914636803</v>
      </c>
      <c r="Y11" s="1237">
        <v>46.536165486602798</v>
      </c>
      <c r="Z11" s="1237">
        <v>44.722346954048803</v>
      </c>
      <c r="AA11" s="1237">
        <v>53.105340443620101</v>
      </c>
      <c r="AB11" s="1237">
        <v>54.994694558132501</v>
      </c>
      <c r="AC11" s="1237">
        <v>61.899790000000003</v>
      </c>
      <c r="AD11" s="1237">
        <v>63.190016999999997</v>
      </c>
      <c r="AE11" s="1237">
        <v>66.153670000000005</v>
      </c>
      <c r="AF11" s="1237">
        <v>67.919077999999999</v>
      </c>
      <c r="AG11" s="1237">
        <v>63.875177000000001</v>
      </c>
    </row>
    <row r="12" spans="2:33" ht="15" x14ac:dyDescent="0.25">
      <c r="B12" s="10">
        <v>2007</v>
      </c>
      <c r="C12" s="85">
        <f t="shared" si="0"/>
        <v>1</v>
      </c>
      <c r="N12" s="1245" t="s">
        <v>572</v>
      </c>
      <c r="O12" s="1245" t="s">
        <v>649</v>
      </c>
      <c r="P12" s="1237">
        <v>9755.7764642665206</v>
      </c>
      <c r="Q12" s="1237">
        <v>10470.2484965392</v>
      </c>
      <c r="R12" s="1237">
        <v>8951.2825402879807</v>
      </c>
      <c r="S12" s="1237">
        <v>8426.8408551068896</v>
      </c>
      <c r="T12" s="1237">
        <v>9290.0007341604905</v>
      </c>
      <c r="U12" s="1237">
        <v>9829.99915232686</v>
      </c>
      <c r="V12" s="1237">
        <v>8993.5003796507208</v>
      </c>
      <c r="W12" s="1237">
        <v>9392.50050947626</v>
      </c>
      <c r="X12" s="1237">
        <v>10950.003592728301</v>
      </c>
      <c r="Y12" s="1237">
        <v>9458.6491739553003</v>
      </c>
      <c r="Z12" s="1237">
        <v>8982.2930698997206</v>
      </c>
      <c r="AA12" s="1237">
        <v>9066.7516809645294</v>
      </c>
      <c r="AB12" s="1237">
        <v>9636.17553433379</v>
      </c>
      <c r="AC12" s="1237">
        <v>12156.319338699201</v>
      </c>
      <c r="AD12" s="1237">
        <v>12417.5109134338</v>
      </c>
      <c r="AE12" s="1237">
        <v>13814.632130063401</v>
      </c>
      <c r="AF12" s="1237">
        <v>13446.0013281472</v>
      </c>
      <c r="AG12" s="1237">
        <v>13540.4986241974</v>
      </c>
    </row>
    <row r="13" spans="2:33" ht="15" x14ac:dyDescent="0.25">
      <c r="B13" s="10">
        <v>2008</v>
      </c>
      <c r="C13" s="85">
        <f t="shared" si="0"/>
        <v>1</v>
      </c>
      <c r="N13" s="1245" t="s">
        <v>575</v>
      </c>
      <c r="O13" s="1245" t="s">
        <v>646</v>
      </c>
      <c r="P13" s="1237">
        <v>114.90596453519601</v>
      </c>
      <c r="Q13" s="1237">
        <v>130.86349710654699</v>
      </c>
      <c r="R13" s="1237">
        <v>118.613521502813</v>
      </c>
      <c r="S13" s="1237">
        <v>106.927949326999</v>
      </c>
      <c r="T13" s="1237">
        <v>102.52551207694</v>
      </c>
      <c r="U13" s="1237">
        <v>117.741798762397</v>
      </c>
      <c r="V13" s="1237">
        <v>119.157175398633</v>
      </c>
      <c r="W13" s="1237">
        <v>112.037225731948</v>
      </c>
      <c r="X13" s="1237">
        <v>90.637350003592701</v>
      </c>
      <c r="Y13" s="1237">
        <v>92.433708177148404</v>
      </c>
      <c r="Z13" s="1237">
        <v>81.312677742852898</v>
      </c>
      <c r="AA13" s="1237">
        <v>77.440296777185296</v>
      </c>
      <c r="AB13" s="1237">
        <v>86.107321509777194</v>
      </c>
      <c r="AC13" s="1237">
        <v>104.93800299999999</v>
      </c>
      <c r="AD13" s="1237">
        <v>119.619471</v>
      </c>
      <c r="AE13" s="1237">
        <v>120.39129200000001</v>
      </c>
      <c r="AF13" s="1237">
        <v>117.066692</v>
      </c>
      <c r="AG13" s="1237">
        <v>112.57400199999999</v>
      </c>
    </row>
    <row r="14" spans="2:33" ht="15" x14ac:dyDescent="0.25">
      <c r="B14" s="10">
        <v>2009</v>
      </c>
      <c r="C14" s="85">
        <f t="shared" si="0"/>
        <v>1</v>
      </c>
      <c r="N14" s="1245" t="s">
        <v>576</v>
      </c>
      <c r="O14" s="1245" t="s">
        <v>647</v>
      </c>
      <c r="P14" s="1237">
        <v>1259.7</v>
      </c>
      <c r="Q14" s="1237">
        <v>1326.1</v>
      </c>
      <c r="R14" s="1237">
        <v>1200.4000000000001</v>
      </c>
      <c r="S14" s="1237">
        <v>1197.8</v>
      </c>
      <c r="T14" s="1237">
        <v>1043.8</v>
      </c>
      <c r="U14" s="1237">
        <v>1013</v>
      </c>
      <c r="V14" s="1237">
        <v>929.6</v>
      </c>
      <c r="W14" s="1237">
        <v>938.2</v>
      </c>
      <c r="X14" s="1237">
        <v>1257.5</v>
      </c>
      <c r="Y14" s="1237">
        <v>1167.5999999999999</v>
      </c>
      <c r="Z14" s="1237">
        <v>1138.9000000000001</v>
      </c>
      <c r="AA14" s="1237">
        <v>1153.3</v>
      </c>
      <c r="AB14" s="1237">
        <v>1071.0999999999999</v>
      </c>
      <c r="AC14" s="1237">
        <v>1052.0846929156701</v>
      </c>
      <c r="AD14" s="1237">
        <v>1091.1786508524799</v>
      </c>
      <c r="AE14" s="1237">
        <v>1176.43060530908</v>
      </c>
      <c r="AF14" s="1237">
        <v>1204.2121240869001</v>
      </c>
      <c r="AG14" s="1237">
        <v>1066.9640623697201</v>
      </c>
    </row>
    <row r="15" spans="2:33" ht="15" x14ac:dyDescent="0.25">
      <c r="B15" s="10">
        <v>2010</v>
      </c>
      <c r="C15" s="85">
        <f t="shared" si="0"/>
        <v>1</v>
      </c>
      <c r="N15" s="1244" t="s">
        <v>577</v>
      </c>
      <c r="O15" s="1244" t="s">
        <v>578</v>
      </c>
      <c r="P15" s="1236">
        <v>9.5921547555077904</v>
      </c>
      <c r="Q15" s="1236">
        <v>9.1303755815272893</v>
      </c>
      <c r="R15" s="1236">
        <v>10.451511395060599</v>
      </c>
      <c r="S15" s="1236">
        <v>11.2277909738717</v>
      </c>
      <c r="T15" s="1236">
        <v>11.176492181190801</v>
      </c>
      <c r="U15" s="1236">
        <v>10.6760193269475</v>
      </c>
      <c r="V15" s="1236">
        <v>10.8503416856492</v>
      </c>
      <c r="W15" s="1236">
        <v>10.9185517288228</v>
      </c>
      <c r="X15" s="1236">
        <v>13.820004311273999</v>
      </c>
      <c r="Y15" s="1236">
        <v>13.135013188949101</v>
      </c>
      <c r="Z15" s="1236">
        <v>12.3839994012872</v>
      </c>
      <c r="AA15" s="1236">
        <v>13.951000850143</v>
      </c>
      <c r="AB15" s="1236">
        <v>13.024480824617299</v>
      </c>
      <c r="AC15" s="1236">
        <v>13.104996</v>
      </c>
      <c r="AD15" s="1236">
        <v>14.716991999999999</v>
      </c>
      <c r="AE15" s="1236">
        <v>17.373473000000001</v>
      </c>
      <c r="AF15" s="1236">
        <v>20.654492000000001</v>
      </c>
      <c r="AG15" s="1236">
        <v>19.729175000000001</v>
      </c>
    </row>
    <row r="16" spans="2:33" ht="15" x14ac:dyDescent="0.25">
      <c r="B16" s="10">
        <v>2011</v>
      </c>
      <c r="C16" s="85">
        <f t="shared" si="0"/>
        <v>1</v>
      </c>
      <c r="N16" s="1245" t="s">
        <v>579</v>
      </c>
      <c r="O16" s="1245" t="s">
        <v>580</v>
      </c>
      <c r="P16" s="1237">
        <v>28.666953250940399</v>
      </c>
      <c r="Q16" s="1237">
        <v>30.481220923635501</v>
      </c>
      <c r="R16" s="1237">
        <v>31.954610470105798</v>
      </c>
      <c r="S16" s="1237">
        <v>29.260095011876501</v>
      </c>
      <c r="T16" s="1237">
        <v>27.7423830849424</v>
      </c>
      <c r="U16" s="1237">
        <v>28.753072815122501</v>
      </c>
      <c r="V16" s="1237">
        <v>26.332574031890701</v>
      </c>
      <c r="W16" s="1237">
        <v>24.445350180014898</v>
      </c>
      <c r="X16" s="1237">
        <v>29.663720629446001</v>
      </c>
      <c r="Y16" s="1237">
        <v>29.955574066361201</v>
      </c>
      <c r="Z16" s="1237">
        <v>30.549318964226899</v>
      </c>
      <c r="AA16" s="1237">
        <v>32.196100000000001</v>
      </c>
      <c r="AB16" s="1237">
        <v>30.566545399424001</v>
      </c>
      <c r="AC16" s="1237">
        <v>32.865346965412201</v>
      </c>
      <c r="AD16" s="1237">
        <v>59.5807594102628</v>
      </c>
      <c r="AE16" s="1237">
        <v>74.100854229815397</v>
      </c>
      <c r="AF16" s="1237">
        <v>60.999905132340402</v>
      </c>
      <c r="AG16" s="1237">
        <v>57.860418577503502</v>
      </c>
    </row>
    <row r="17" spans="2:33" ht="15" x14ac:dyDescent="0.25">
      <c r="B17" s="10">
        <v>2012</v>
      </c>
      <c r="C17" s="85">
        <f t="shared" si="0"/>
        <v>1</v>
      </c>
      <c r="N17" s="1245" t="s">
        <v>581</v>
      </c>
      <c r="O17" s="1245" t="s">
        <v>582</v>
      </c>
      <c r="P17" s="1237">
        <v>3.7507999999999999</v>
      </c>
      <c r="Q17" s="1237">
        <v>3.7503000000000002</v>
      </c>
      <c r="R17" s="1237">
        <v>3.7501000000000002</v>
      </c>
      <c r="S17" s="1237">
        <v>3.7503000000000002</v>
      </c>
      <c r="T17" s="1237">
        <v>3.7505999999999999</v>
      </c>
      <c r="U17" s="1237">
        <v>3.7505500000000001</v>
      </c>
      <c r="V17" s="1237">
        <v>3.7503500000000001</v>
      </c>
      <c r="W17" s="1237">
        <v>3.7505999999999999</v>
      </c>
      <c r="X17" s="1237">
        <v>3.7530999999999999</v>
      </c>
      <c r="Y17" s="1237">
        <v>3.75075</v>
      </c>
      <c r="Z17" s="1237">
        <v>3.7501000000000002</v>
      </c>
      <c r="AA17" s="1237">
        <v>3.7502</v>
      </c>
      <c r="AB17" s="1237">
        <v>3.7505500000000001</v>
      </c>
      <c r="AC17" s="1237">
        <v>3.7505999999999999</v>
      </c>
      <c r="AD17" s="1237">
        <v>3.7545000000000002</v>
      </c>
      <c r="AE17" s="1237">
        <v>3.7555999999999998</v>
      </c>
      <c r="AF17" s="1237">
        <v>3.7515000000000001</v>
      </c>
      <c r="AG17" s="1237">
        <v>3.75</v>
      </c>
    </row>
    <row r="18" spans="2:33" ht="15" x14ac:dyDescent="0.25">
      <c r="B18" s="10">
        <v>2013</v>
      </c>
      <c r="C18" s="85">
        <f t="shared" si="0"/>
        <v>1</v>
      </c>
      <c r="N18" s="1245" t="s">
        <v>583</v>
      </c>
      <c r="O18" s="1245" t="s">
        <v>584</v>
      </c>
      <c r="P18" s="1237">
        <v>1.7330467490596499</v>
      </c>
      <c r="Q18" s="1237">
        <v>1.8502212640417599</v>
      </c>
      <c r="R18" s="1237">
        <v>1.7353866692094999</v>
      </c>
      <c r="S18" s="1237">
        <v>1.6983372921615201</v>
      </c>
      <c r="T18" s="1237">
        <v>1.6343880772336801</v>
      </c>
      <c r="U18" s="1237">
        <v>1.6638128337713001</v>
      </c>
      <c r="V18" s="1237">
        <v>1.53394077448747</v>
      </c>
      <c r="W18" s="1237">
        <v>1.4376061408871701</v>
      </c>
      <c r="X18" s="1237">
        <v>1.4399655098081501</v>
      </c>
      <c r="Y18" s="1237">
        <v>1.40177703734555</v>
      </c>
      <c r="Z18" s="1237">
        <v>1.2824427480916001</v>
      </c>
      <c r="AA18" s="1237">
        <v>1.29986861426694</v>
      </c>
      <c r="AB18" s="1237">
        <v>1.22108534182204</v>
      </c>
      <c r="AC18" s="1237">
        <v>1.2627079999999999</v>
      </c>
      <c r="AD18" s="1237">
        <v>1.3226260000000001</v>
      </c>
      <c r="AE18" s="1237">
        <v>1.416093</v>
      </c>
      <c r="AF18" s="1237">
        <v>1.445214</v>
      </c>
      <c r="AG18" s="1237">
        <v>1.3361130000000001</v>
      </c>
    </row>
    <row r="19" spans="2:33" ht="15" x14ac:dyDescent="0.25">
      <c r="B19" s="85">
        <v>2014</v>
      </c>
      <c r="C19" s="85">
        <f t="shared" si="0"/>
        <v>1</v>
      </c>
      <c r="N19" s="1245" t="s">
        <v>585</v>
      </c>
      <c r="O19" s="1245" t="s">
        <v>650</v>
      </c>
      <c r="P19" s="1237">
        <v>7.5649650725416402</v>
      </c>
      <c r="Q19" s="1237">
        <v>11.835016452967199</v>
      </c>
      <c r="R19" s="1237">
        <v>8.5910174501764107</v>
      </c>
      <c r="S19" s="1237">
        <v>6.5935075217735601</v>
      </c>
      <c r="T19" s="1237">
        <v>5.6454739005946699</v>
      </c>
      <c r="U19" s="1237">
        <v>6.3272018309739799</v>
      </c>
      <c r="V19" s="1237">
        <v>6.9949886104783596</v>
      </c>
      <c r="W19" s="1237">
        <v>6.8132599687521198</v>
      </c>
      <c r="X19" s="1237">
        <v>9.3890206222605492</v>
      </c>
      <c r="Y19" s="1237">
        <v>7.4038595029848704</v>
      </c>
      <c r="Z19" s="1237">
        <v>6.6326148780122702</v>
      </c>
      <c r="AA19" s="1237">
        <v>8.1018625859803706</v>
      </c>
      <c r="AB19" s="1237">
        <v>8.4680157647415495</v>
      </c>
      <c r="AC19" s="1237">
        <v>10.561961</v>
      </c>
      <c r="AD19" s="1237">
        <v>11.56025</v>
      </c>
      <c r="AE19" s="1237">
        <v>15.571783</v>
      </c>
      <c r="AF19" s="1237">
        <v>13.715018000000001</v>
      </c>
      <c r="AG19" s="1237">
        <v>12.345034999999999</v>
      </c>
    </row>
    <row r="20" spans="2:33" ht="15" x14ac:dyDescent="0.25">
      <c r="B20" s="85">
        <v>2015</v>
      </c>
      <c r="C20" s="85">
        <f t="shared" si="0"/>
        <v>1</v>
      </c>
      <c r="N20" s="1245" t="s">
        <v>586</v>
      </c>
      <c r="O20" s="1245" t="s">
        <v>587</v>
      </c>
      <c r="P20" s="1237">
        <v>1.63696937130575</v>
      </c>
      <c r="Q20" s="1237">
        <v>1.68262793600363</v>
      </c>
      <c r="R20" s="1237">
        <v>1.38495279870316</v>
      </c>
      <c r="S20" s="1237">
        <v>1.2334916864608101</v>
      </c>
      <c r="T20" s="1237">
        <v>1.1327362161368499</v>
      </c>
      <c r="U20" s="1237">
        <v>1.3182164957192499</v>
      </c>
      <c r="V20" s="1237">
        <v>1.22012148823083</v>
      </c>
      <c r="W20" s="1237">
        <v>1.12404048638</v>
      </c>
      <c r="X20" s="1237">
        <v>1.0670403104117301</v>
      </c>
      <c r="Y20" s="1237">
        <v>1.02984867416354</v>
      </c>
      <c r="Z20" s="1237">
        <v>0.935788055680287</v>
      </c>
      <c r="AA20" s="1237">
        <v>0.93948527706932505</v>
      </c>
      <c r="AB20" s="1237">
        <v>0.91496134606639401</v>
      </c>
      <c r="AC20" s="1237">
        <v>0.89014599999999999</v>
      </c>
      <c r="AD20" s="1237">
        <v>0.99036299999999999</v>
      </c>
      <c r="AE20" s="1237">
        <v>0.995224</v>
      </c>
      <c r="AF20" s="1237">
        <v>1.0187839999999999</v>
      </c>
      <c r="AG20" s="1237">
        <v>0.97573600000000005</v>
      </c>
    </row>
    <row r="21" spans="2:33" ht="15" x14ac:dyDescent="0.25">
      <c r="B21" s="10">
        <v>2016</v>
      </c>
      <c r="C21" s="85">
        <f>IFERROR(VLOOKUP($C$6,$O$1:$AG$23,MATCH($B21,$O$1:$AG$1,0),0),1)</f>
        <v>1</v>
      </c>
      <c r="N21" s="1245" t="s">
        <v>588</v>
      </c>
      <c r="O21" s="1245" t="s">
        <v>589</v>
      </c>
      <c r="P21" s="1237">
        <v>0.67089414000000003</v>
      </c>
      <c r="Q21" s="1237">
        <v>1.4404856500000001</v>
      </c>
      <c r="R21" s="1237">
        <v>1.6572899800000001</v>
      </c>
      <c r="S21" s="1237">
        <v>1.4027220899999999</v>
      </c>
      <c r="T21" s="1237">
        <v>1.34806549</v>
      </c>
      <c r="U21" s="1237">
        <v>1.3498347037382401</v>
      </c>
      <c r="V21" s="1237">
        <v>1.4153378891419901</v>
      </c>
      <c r="W21" s="1237">
        <v>1.16636098091162</v>
      </c>
      <c r="X21" s="1237">
        <v>1.5440109218940901</v>
      </c>
      <c r="Y21" s="1237">
        <v>1.4956962376787499</v>
      </c>
      <c r="Z21" s="1237">
        <v>1.5487202514593601</v>
      </c>
      <c r="AA21" s="1237">
        <v>1.8882448411778301</v>
      </c>
      <c r="AB21" s="1237">
        <v>1.78497802031226</v>
      </c>
      <c r="AC21" s="1237">
        <v>2.1467000000000001</v>
      </c>
      <c r="AD21" s="1237">
        <v>2.3325999999999998</v>
      </c>
      <c r="AE21" s="1237">
        <v>2.9177</v>
      </c>
      <c r="AF21" s="1237">
        <v>3.5169000000000001</v>
      </c>
      <c r="AG21" s="1237">
        <v>3.7909000000000002</v>
      </c>
    </row>
    <row r="22" spans="2:33" ht="15" customHeight="1" thickBot="1" x14ac:dyDescent="0.3">
      <c r="B22" s="794">
        <v>2017</v>
      </c>
      <c r="C22" s="843">
        <f>IFERROR(VLOOKUP($C$6,$O$1:$AG$23,MATCH($B22,$O$1:$AG$1,0),0),1)</f>
        <v>1</v>
      </c>
      <c r="N22" s="1245" t="s">
        <v>644</v>
      </c>
      <c r="O22" s="1245" t="s">
        <v>645</v>
      </c>
      <c r="P22" s="1237">
        <v>0.67071466953250902</v>
      </c>
      <c r="Q22" s="1237">
        <v>0.69045727901963005</v>
      </c>
      <c r="R22" s="1237">
        <v>0.62029178983503397</v>
      </c>
      <c r="S22" s="1237">
        <v>0.55803642121931896</v>
      </c>
      <c r="T22" s="1237">
        <v>0.51761985169958202</v>
      </c>
      <c r="U22" s="1237">
        <v>0.58091040094939395</v>
      </c>
      <c r="V22" s="1237">
        <v>0.50987091875474599</v>
      </c>
      <c r="W22" s="1237">
        <v>0.498165885469737</v>
      </c>
      <c r="X22" s="1237">
        <v>0.68441474455701701</v>
      </c>
      <c r="Y22" s="1237">
        <v>0.61647924475912796</v>
      </c>
      <c r="Z22" s="1237">
        <v>0.64417751833557801</v>
      </c>
      <c r="AA22" s="1237">
        <v>0.64556766365252305</v>
      </c>
      <c r="AB22" s="1237">
        <v>0.61853872972563295</v>
      </c>
      <c r="AC22" s="1237">
        <v>0.60452499999999998</v>
      </c>
      <c r="AD22" s="1237">
        <v>0.64154500000000003</v>
      </c>
      <c r="AE22" s="1237">
        <v>0.674153</v>
      </c>
      <c r="AF22" s="1237">
        <v>0.81223800000000002</v>
      </c>
      <c r="AG22" s="1237">
        <v>0.73978999999999995</v>
      </c>
    </row>
    <row r="23" spans="2:33" ht="15.75" thickBot="1" x14ac:dyDescent="0.3">
      <c r="N23" s="1246" t="s">
        <v>590</v>
      </c>
      <c r="O23" s="1246" t="s">
        <v>591</v>
      </c>
      <c r="P23" s="1238">
        <v>1</v>
      </c>
      <c r="Q23" s="1238">
        <v>1</v>
      </c>
      <c r="R23" s="1238">
        <v>1</v>
      </c>
      <c r="S23" s="1238">
        <v>1</v>
      </c>
      <c r="T23" s="1238">
        <v>1</v>
      </c>
      <c r="U23" s="1238">
        <v>1</v>
      </c>
      <c r="V23" s="1238">
        <v>1</v>
      </c>
      <c r="W23" s="1238">
        <v>1</v>
      </c>
      <c r="X23" s="1238">
        <v>1</v>
      </c>
      <c r="Y23" s="1238">
        <v>1</v>
      </c>
      <c r="Z23" s="1238">
        <v>1</v>
      </c>
      <c r="AA23" s="1238">
        <v>1</v>
      </c>
      <c r="AB23" s="1238">
        <v>1</v>
      </c>
      <c r="AC23" s="1238">
        <v>1</v>
      </c>
      <c r="AD23" s="1238">
        <v>1</v>
      </c>
      <c r="AE23" s="1238">
        <v>1</v>
      </c>
      <c r="AF23" s="1238">
        <v>1</v>
      </c>
      <c r="AG23" s="1238">
        <v>1</v>
      </c>
    </row>
    <row r="24" spans="2:33" x14ac:dyDescent="0.2">
      <c r="B24" s="892" t="s">
        <v>594</v>
      </c>
    </row>
  </sheetData>
  <sortState ref="N2:AF23">
    <sortCondition ref="O2:O23"/>
  </sortState>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showGridLines="0" workbookViewId="0"/>
  </sheetViews>
  <sheetFormatPr defaultColWidth="0" defaultRowHeight="15" zeroHeight="1" x14ac:dyDescent="0.2"/>
  <cols>
    <col min="1" max="1" width="9" customWidth="1"/>
    <col min="2" max="2" width="21.375" customWidth="1"/>
    <col min="3" max="3" width="4.375" style="941" customWidth="1"/>
    <col min="4" max="4" width="15.5" style="1895" customWidth="1"/>
    <col min="5" max="5" width="77.375" style="1878" customWidth="1"/>
    <col min="6" max="6" width="9" customWidth="1"/>
    <col min="7" max="16384" width="9" hidden="1"/>
  </cols>
  <sheetData>
    <row r="1" spans="2:5" x14ac:dyDescent="0.2"/>
    <row r="2" spans="2:5" s="1663" customFormat="1" x14ac:dyDescent="0.2">
      <c r="B2" s="1663" t="s">
        <v>1175</v>
      </c>
      <c r="C2" s="941"/>
      <c r="D2" s="1895"/>
      <c r="E2" s="1878"/>
    </row>
    <row r="3" spans="2:5" s="1663" customFormat="1" x14ac:dyDescent="0.2">
      <c r="C3" s="941"/>
      <c r="D3" s="1895"/>
      <c r="E3" s="1878"/>
    </row>
    <row r="4" spans="2:5" s="1663" customFormat="1" ht="14.25" x14ac:dyDescent="0.2">
      <c r="C4" s="941"/>
      <c r="D4" s="1896" t="s">
        <v>1171</v>
      </c>
      <c r="E4" s="1879" t="s">
        <v>1172</v>
      </c>
    </row>
    <row r="5" spans="2:5" s="1663" customFormat="1" x14ac:dyDescent="0.2">
      <c r="C5" s="941"/>
      <c r="D5" s="1895"/>
      <c r="E5" s="1878"/>
    </row>
    <row r="6" spans="2:5" ht="48" thickBot="1" x14ac:dyDescent="0.25">
      <c r="B6" s="1864" t="s">
        <v>1107</v>
      </c>
      <c r="E6" s="1880"/>
    </row>
    <row r="7" spans="2:5" ht="16.5" thickBot="1" x14ac:dyDescent="0.25">
      <c r="C7" s="1888"/>
      <c r="D7" s="1867" t="s">
        <v>1108</v>
      </c>
      <c r="E7" s="1881" t="s">
        <v>1109</v>
      </c>
    </row>
    <row r="8" spans="2:5" ht="15.75" x14ac:dyDescent="0.2">
      <c r="C8" s="2402" t="s">
        <v>1110</v>
      </c>
      <c r="D8" s="2404" t="s">
        <v>1111</v>
      </c>
      <c r="E8" s="1871" t="s">
        <v>1112</v>
      </c>
    </row>
    <row r="9" spans="2:5" ht="63" x14ac:dyDescent="0.2">
      <c r="C9" s="2393"/>
      <c r="D9" s="2405"/>
      <c r="E9" s="1882" t="s">
        <v>1113</v>
      </c>
    </row>
    <row r="10" spans="2:5" ht="47.25" x14ac:dyDescent="0.2">
      <c r="C10" s="2393"/>
      <c r="D10" s="2405"/>
      <c r="E10" s="1882" t="s">
        <v>1114</v>
      </c>
    </row>
    <row r="11" spans="2:5" ht="63" x14ac:dyDescent="0.2">
      <c r="C11" s="2393"/>
      <c r="D11" s="2405"/>
      <c r="E11" s="1882" t="s">
        <v>1115</v>
      </c>
    </row>
    <row r="12" spans="2:5" ht="47.25" x14ac:dyDescent="0.2">
      <c r="B12" s="1875"/>
      <c r="C12" s="2403"/>
      <c r="D12" s="2405"/>
      <c r="E12" s="1882" t="s">
        <v>1116</v>
      </c>
    </row>
    <row r="13" spans="2:5" ht="78.75" x14ac:dyDescent="0.2">
      <c r="B13" s="1875"/>
      <c r="C13" s="2403"/>
      <c r="D13" s="2405"/>
      <c r="E13" s="1882" t="s">
        <v>1117</v>
      </c>
    </row>
    <row r="14" spans="2:5" ht="47.25" x14ac:dyDescent="0.2">
      <c r="C14" s="2393"/>
      <c r="D14" s="2405"/>
      <c r="E14" s="1882" t="s">
        <v>1118</v>
      </c>
    </row>
    <row r="15" spans="2:5" ht="31.5" x14ac:dyDescent="0.2">
      <c r="C15" s="2393"/>
      <c r="D15" s="2405"/>
      <c r="E15" s="1882" t="s">
        <v>1119</v>
      </c>
    </row>
    <row r="16" spans="2:5" ht="31.5" x14ac:dyDescent="0.2">
      <c r="C16" s="2393"/>
      <c r="D16" s="2405"/>
      <c r="E16" s="1882" t="s">
        <v>1120</v>
      </c>
    </row>
    <row r="17" spans="3:5" s="1663" customFormat="1" ht="32.25" thickBot="1" x14ac:dyDescent="0.25">
      <c r="C17" s="1898"/>
      <c r="D17" s="1899"/>
      <c r="E17" s="1883" t="s">
        <v>1224</v>
      </c>
    </row>
    <row r="18" spans="3:5" ht="78.75" x14ac:dyDescent="0.2">
      <c r="C18" s="2396" t="s">
        <v>1121</v>
      </c>
      <c r="D18" s="2406" t="s">
        <v>1176</v>
      </c>
      <c r="E18" s="1873" t="s">
        <v>1122</v>
      </c>
    </row>
    <row r="19" spans="3:5" ht="31.5" x14ac:dyDescent="0.2">
      <c r="C19" s="2397"/>
      <c r="D19" s="2407"/>
      <c r="E19" s="1873" t="s">
        <v>1123</v>
      </c>
    </row>
    <row r="20" spans="3:5" ht="31.5" x14ac:dyDescent="0.2">
      <c r="C20" s="2397"/>
      <c r="D20" s="2407"/>
      <c r="E20" s="1903" t="s">
        <v>1119</v>
      </c>
    </row>
    <row r="21" spans="3:5" s="1663" customFormat="1" ht="32.25" thickBot="1" x14ac:dyDescent="0.25">
      <c r="C21" s="1901"/>
      <c r="D21" s="1902"/>
      <c r="E21" s="1903" t="s">
        <v>1225</v>
      </c>
    </row>
    <row r="22" spans="3:5" ht="31.5" customHeight="1" x14ac:dyDescent="0.2">
      <c r="C22" s="2392" t="s">
        <v>1124</v>
      </c>
      <c r="D22" s="2408" t="s">
        <v>1177</v>
      </c>
      <c r="E22" s="1900" t="s">
        <v>1125</v>
      </c>
    </row>
    <row r="23" spans="3:5" ht="32.25" thickBot="1" x14ac:dyDescent="0.25">
      <c r="C23" s="2394"/>
      <c r="D23" s="2409"/>
      <c r="E23" s="1883" t="s">
        <v>1226</v>
      </c>
    </row>
    <row r="24" spans="3:5" ht="63" x14ac:dyDescent="0.2">
      <c r="C24" s="2396" t="s">
        <v>1126</v>
      </c>
      <c r="D24" s="2399" t="s">
        <v>1127</v>
      </c>
      <c r="E24" s="1873" t="s">
        <v>1128</v>
      </c>
    </row>
    <row r="25" spans="3:5" ht="79.5" thickBot="1" x14ac:dyDescent="0.25">
      <c r="C25" s="2398"/>
      <c r="D25" s="2401"/>
      <c r="E25" s="1874" t="s">
        <v>1129</v>
      </c>
    </row>
    <row r="26" spans="3:5" ht="63" x14ac:dyDescent="0.2">
      <c r="C26" s="2392" t="s">
        <v>1130</v>
      </c>
      <c r="D26" s="2390" t="s">
        <v>1131</v>
      </c>
      <c r="E26" s="1871" t="s">
        <v>1128</v>
      </c>
    </row>
    <row r="27" spans="3:5" ht="31.5" x14ac:dyDescent="0.2">
      <c r="C27" s="2393"/>
      <c r="D27" s="2395"/>
      <c r="E27" s="1871" t="s">
        <v>1132</v>
      </c>
    </row>
    <row r="28" spans="3:5" ht="48" thickBot="1" x14ac:dyDescent="0.25">
      <c r="C28" s="2394"/>
      <c r="D28" s="2391"/>
      <c r="E28" s="1872" t="s">
        <v>1133</v>
      </c>
    </row>
    <row r="29" spans="3:5" ht="47.25" x14ac:dyDescent="0.2">
      <c r="C29" s="2396" t="s">
        <v>1134</v>
      </c>
      <c r="D29" s="2399" t="s">
        <v>1135</v>
      </c>
      <c r="E29" s="1873" t="s">
        <v>1136</v>
      </c>
    </row>
    <row r="30" spans="3:5" ht="31.5" x14ac:dyDescent="0.2">
      <c r="C30" s="2397"/>
      <c r="D30" s="2400"/>
      <c r="E30" s="1873" t="s">
        <v>1137</v>
      </c>
    </row>
    <row r="31" spans="3:5" ht="32.25" thickBot="1" x14ac:dyDescent="0.25">
      <c r="C31" s="2398"/>
      <c r="D31" s="2401"/>
      <c r="E31" s="1874" t="s">
        <v>1138</v>
      </c>
    </row>
    <row r="32" spans="3:5" ht="47.25" customHeight="1" x14ac:dyDescent="0.2">
      <c r="C32" s="2392" t="s">
        <v>1139</v>
      </c>
      <c r="D32" s="2390" t="s">
        <v>1173</v>
      </c>
      <c r="E32" s="2372" t="s">
        <v>1140</v>
      </c>
    </row>
    <row r="33" spans="2:5" thickBot="1" x14ac:dyDescent="0.25">
      <c r="C33" s="2394"/>
      <c r="D33" s="2391"/>
      <c r="E33" s="2373"/>
    </row>
    <row r="34" spans="2:5" ht="15.75" x14ac:dyDescent="0.2">
      <c r="C34" s="1894"/>
      <c r="D34" s="1897"/>
      <c r="E34" s="1865"/>
    </row>
    <row r="35" spans="2:5" ht="15.75" x14ac:dyDescent="0.2">
      <c r="C35" s="1894"/>
      <c r="D35" s="1897"/>
      <c r="E35" s="1865"/>
    </row>
    <row r="36" spans="2:5" ht="42.75" customHeight="1" thickBot="1" x14ac:dyDescent="0.25">
      <c r="B36" s="1864" t="s">
        <v>1141</v>
      </c>
      <c r="C36" s="1894"/>
      <c r="D36" s="1897"/>
      <c r="E36" s="1865"/>
    </row>
    <row r="37" spans="2:5" ht="16.5" thickBot="1" x14ac:dyDescent="0.25">
      <c r="C37" s="1888"/>
      <c r="D37" s="1867" t="s">
        <v>1108</v>
      </c>
      <c r="E37" s="1881" t="s">
        <v>1109</v>
      </c>
    </row>
    <row r="38" spans="2:5" ht="32.25" thickBot="1" x14ac:dyDescent="0.25">
      <c r="C38" s="1889" t="s">
        <v>1110</v>
      </c>
      <c r="D38" s="1886" t="s">
        <v>1142</v>
      </c>
      <c r="E38" s="1872" t="s">
        <v>1143</v>
      </c>
    </row>
    <row r="39" spans="2:5" ht="32.25" thickBot="1" x14ac:dyDescent="0.25">
      <c r="C39" s="1890" t="s">
        <v>1121</v>
      </c>
      <c r="D39" s="1887" t="s">
        <v>1144</v>
      </c>
      <c r="E39" s="1874" t="s">
        <v>1145</v>
      </c>
    </row>
    <row r="40" spans="2:5" ht="15.75" x14ac:dyDescent="0.2">
      <c r="C40" s="1894"/>
      <c r="D40" s="1897"/>
      <c r="E40" s="1865"/>
    </row>
    <row r="41" spans="2:5" s="1663" customFormat="1" ht="15.75" x14ac:dyDescent="0.2">
      <c r="C41" s="1894"/>
      <c r="D41" s="1897"/>
      <c r="E41" s="1865"/>
    </row>
    <row r="42" spans="2:5" ht="32.25" thickBot="1" x14ac:dyDescent="0.25">
      <c r="B42" s="1864" t="s">
        <v>1146</v>
      </c>
      <c r="C42" s="1894"/>
      <c r="D42" s="1897"/>
      <c r="E42" s="1865"/>
    </row>
    <row r="43" spans="2:5" ht="16.5" thickBot="1" x14ac:dyDescent="0.25">
      <c r="B43" s="1864"/>
      <c r="C43" s="1866"/>
      <c r="D43" s="1867" t="s">
        <v>1147</v>
      </c>
      <c r="E43" s="1881" t="s">
        <v>1109</v>
      </c>
    </row>
    <row r="44" spans="2:5" ht="33.75" customHeight="1" x14ac:dyDescent="0.2">
      <c r="C44" s="2385" t="s">
        <v>1110</v>
      </c>
      <c r="D44" s="2382" t="s">
        <v>51</v>
      </c>
      <c r="E44" s="1884" t="s">
        <v>1200</v>
      </c>
    </row>
    <row r="45" spans="2:5" ht="15.75" x14ac:dyDescent="0.2">
      <c r="C45" s="2386"/>
      <c r="D45" s="2387"/>
      <c r="E45" s="1871" t="s">
        <v>1201</v>
      </c>
    </row>
    <row r="46" spans="2:5" ht="16.5" thickBot="1" x14ac:dyDescent="0.25">
      <c r="C46" s="2379"/>
      <c r="D46" s="2381"/>
      <c r="E46" s="1872" t="s">
        <v>1202</v>
      </c>
    </row>
    <row r="47" spans="2:5" ht="32.25" thickBot="1" x14ac:dyDescent="0.25">
      <c r="C47" s="1891" t="s">
        <v>1121</v>
      </c>
      <c r="D47" s="1868" t="s">
        <v>1148</v>
      </c>
      <c r="E47" s="1874" t="s">
        <v>1203</v>
      </c>
    </row>
    <row r="48" spans="2:5" ht="16.5" thickBot="1" x14ac:dyDescent="0.25">
      <c r="C48" s="1892" t="s">
        <v>1124</v>
      </c>
      <c r="D48" s="1869" t="s">
        <v>1149</v>
      </c>
      <c r="E48" s="1872" t="s">
        <v>1204</v>
      </c>
    </row>
    <row r="49" spans="3:5" ht="16.5" customHeight="1" x14ac:dyDescent="0.2">
      <c r="C49" s="2374" t="s">
        <v>1126</v>
      </c>
      <c r="D49" s="2383" t="s">
        <v>1150</v>
      </c>
      <c r="E49" s="1873" t="s">
        <v>1205</v>
      </c>
    </row>
    <row r="50" spans="3:5" ht="16.5" thickBot="1" x14ac:dyDescent="0.25">
      <c r="C50" s="2375"/>
      <c r="D50" s="2384"/>
      <c r="E50" s="1874" t="s">
        <v>1206</v>
      </c>
    </row>
    <row r="51" spans="3:5" ht="31.5" customHeight="1" x14ac:dyDescent="0.2">
      <c r="C51" s="2378" t="s">
        <v>1130</v>
      </c>
      <c r="D51" s="2380" t="s">
        <v>1170</v>
      </c>
      <c r="E51" s="1871" t="s">
        <v>1207</v>
      </c>
    </row>
    <row r="52" spans="3:5" ht="47.25" x14ac:dyDescent="0.2">
      <c r="C52" s="2386"/>
      <c r="D52" s="2387"/>
      <c r="E52" s="1871" t="s">
        <v>1208</v>
      </c>
    </row>
    <row r="53" spans="3:5" ht="15.75" x14ac:dyDescent="0.2">
      <c r="C53" s="2386"/>
      <c r="D53" s="2387"/>
      <c r="E53" s="1871" t="s">
        <v>1209</v>
      </c>
    </row>
    <row r="54" spans="3:5" ht="16.5" thickBot="1" x14ac:dyDescent="0.25">
      <c r="C54" s="2379"/>
      <c r="D54" s="2381"/>
      <c r="E54" s="1872" t="s">
        <v>1210</v>
      </c>
    </row>
    <row r="55" spans="3:5" ht="31.5" customHeight="1" x14ac:dyDescent="0.2">
      <c r="C55" s="2374" t="s">
        <v>1134</v>
      </c>
      <c r="D55" s="2383" t="s">
        <v>1169</v>
      </c>
      <c r="E55" s="1873" t="s">
        <v>1211</v>
      </c>
    </row>
    <row r="56" spans="3:5" ht="15.75" x14ac:dyDescent="0.2">
      <c r="C56" s="2388"/>
      <c r="D56" s="2389"/>
      <c r="E56" s="1873" t="s">
        <v>1212</v>
      </c>
    </row>
    <row r="57" spans="3:5" ht="15.75" x14ac:dyDescent="0.2">
      <c r="C57" s="2388"/>
      <c r="D57" s="2389"/>
      <c r="E57" s="1873" t="s">
        <v>1213</v>
      </c>
    </row>
    <row r="58" spans="3:5" ht="16.5" thickBot="1" x14ac:dyDescent="0.25">
      <c r="C58" s="2375"/>
      <c r="D58" s="2384"/>
      <c r="E58" s="1874" t="s">
        <v>1214</v>
      </c>
    </row>
    <row r="59" spans="3:5" ht="31.5" customHeight="1" x14ac:dyDescent="0.2">
      <c r="C59" s="2378" t="s">
        <v>1139</v>
      </c>
      <c r="D59" s="2380" t="s">
        <v>1168</v>
      </c>
      <c r="E59" s="1871" t="s">
        <v>1215</v>
      </c>
    </row>
    <row r="60" spans="3:5" ht="15.75" x14ac:dyDescent="0.2">
      <c r="C60" s="2386"/>
      <c r="D60" s="2387"/>
      <c r="E60" s="1871" t="s">
        <v>1216</v>
      </c>
    </row>
    <row r="61" spans="3:5" ht="15.75" x14ac:dyDescent="0.2">
      <c r="C61" s="2386"/>
      <c r="D61" s="2387"/>
      <c r="E61" s="1871" t="s">
        <v>1217</v>
      </c>
    </row>
    <row r="62" spans="3:5" ht="16.5" thickBot="1" x14ac:dyDescent="0.25">
      <c r="C62" s="2379"/>
      <c r="D62" s="2381"/>
      <c r="E62" s="1872" t="s">
        <v>1218</v>
      </c>
    </row>
    <row r="63" spans="3:5" ht="110.25" x14ac:dyDescent="0.2">
      <c r="C63" s="2374" t="s">
        <v>1151</v>
      </c>
      <c r="D63" s="2383" t="s">
        <v>1152</v>
      </c>
      <c r="E63" s="1885" t="s">
        <v>1223</v>
      </c>
    </row>
    <row r="64" spans="3:5" ht="16.5" thickBot="1" x14ac:dyDescent="0.25">
      <c r="C64" s="2375"/>
      <c r="D64" s="2384"/>
      <c r="E64" s="1876" t="s">
        <v>1219</v>
      </c>
    </row>
    <row r="65" spans="2:5" ht="15.75" x14ac:dyDescent="0.2">
      <c r="C65" s="2378" t="s">
        <v>1153</v>
      </c>
      <c r="D65" s="2380" t="s">
        <v>1154</v>
      </c>
      <c r="E65" s="1877" t="s">
        <v>1220</v>
      </c>
    </row>
    <row r="66" spans="2:5" ht="126.75" thickBot="1" x14ac:dyDescent="0.25">
      <c r="C66" s="2379"/>
      <c r="D66" s="2381"/>
      <c r="E66" s="1883" t="s">
        <v>1221</v>
      </c>
    </row>
    <row r="67" spans="2:5" ht="16.5" thickBot="1" x14ac:dyDescent="0.25">
      <c r="C67" s="1891" t="s">
        <v>1155</v>
      </c>
      <c r="D67" s="1868" t="s">
        <v>601</v>
      </c>
      <c r="E67" s="1874" t="s">
        <v>1222</v>
      </c>
    </row>
    <row r="68" spans="2:5" ht="15.75" x14ac:dyDescent="0.2">
      <c r="C68" s="1894"/>
      <c r="D68" s="1897"/>
      <c r="E68" s="1865"/>
    </row>
    <row r="69" spans="2:5" ht="18.75" x14ac:dyDescent="0.2">
      <c r="C69" s="1893"/>
      <c r="D69" s="1897"/>
      <c r="E69" s="1865"/>
    </row>
    <row r="70" spans="2:5" ht="32.25" thickBot="1" x14ac:dyDescent="0.25">
      <c r="B70" s="1864" t="s">
        <v>1156</v>
      </c>
      <c r="C70" s="1894"/>
      <c r="D70" s="1897"/>
      <c r="E70" s="1865"/>
    </row>
    <row r="71" spans="2:5" ht="16.5" thickBot="1" x14ac:dyDescent="0.25">
      <c r="C71" s="1866"/>
      <c r="D71" s="1867" t="s">
        <v>1147</v>
      </c>
      <c r="E71" s="1881" t="s">
        <v>1109</v>
      </c>
    </row>
    <row r="72" spans="2:5" ht="15.75" x14ac:dyDescent="0.2">
      <c r="C72" s="2385" t="s">
        <v>1110</v>
      </c>
      <c r="D72" s="2382" t="s">
        <v>1165</v>
      </c>
      <c r="E72" s="1871" t="s">
        <v>1188</v>
      </c>
    </row>
    <row r="73" spans="2:5" ht="33.75" customHeight="1" thickBot="1" x14ac:dyDescent="0.25">
      <c r="C73" s="2379"/>
      <c r="D73" s="2381"/>
      <c r="E73" s="1872" t="s">
        <v>1189</v>
      </c>
    </row>
    <row r="74" spans="2:5" ht="15.75" x14ac:dyDescent="0.2">
      <c r="C74" s="2374" t="s">
        <v>1121</v>
      </c>
      <c r="D74" s="2383" t="s">
        <v>1164</v>
      </c>
      <c r="E74" s="1873" t="s">
        <v>1190</v>
      </c>
    </row>
    <row r="75" spans="2:5" ht="36" customHeight="1" thickBot="1" x14ac:dyDescent="0.25">
      <c r="C75" s="2375"/>
      <c r="D75" s="2384"/>
      <c r="E75" s="1874" t="s">
        <v>1191</v>
      </c>
    </row>
    <row r="76" spans="2:5" ht="15.75" x14ac:dyDescent="0.2">
      <c r="C76" s="2378" t="s">
        <v>1124</v>
      </c>
      <c r="D76" s="2380" t="s">
        <v>1166</v>
      </c>
      <c r="E76" s="1871" t="s">
        <v>1192</v>
      </c>
    </row>
    <row r="77" spans="2:5" ht="15.75" x14ac:dyDescent="0.2">
      <c r="C77" s="2386"/>
      <c r="D77" s="2387"/>
      <c r="E77" s="1871" t="s">
        <v>1193</v>
      </c>
    </row>
    <row r="78" spans="2:5" ht="23.25" customHeight="1" thickBot="1" x14ac:dyDescent="0.25">
      <c r="C78" s="2379"/>
      <c r="D78" s="2381"/>
      <c r="E78" s="1872" t="s">
        <v>1194</v>
      </c>
    </row>
    <row r="79" spans="2:5" ht="32.25" thickBot="1" x14ac:dyDescent="0.25">
      <c r="C79" s="1891" t="s">
        <v>1126</v>
      </c>
      <c r="D79" s="1868" t="s">
        <v>1157</v>
      </c>
      <c r="E79" s="1874" t="s">
        <v>1195</v>
      </c>
    </row>
    <row r="80" spans="2:5" ht="47.25" customHeight="1" x14ac:dyDescent="0.2">
      <c r="C80" s="2378" t="s">
        <v>1130</v>
      </c>
      <c r="D80" s="2380" t="s">
        <v>1163</v>
      </c>
      <c r="E80" s="2372" t="s">
        <v>1196</v>
      </c>
    </row>
    <row r="81" spans="2:5" thickBot="1" x14ac:dyDescent="0.25">
      <c r="C81" s="2379"/>
      <c r="D81" s="2381"/>
      <c r="E81" s="2373"/>
    </row>
    <row r="82" spans="2:5" ht="31.5" customHeight="1" x14ac:dyDescent="0.2">
      <c r="C82" s="2374" t="s">
        <v>1134</v>
      </c>
      <c r="D82" s="2383" t="s">
        <v>1162</v>
      </c>
      <c r="E82" s="2376" t="s">
        <v>1197</v>
      </c>
    </row>
    <row r="83" spans="2:5" ht="15" customHeight="1" thickBot="1" x14ac:dyDescent="0.25">
      <c r="C83" s="2375"/>
      <c r="D83" s="2384"/>
      <c r="E83" s="2377"/>
    </row>
    <row r="84" spans="2:5" ht="47.25" customHeight="1" x14ac:dyDescent="0.2">
      <c r="C84" s="2378" t="s">
        <v>1139</v>
      </c>
      <c r="D84" s="2380" t="s">
        <v>1167</v>
      </c>
      <c r="E84" s="1871" t="s">
        <v>1198</v>
      </c>
    </row>
    <row r="85" spans="2:5" ht="16.5" thickBot="1" x14ac:dyDescent="0.25">
      <c r="C85" s="2379"/>
      <c r="D85" s="2381"/>
      <c r="E85" s="1872" t="s">
        <v>1199</v>
      </c>
    </row>
    <row r="86" spans="2:5" ht="32.25" thickBot="1" x14ac:dyDescent="0.25">
      <c r="C86" s="1891" t="s">
        <v>1151</v>
      </c>
      <c r="D86" s="1868" t="s">
        <v>1158</v>
      </c>
      <c r="E86" s="1874" t="s">
        <v>1187</v>
      </c>
    </row>
    <row r="87" spans="2:5" ht="16.5" customHeight="1" x14ac:dyDescent="0.2">
      <c r="C87" s="2378" t="s">
        <v>1153</v>
      </c>
      <c r="D87" s="2380" t="s">
        <v>599</v>
      </c>
      <c r="E87" s="1871" t="s">
        <v>1186</v>
      </c>
    </row>
    <row r="88" spans="2:5" ht="16.5" thickBot="1" x14ac:dyDescent="0.25">
      <c r="C88" s="2379"/>
      <c r="D88" s="2381"/>
      <c r="E88" s="1872" t="s">
        <v>1185</v>
      </c>
    </row>
    <row r="89" spans="2:5" ht="16.5" thickBot="1" x14ac:dyDescent="0.25">
      <c r="C89" s="1891" t="s">
        <v>1155</v>
      </c>
      <c r="D89" s="1868" t="s">
        <v>600</v>
      </c>
      <c r="E89" s="1874" t="s">
        <v>1184</v>
      </c>
    </row>
    <row r="90" spans="2:5" ht="15.75" x14ac:dyDescent="0.2">
      <c r="C90" s="1894"/>
      <c r="D90" s="1897"/>
      <c r="E90" s="1865"/>
    </row>
    <row r="91" spans="2:5" ht="15.75" x14ac:dyDescent="0.2">
      <c r="C91" s="1894"/>
      <c r="D91" s="1897"/>
      <c r="E91" s="1865"/>
    </row>
    <row r="92" spans="2:5" ht="32.25" thickBot="1" x14ac:dyDescent="0.25">
      <c r="B92" s="1864" t="s">
        <v>1159</v>
      </c>
      <c r="C92" s="1894"/>
      <c r="D92" s="1897"/>
      <c r="E92" s="1865"/>
    </row>
    <row r="93" spans="2:5" ht="16.5" thickBot="1" x14ac:dyDescent="0.25">
      <c r="C93" s="1866"/>
      <c r="D93" s="1867" t="s">
        <v>1147</v>
      </c>
      <c r="E93" s="1870" t="s">
        <v>1109</v>
      </c>
    </row>
    <row r="94" spans="2:5" ht="32.25" thickBot="1" x14ac:dyDescent="0.25">
      <c r="C94" s="1892" t="s">
        <v>1110</v>
      </c>
      <c r="D94" s="1869" t="s">
        <v>50</v>
      </c>
      <c r="E94" s="1872" t="s">
        <v>1178</v>
      </c>
    </row>
    <row r="95" spans="2:5" ht="48" thickBot="1" x14ac:dyDescent="0.25">
      <c r="C95" s="1891" t="s">
        <v>1121</v>
      </c>
      <c r="D95" s="1868" t="s">
        <v>1174</v>
      </c>
      <c r="E95" s="1874" t="s">
        <v>1179</v>
      </c>
    </row>
    <row r="96" spans="2:5" ht="31.5" x14ac:dyDescent="0.2">
      <c r="C96" s="2378" t="s">
        <v>1124</v>
      </c>
      <c r="D96" s="2380" t="s">
        <v>1160</v>
      </c>
      <c r="E96" s="1871" t="s">
        <v>1181</v>
      </c>
    </row>
    <row r="97" spans="3:5" ht="48" thickBot="1" x14ac:dyDescent="0.25">
      <c r="C97" s="2379"/>
      <c r="D97" s="2381"/>
      <c r="E97" s="1872" t="s">
        <v>1182</v>
      </c>
    </row>
    <row r="98" spans="3:5" ht="94.5" x14ac:dyDescent="0.2">
      <c r="C98" s="2374" t="s">
        <v>1126</v>
      </c>
      <c r="D98" s="2383" t="s">
        <v>1161</v>
      </c>
      <c r="E98" s="1873" t="s">
        <v>1180</v>
      </c>
    </row>
    <row r="99" spans="3:5" ht="48" thickBot="1" x14ac:dyDescent="0.25">
      <c r="C99" s="2375"/>
      <c r="D99" s="2384"/>
      <c r="E99" s="1874" t="s">
        <v>1183</v>
      </c>
    </row>
    <row r="100" spans="3:5" x14ac:dyDescent="0.2"/>
    <row r="101" spans="3:5" x14ac:dyDescent="0.2"/>
    <row r="102" spans="3:5" hidden="1" x14ac:dyDescent="0.2"/>
    <row r="103" spans="3:5" hidden="1" x14ac:dyDescent="0.2"/>
  </sheetData>
  <sheetProtection password="CE33" sheet="1" objects="1" scenarios="1"/>
  <mergeCells count="49">
    <mergeCell ref="C8:C16"/>
    <mergeCell ref="D8:D16"/>
    <mergeCell ref="C18:C20"/>
    <mergeCell ref="C22:C23"/>
    <mergeCell ref="C24:C25"/>
    <mergeCell ref="D24:D25"/>
    <mergeCell ref="D18:D20"/>
    <mergeCell ref="D22:D23"/>
    <mergeCell ref="E32:E33"/>
    <mergeCell ref="C44:C46"/>
    <mergeCell ref="D44:D46"/>
    <mergeCell ref="D32:D33"/>
    <mergeCell ref="C26:C28"/>
    <mergeCell ref="D26:D28"/>
    <mergeCell ref="C29:C31"/>
    <mergeCell ref="D29:D31"/>
    <mergeCell ref="C32:C33"/>
    <mergeCell ref="C63:C64"/>
    <mergeCell ref="D63:D64"/>
    <mergeCell ref="D59:D62"/>
    <mergeCell ref="D55:D58"/>
    <mergeCell ref="D51:D54"/>
    <mergeCell ref="C49:C50"/>
    <mergeCell ref="D49:D50"/>
    <mergeCell ref="C51:C54"/>
    <mergeCell ref="C55:C58"/>
    <mergeCell ref="C59:C62"/>
    <mergeCell ref="C98:C99"/>
    <mergeCell ref="D98:D99"/>
    <mergeCell ref="D82:D83"/>
    <mergeCell ref="D84:D85"/>
    <mergeCell ref="C76:C78"/>
    <mergeCell ref="D76:D78"/>
    <mergeCell ref="D72:D73"/>
    <mergeCell ref="C96:C97"/>
    <mergeCell ref="D96:D97"/>
    <mergeCell ref="D74:D75"/>
    <mergeCell ref="C65:C66"/>
    <mergeCell ref="D65:D66"/>
    <mergeCell ref="C72:C73"/>
    <mergeCell ref="C74:C75"/>
    <mergeCell ref="E80:E81"/>
    <mergeCell ref="C82:C83"/>
    <mergeCell ref="E82:E83"/>
    <mergeCell ref="C84:C85"/>
    <mergeCell ref="C87:C88"/>
    <mergeCell ref="D87:D88"/>
    <mergeCell ref="C80:C81"/>
    <mergeCell ref="D80:D81"/>
  </mergeCells>
  <hyperlinks>
    <hyperlink ref="E4" r:id="rId1"/>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59999389629810485"/>
    <pageSetUpPr fitToPage="1"/>
  </sheetPr>
  <dimension ref="A1:AV2682"/>
  <sheetViews>
    <sheetView showGridLines="0" zoomScale="85" zoomScaleNormal="85" zoomScaleSheetLayoutView="40" workbookViewId="0">
      <pane xSplit="2" ySplit="15" topLeftCell="C16" activePane="bottomRight" state="frozen"/>
      <selection activeCell="C35" sqref="C35:I35"/>
      <selection pane="topRight" activeCell="C35" sqref="C35:I35"/>
      <selection pane="bottomLeft" activeCell="C35" sqref="C35:I35"/>
      <selection pane="bottomRight"/>
    </sheetView>
  </sheetViews>
  <sheetFormatPr defaultColWidth="0" defaultRowHeight="14.25" zeroHeight="1" x14ac:dyDescent="0.2"/>
  <cols>
    <col min="1" max="1" width="3.625" style="3" customWidth="1"/>
    <col min="2" max="2" width="15.125" style="3" customWidth="1"/>
    <col min="3" max="35" width="12.625" style="3" customWidth="1"/>
    <col min="36" max="36" width="5.625" style="20" customWidth="1"/>
    <col min="37" max="41" width="12.625" style="3" customWidth="1"/>
    <col min="42" max="42" width="5.625" style="20" customWidth="1"/>
    <col min="43" max="43" width="12.625" style="46" customWidth="1"/>
    <col min="44" max="44" width="12.625" style="3" customWidth="1"/>
    <col min="45" max="45" width="12.625" style="46" customWidth="1"/>
    <col min="46" max="46" width="12.625" style="3" customWidth="1"/>
    <col min="47" max="47" width="12.625" style="46" customWidth="1"/>
    <col min="48" max="48" width="5.625" style="3" customWidth="1"/>
    <col min="49" max="16384" width="0" style="3" hidden="1"/>
  </cols>
  <sheetData>
    <row r="1" spans="1:48" s="2" customFormat="1" ht="14.25" customHeight="1" x14ac:dyDescent="0.2">
      <c r="A1" s="50"/>
      <c r="B1" s="39"/>
      <c r="C1" s="39"/>
      <c r="D1" s="39"/>
      <c r="E1" s="39"/>
      <c r="F1" s="39"/>
      <c r="G1" s="39"/>
      <c r="H1" s="39"/>
      <c r="P1" s="3"/>
      <c r="AJ1" s="20"/>
      <c r="AP1" s="20"/>
      <c r="AU1" s="43"/>
    </row>
    <row r="2" spans="1:48" s="2" customFormat="1" ht="19.5" customHeight="1" x14ac:dyDescent="0.2">
      <c r="B2" s="75" t="s">
        <v>233</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20"/>
      <c r="AT2" s="20"/>
      <c r="AU2" s="20"/>
    </row>
    <row r="3" spans="1:48" ht="5.25" customHeight="1" x14ac:dyDescent="0.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18"/>
      <c r="AK3" s="4"/>
      <c r="AL3" s="4"/>
      <c r="AM3" s="4"/>
      <c r="AN3" s="4"/>
      <c r="AO3" s="4"/>
      <c r="AP3" s="18"/>
      <c r="AQ3" s="44"/>
      <c r="AR3" s="4"/>
      <c r="AS3" s="44"/>
      <c r="AT3" s="4"/>
      <c r="AU3" s="44"/>
    </row>
    <row r="4" spans="1:48" s="2" customFormat="1" ht="12" customHeight="1" x14ac:dyDescent="0.2">
      <c r="B4" s="74" t="s">
        <v>237</v>
      </c>
      <c r="C4" s="74"/>
      <c r="D4" s="74"/>
      <c r="E4" s="74"/>
      <c r="F4" s="74"/>
      <c r="G4" s="74"/>
      <c r="H4" s="74"/>
      <c r="I4" s="74"/>
      <c r="J4" s="74"/>
      <c r="K4" s="74"/>
      <c r="L4" s="74"/>
      <c r="M4" s="74"/>
      <c r="N4" s="74"/>
      <c r="O4" s="74"/>
      <c r="P4" s="155"/>
      <c r="Q4" s="74"/>
      <c r="R4" s="74"/>
      <c r="S4" s="74"/>
      <c r="T4" s="74"/>
      <c r="U4" s="74"/>
      <c r="V4" s="74"/>
      <c r="W4" s="74"/>
      <c r="X4" s="74"/>
      <c r="Y4" s="74"/>
      <c r="Z4" s="74"/>
      <c r="AA4" s="74"/>
      <c r="AB4" s="74"/>
      <c r="AC4" s="74"/>
      <c r="AD4" s="74"/>
      <c r="AE4" s="74"/>
      <c r="AF4" s="74"/>
      <c r="AG4" s="74"/>
      <c r="AH4" s="74"/>
      <c r="AI4" s="155"/>
      <c r="AJ4" s="20"/>
      <c r="AK4" s="1961" t="s">
        <v>319</v>
      </c>
      <c r="AL4" s="1961"/>
      <c r="AM4" s="1961"/>
      <c r="AN4" s="1449"/>
      <c r="AO4" s="947"/>
      <c r="AP4" s="20"/>
      <c r="AQ4" s="73" t="s">
        <v>95</v>
      </c>
      <c r="AR4" s="20"/>
      <c r="AS4" s="20"/>
      <c r="AT4" s="20"/>
      <c r="AU4" s="20"/>
    </row>
    <row r="5" spans="1:48" s="2" customFormat="1" ht="5.0999999999999996" customHeight="1" x14ac:dyDescent="0.25">
      <c r="A5" s="362"/>
      <c r="B5" s="74"/>
      <c r="C5" s="74"/>
      <c r="D5" s="74"/>
      <c r="E5" s="74"/>
      <c r="F5" s="74"/>
      <c r="G5" s="74"/>
      <c r="H5" s="74"/>
      <c r="I5" s="74"/>
      <c r="J5" s="74"/>
      <c r="K5" s="74"/>
      <c r="L5" s="74"/>
      <c r="M5" s="74"/>
      <c r="N5" s="74"/>
      <c r="O5" s="74"/>
      <c r="P5" s="155"/>
      <c r="Q5" s="74"/>
      <c r="R5" s="74"/>
      <c r="S5" s="74"/>
      <c r="T5" s="74"/>
      <c r="U5" s="74"/>
      <c r="V5" s="74"/>
      <c r="W5" s="74"/>
      <c r="X5" s="74"/>
      <c r="Y5" s="74"/>
      <c r="Z5" s="74"/>
      <c r="AA5" s="74"/>
      <c r="AB5" s="74"/>
      <c r="AC5" s="74"/>
      <c r="AD5" s="74"/>
      <c r="AE5" s="74"/>
      <c r="AF5" s="74"/>
      <c r="AG5" s="74"/>
      <c r="AH5" s="74"/>
      <c r="AI5" s="155"/>
      <c r="AJ5" s="20"/>
      <c r="AK5" s="1961"/>
      <c r="AL5" s="1961"/>
      <c r="AM5" s="1961"/>
      <c r="AN5" s="1449"/>
      <c r="AO5" s="947"/>
      <c r="AP5" s="20"/>
      <c r="AQ5" s="73"/>
      <c r="AR5" s="20"/>
      <c r="AS5" s="20"/>
      <c r="AT5" s="20"/>
      <c r="AU5" s="20"/>
    </row>
    <row r="6" spans="1:48" s="2" customFormat="1" ht="15" customHeight="1" x14ac:dyDescent="0.25">
      <c r="A6" s="951"/>
      <c r="C6" s="1942" t="s">
        <v>596</v>
      </c>
      <c r="D6" s="1942"/>
      <c r="E6" s="1942"/>
      <c r="F6" s="951"/>
      <c r="G6" s="1941" t="s">
        <v>595</v>
      </c>
      <c r="H6" s="1941"/>
      <c r="I6" s="1941"/>
      <c r="J6" s="74"/>
      <c r="K6" s="1939" t="s">
        <v>805</v>
      </c>
      <c r="L6" s="1939"/>
      <c r="M6" s="1939"/>
      <c r="N6" s="74"/>
      <c r="O6" s="74"/>
      <c r="P6" s="155"/>
      <c r="Q6" s="74"/>
      <c r="R6" s="74"/>
      <c r="S6" s="74"/>
      <c r="T6" s="74"/>
      <c r="U6" s="74"/>
      <c r="V6" s="74"/>
      <c r="W6" s="74"/>
      <c r="X6" s="74"/>
      <c r="Y6" s="74"/>
      <c r="Z6" s="74"/>
      <c r="AA6" s="74"/>
      <c r="AB6" s="74"/>
      <c r="AC6" s="74"/>
      <c r="AD6" s="74"/>
      <c r="AE6" s="74"/>
      <c r="AF6" s="74"/>
      <c r="AG6" s="74"/>
      <c r="AH6" s="74"/>
      <c r="AI6" s="155"/>
      <c r="AJ6" s="20"/>
      <c r="AK6" s="1961"/>
      <c r="AL6" s="1961"/>
      <c r="AM6" s="1961"/>
      <c r="AN6" s="1449"/>
      <c r="AO6" s="947"/>
      <c r="AP6" s="20"/>
      <c r="AQ6" s="73"/>
      <c r="AR6" s="20"/>
      <c r="AS6" s="20"/>
      <c r="AT6" s="20"/>
      <c r="AU6" s="20"/>
    </row>
    <row r="7" spans="1:48" s="2" customFormat="1" ht="5.0999999999999996" customHeight="1" thickBot="1" x14ac:dyDescent="0.25">
      <c r="B7" s="7"/>
      <c r="C7" s="7"/>
      <c r="D7" s="7"/>
      <c r="E7" s="7"/>
      <c r="F7" s="11"/>
      <c r="G7" s="11"/>
      <c r="H7" s="11"/>
      <c r="I7" s="11"/>
      <c r="J7" s="11"/>
      <c r="K7" s="11"/>
      <c r="L7" s="11"/>
      <c r="M7" s="11"/>
      <c r="N7" s="11"/>
      <c r="O7" s="11"/>
      <c r="P7" s="11"/>
      <c r="Q7" s="11"/>
      <c r="R7" s="11"/>
      <c r="S7" s="11"/>
      <c r="T7" s="11"/>
      <c r="U7" s="11"/>
      <c r="V7" s="11"/>
      <c r="W7" s="11"/>
      <c r="X7" s="11"/>
      <c r="Y7" s="11"/>
      <c r="Z7" s="11"/>
      <c r="AA7" s="11"/>
      <c r="AB7" s="11"/>
      <c r="AC7" s="11"/>
      <c r="AD7" s="11"/>
      <c r="AE7" s="7"/>
      <c r="AF7" s="7"/>
      <c r="AG7" s="7"/>
      <c r="AH7" s="7"/>
      <c r="AI7" s="7"/>
      <c r="AJ7" s="59"/>
      <c r="AK7" s="1961"/>
      <c r="AL7" s="1961"/>
      <c r="AM7" s="1961"/>
      <c r="AN7" s="1449"/>
      <c r="AO7" s="947"/>
      <c r="AP7" s="59"/>
      <c r="AQ7" s="45"/>
      <c r="AR7" s="7"/>
      <c r="AS7" s="45"/>
      <c r="AT7" s="7"/>
      <c r="AU7" s="45"/>
    </row>
    <row r="8" spans="1:48" s="2" customFormat="1" ht="14.25" customHeight="1" x14ac:dyDescent="0.2">
      <c r="B8" s="1995" t="s">
        <v>240</v>
      </c>
      <c r="C8" s="167" t="s">
        <v>1</v>
      </c>
      <c r="D8" s="5" t="s">
        <v>2</v>
      </c>
      <c r="E8" s="5" t="s">
        <v>3</v>
      </c>
      <c r="F8" s="12" t="s">
        <v>94</v>
      </c>
      <c r="G8" s="12" t="s">
        <v>4</v>
      </c>
      <c r="H8" s="12" t="s">
        <v>5</v>
      </c>
      <c r="I8" s="65" t="s">
        <v>6</v>
      </c>
      <c r="J8" s="12" t="s">
        <v>7</v>
      </c>
      <c r="K8" s="12" t="s">
        <v>8</v>
      </c>
      <c r="L8" s="12" t="s">
        <v>9</v>
      </c>
      <c r="M8" s="12" t="s">
        <v>10</v>
      </c>
      <c r="N8" s="12" t="s">
        <v>11</v>
      </c>
      <c r="O8" s="12" t="s">
        <v>12</v>
      </c>
      <c r="P8" s="12" t="s">
        <v>13</v>
      </c>
      <c r="Q8" s="12" t="s">
        <v>14</v>
      </c>
      <c r="R8" s="12" t="s">
        <v>15</v>
      </c>
      <c r="S8" s="12" t="s">
        <v>16</v>
      </c>
      <c r="T8" s="12" t="s">
        <v>17</v>
      </c>
      <c r="U8" s="12" t="s">
        <v>18</v>
      </c>
      <c r="V8" s="12" t="s">
        <v>19</v>
      </c>
      <c r="W8" s="12" t="s">
        <v>20</v>
      </c>
      <c r="X8" s="12" t="s">
        <v>21</v>
      </c>
      <c r="Y8" s="12" t="s">
        <v>22</v>
      </c>
      <c r="Z8" s="12" t="s">
        <v>23</v>
      </c>
      <c r="AA8" s="12" t="s">
        <v>24</v>
      </c>
      <c r="AB8" s="5" t="s">
        <v>25</v>
      </c>
      <c r="AC8" s="5" t="s">
        <v>26</v>
      </c>
      <c r="AD8" s="12" t="s">
        <v>27</v>
      </c>
      <c r="AE8" s="5" t="s">
        <v>28</v>
      </c>
      <c r="AF8" s="5" t="s">
        <v>29</v>
      </c>
      <c r="AG8" s="12" t="s">
        <v>30</v>
      </c>
      <c r="AH8" s="5" t="s">
        <v>31</v>
      </c>
      <c r="AI8" s="5" t="s">
        <v>32</v>
      </c>
      <c r="AJ8" s="58"/>
      <c r="AK8" s="430"/>
      <c r="AL8" s="263"/>
      <c r="AM8" s="263"/>
      <c r="AN8" s="58"/>
      <c r="AO8" s="58"/>
      <c r="AP8" s="58"/>
      <c r="AQ8" s="12" t="s">
        <v>33</v>
      </c>
      <c r="AR8" s="12" t="s">
        <v>34</v>
      </c>
      <c r="AS8" s="12" t="s">
        <v>35</v>
      </c>
      <c r="AT8" s="12" t="s">
        <v>96</v>
      </c>
      <c r="AU8" s="1225" t="s">
        <v>121</v>
      </c>
    </row>
    <row r="9" spans="1:48" s="2" customFormat="1" ht="9.9499999999999993" customHeight="1" x14ac:dyDescent="0.2">
      <c r="B9" s="1996"/>
      <c r="C9" s="1997" t="s">
        <v>626</v>
      </c>
      <c r="D9" s="53"/>
      <c r="E9" s="53"/>
      <c r="F9" s="54"/>
      <c r="G9" s="54"/>
      <c r="H9" s="53"/>
      <c r="I9" s="53"/>
      <c r="J9" s="53"/>
      <c r="K9" s="54"/>
      <c r="L9" s="54"/>
      <c r="M9" s="53"/>
      <c r="N9" s="66"/>
      <c r="O9" s="54"/>
      <c r="P9" s="54"/>
      <c r="Q9" s="55"/>
      <c r="R9" s="55"/>
      <c r="S9" s="55"/>
      <c r="T9" s="55"/>
      <c r="U9" s="55"/>
      <c r="V9" s="55"/>
      <c r="W9" s="55"/>
      <c r="X9" s="55"/>
      <c r="Y9" s="55"/>
      <c r="Z9" s="55"/>
      <c r="AA9" s="55"/>
      <c r="AB9" s="55"/>
      <c r="AC9" s="55"/>
      <c r="AD9" s="55"/>
      <c r="AE9" s="55"/>
      <c r="AF9" s="55"/>
      <c r="AG9" s="55"/>
      <c r="AH9" s="55"/>
      <c r="AI9" s="57"/>
      <c r="AJ9" s="49"/>
      <c r="AK9" s="1966" t="s">
        <v>92</v>
      </c>
      <c r="AL9" s="429"/>
      <c r="AM9" s="952"/>
      <c r="AN9" s="952"/>
      <c r="AO9" s="431"/>
      <c r="AP9" s="49"/>
      <c r="AQ9" s="56"/>
      <c r="AR9" s="57"/>
      <c r="AS9" s="56"/>
      <c r="AT9" s="57"/>
      <c r="AU9" s="1226"/>
    </row>
    <row r="10" spans="1:48" s="2" customFormat="1" ht="9.9499999999999993" customHeight="1" x14ac:dyDescent="0.2">
      <c r="B10" s="1996"/>
      <c r="C10" s="1998"/>
      <c r="D10" s="1972" t="s">
        <v>36</v>
      </c>
      <c r="E10" s="1999" t="s">
        <v>241</v>
      </c>
      <c r="F10" s="120"/>
      <c r="G10" s="120"/>
      <c r="H10" s="1972" t="s">
        <v>242</v>
      </c>
      <c r="I10" s="1972" t="s">
        <v>243</v>
      </c>
      <c r="J10" s="2000" t="s">
        <v>244</v>
      </c>
      <c r="K10" s="120"/>
      <c r="L10" s="123"/>
      <c r="M10" s="1999" t="s">
        <v>245</v>
      </c>
      <c r="N10" s="119"/>
      <c r="O10" s="120"/>
      <c r="P10" s="120"/>
      <c r="Q10" s="121"/>
      <c r="R10" s="119"/>
      <c r="S10" s="119"/>
      <c r="T10" s="119"/>
      <c r="U10" s="119"/>
      <c r="V10" s="119"/>
      <c r="W10" s="119"/>
      <c r="X10" s="119"/>
      <c r="Y10" s="119"/>
      <c r="Z10" s="120"/>
      <c r="AA10" s="119"/>
      <c r="AB10" s="119"/>
      <c r="AC10" s="119"/>
      <c r="AD10" s="119"/>
      <c r="AE10" s="119"/>
      <c r="AF10" s="119"/>
      <c r="AG10" s="119"/>
      <c r="AH10" s="122"/>
      <c r="AI10" s="1972" t="s">
        <v>320</v>
      </c>
      <c r="AJ10" s="650"/>
      <c r="AK10" s="1967"/>
      <c r="AL10" s="1968" t="s">
        <v>333</v>
      </c>
      <c r="AM10" s="1969" t="s">
        <v>314</v>
      </c>
      <c r="AN10" s="1759"/>
      <c r="AO10" s="1760"/>
      <c r="AP10" s="650"/>
      <c r="AQ10" s="1975"/>
      <c r="AR10" s="1975"/>
      <c r="AS10" s="1975"/>
      <c r="AT10" s="1975"/>
      <c r="AU10" s="1959"/>
    </row>
    <row r="11" spans="1:48" s="2" customFormat="1" ht="9.9499999999999993" customHeight="1" x14ac:dyDescent="0.2">
      <c r="B11" s="1996"/>
      <c r="C11" s="1998"/>
      <c r="D11" s="1972"/>
      <c r="E11" s="1999"/>
      <c r="F11" s="124"/>
      <c r="G11" s="124"/>
      <c r="H11" s="1972"/>
      <c r="I11" s="1972"/>
      <c r="J11" s="1999"/>
      <c r="K11" s="124"/>
      <c r="L11" s="125"/>
      <c r="M11" s="1999"/>
      <c r="N11" s="1964" t="s">
        <v>246</v>
      </c>
      <c r="O11" s="128"/>
      <c r="P11" s="128"/>
      <c r="Q11" s="1964" t="s">
        <v>328</v>
      </c>
      <c r="R11" s="1964" t="s">
        <v>327</v>
      </c>
      <c r="S11" s="128"/>
      <c r="T11" s="128"/>
      <c r="U11" s="128"/>
      <c r="V11" s="1964" t="s">
        <v>323</v>
      </c>
      <c r="W11" s="128"/>
      <c r="X11" s="401"/>
      <c r="Y11" s="1962" t="s">
        <v>39</v>
      </c>
      <c r="Z11" s="1962" t="s">
        <v>37</v>
      </c>
      <c r="AA11" s="1962" t="s">
        <v>93</v>
      </c>
      <c r="AB11" s="1962" t="s">
        <v>38</v>
      </c>
      <c r="AC11" s="1962" t="s">
        <v>453</v>
      </c>
      <c r="AD11" s="1962" t="s">
        <v>534</v>
      </c>
      <c r="AE11" s="1973" t="s">
        <v>535</v>
      </c>
      <c r="AF11" s="1973" t="s">
        <v>535</v>
      </c>
      <c r="AG11" s="1973" t="s">
        <v>535</v>
      </c>
      <c r="AH11" s="1962" t="s">
        <v>536</v>
      </c>
      <c r="AI11" s="1972"/>
      <c r="AJ11" s="650"/>
      <c r="AK11" s="1967"/>
      <c r="AL11" s="1968"/>
      <c r="AM11" s="1970"/>
      <c r="AN11" s="1977" t="s">
        <v>630</v>
      </c>
      <c r="AO11" s="1761"/>
      <c r="AP11" s="650"/>
      <c r="AQ11" s="1976"/>
      <c r="AR11" s="1976"/>
      <c r="AS11" s="1976"/>
      <c r="AT11" s="1976"/>
      <c r="AU11" s="1960"/>
    </row>
    <row r="12" spans="1:48" s="2" customFormat="1" ht="12" customHeight="1" x14ac:dyDescent="0.2">
      <c r="B12" s="1996"/>
      <c r="C12" s="1998"/>
      <c r="D12" s="1972"/>
      <c r="E12" s="1999"/>
      <c r="F12" s="126"/>
      <c r="G12" s="126"/>
      <c r="H12" s="1972"/>
      <c r="I12" s="1972"/>
      <c r="J12" s="1999"/>
      <c r="K12" s="126"/>
      <c r="L12" s="127"/>
      <c r="M12" s="1999"/>
      <c r="N12" s="1965"/>
      <c r="O12" s="129"/>
      <c r="P12" s="129"/>
      <c r="Q12" s="1965"/>
      <c r="R12" s="1965"/>
      <c r="S12" s="129"/>
      <c r="T12" s="129"/>
      <c r="U12" s="129"/>
      <c r="V12" s="1965"/>
      <c r="W12" s="402"/>
      <c r="X12" s="403"/>
      <c r="Y12" s="1963"/>
      <c r="Z12" s="1963"/>
      <c r="AA12" s="1963"/>
      <c r="AB12" s="1963"/>
      <c r="AC12" s="1963"/>
      <c r="AD12" s="1963"/>
      <c r="AE12" s="1974"/>
      <c r="AF12" s="1974"/>
      <c r="AG12" s="1974"/>
      <c r="AH12" s="1963"/>
      <c r="AI12" s="1972"/>
      <c r="AJ12" s="650"/>
      <c r="AK12" s="1967"/>
      <c r="AL12" s="1968"/>
      <c r="AM12" s="1970"/>
      <c r="AN12" s="1977"/>
      <c r="AO12" s="1762"/>
      <c r="AP12" s="650"/>
      <c r="AQ12" s="1976"/>
      <c r="AR12" s="1976"/>
      <c r="AS12" s="1976"/>
      <c r="AT12" s="1976"/>
      <c r="AU12" s="1960"/>
    </row>
    <row r="13" spans="1:48" s="2" customFormat="1" ht="57.95" customHeight="1" x14ac:dyDescent="0.2">
      <c r="B13" s="1996"/>
      <c r="C13" s="1998"/>
      <c r="D13" s="1972"/>
      <c r="E13" s="1999"/>
      <c r="F13" s="376" t="s">
        <v>222</v>
      </c>
      <c r="G13" s="376" t="s">
        <v>238</v>
      </c>
      <c r="H13" s="1972"/>
      <c r="I13" s="1972"/>
      <c r="J13" s="1999"/>
      <c r="K13" s="116" t="s">
        <v>119</v>
      </c>
      <c r="L13" s="117" t="s">
        <v>120</v>
      </c>
      <c r="M13" s="1999"/>
      <c r="N13" s="2001"/>
      <c r="O13" s="116" t="s">
        <v>247</v>
      </c>
      <c r="P13" s="118" t="s">
        <v>248</v>
      </c>
      <c r="Q13" s="1965"/>
      <c r="R13" s="1965"/>
      <c r="S13" s="118" t="s">
        <v>326</v>
      </c>
      <c r="T13" s="118" t="s">
        <v>325</v>
      </c>
      <c r="U13" s="118" t="s">
        <v>324</v>
      </c>
      <c r="V13" s="1965"/>
      <c r="W13" s="116" t="s">
        <v>322</v>
      </c>
      <c r="X13" s="376" t="s">
        <v>321</v>
      </c>
      <c r="Y13" s="1963"/>
      <c r="Z13" s="1963"/>
      <c r="AA13" s="1963"/>
      <c r="AB13" s="1963"/>
      <c r="AC13" s="1963"/>
      <c r="AD13" s="1971"/>
      <c r="AE13" s="1974"/>
      <c r="AF13" s="1974"/>
      <c r="AG13" s="1974"/>
      <c r="AH13" s="1963"/>
      <c r="AI13" s="1972"/>
      <c r="AJ13" s="656"/>
      <c r="AK13" s="1967"/>
      <c r="AL13" s="1968"/>
      <c r="AM13" s="1970"/>
      <c r="AN13" s="1978"/>
      <c r="AO13" s="1763" t="s">
        <v>634</v>
      </c>
      <c r="AP13" s="948"/>
      <c r="AQ13" s="1976"/>
      <c r="AR13" s="1976"/>
      <c r="AS13" s="1976"/>
      <c r="AT13" s="1976"/>
      <c r="AU13" s="1960"/>
    </row>
    <row r="14" spans="1:48" s="381" customFormat="1" ht="27.75" customHeight="1" x14ac:dyDescent="0.15">
      <c r="A14" s="380"/>
      <c r="B14" s="864" t="s">
        <v>518</v>
      </c>
      <c r="C14" s="865" t="s">
        <v>315</v>
      </c>
      <c r="D14" s="866" t="s">
        <v>100</v>
      </c>
      <c r="E14" s="867" t="s">
        <v>226</v>
      </c>
      <c r="F14" s="868"/>
      <c r="G14" s="868"/>
      <c r="H14" s="867" t="s">
        <v>236</v>
      </c>
      <c r="I14" s="867" t="s">
        <v>232</v>
      </c>
      <c r="J14" s="867" t="s">
        <v>231</v>
      </c>
      <c r="K14" s="868"/>
      <c r="L14" s="869"/>
      <c r="M14" s="867"/>
      <c r="N14" s="870" t="s">
        <v>227</v>
      </c>
      <c r="O14" s="868"/>
      <c r="P14" s="871"/>
      <c r="Q14" s="866"/>
      <c r="R14" s="872"/>
      <c r="S14" s="868"/>
      <c r="T14" s="868"/>
      <c r="U14" s="873"/>
      <c r="V14" s="872"/>
      <c r="W14" s="868"/>
      <c r="X14" s="868"/>
      <c r="Y14" s="874"/>
      <c r="Z14" s="875"/>
      <c r="AA14" s="875"/>
      <c r="AB14" s="875"/>
      <c r="AC14" s="874"/>
      <c r="AD14" s="867" t="s">
        <v>229</v>
      </c>
      <c r="AE14" s="874"/>
      <c r="AF14" s="874"/>
      <c r="AG14" s="874"/>
      <c r="AH14" s="874"/>
      <c r="AI14" s="875" t="s">
        <v>228</v>
      </c>
      <c r="AJ14" s="757"/>
      <c r="AK14" s="876" t="s">
        <v>99</v>
      </c>
      <c r="AL14" s="867" t="s">
        <v>313</v>
      </c>
      <c r="AM14" s="875" t="s">
        <v>230</v>
      </c>
      <c r="AN14" s="1992"/>
      <c r="AO14" s="1993"/>
      <c r="AP14" s="757"/>
      <c r="AQ14" s="877"/>
      <c r="AR14" s="878"/>
      <c r="AS14" s="877"/>
      <c r="AT14" s="878"/>
      <c r="AU14" s="878"/>
      <c r="AV14" s="383"/>
    </row>
    <row r="15" spans="1:48" s="741" customFormat="1" ht="14.25" hidden="1" customHeight="1" x14ac:dyDescent="0.2">
      <c r="A15" s="739"/>
      <c r="B15" s="879" t="s">
        <v>484</v>
      </c>
      <c r="C15" s="880" t="s">
        <v>485</v>
      </c>
      <c r="D15" s="881" t="s">
        <v>486</v>
      </c>
      <c r="E15" s="882" t="s">
        <v>487</v>
      </c>
      <c r="F15" s="883" t="s">
        <v>488</v>
      </c>
      <c r="G15" s="883" t="s">
        <v>489</v>
      </c>
      <c r="H15" s="882" t="s">
        <v>490</v>
      </c>
      <c r="I15" s="882" t="s">
        <v>491</v>
      </c>
      <c r="J15" s="882" t="s">
        <v>492</v>
      </c>
      <c r="K15" s="883" t="s">
        <v>493</v>
      </c>
      <c r="L15" s="884" t="s">
        <v>494</v>
      </c>
      <c r="M15" s="882" t="s">
        <v>495</v>
      </c>
      <c r="N15" s="885" t="s">
        <v>496</v>
      </c>
      <c r="O15" s="883" t="s">
        <v>497</v>
      </c>
      <c r="P15" s="863" t="s">
        <v>498</v>
      </c>
      <c r="Q15" s="881" t="s">
        <v>499</v>
      </c>
      <c r="R15" s="886" t="s">
        <v>500</v>
      </c>
      <c r="S15" s="883" t="s">
        <v>501</v>
      </c>
      <c r="T15" s="883" t="s">
        <v>502</v>
      </c>
      <c r="U15" s="887" t="s">
        <v>503</v>
      </c>
      <c r="V15" s="886" t="s">
        <v>504</v>
      </c>
      <c r="W15" s="883" t="s">
        <v>505</v>
      </c>
      <c r="X15" s="883" t="s">
        <v>506</v>
      </c>
      <c r="Y15" s="888" t="s">
        <v>507</v>
      </c>
      <c r="Z15" s="889" t="s">
        <v>508</v>
      </c>
      <c r="AA15" s="889" t="s">
        <v>509</v>
      </c>
      <c r="AB15" s="889" t="s">
        <v>510</v>
      </c>
      <c r="AC15" s="888" t="s">
        <v>511</v>
      </c>
      <c r="AD15" s="882" t="s">
        <v>512</v>
      </c>
      <c r="AE15" s="888"/>
      <c r="AF15" s="888"/>
      <c r="AG15" s="888"/>
      <c r="AH15" s="888" t="s">
        <v>516</v>
      </c>
      <c r="AI15" s="889" t="s">
        <v>513</v>
      </c>
      <c r="AJ15" s="758"/>
      <c r="AK15" s="890" t="s">
        <v>517</v>
      </c>
      <c r="AL15" s="882" t="s">
        <v>514</v>
      </c>
      <c r="AM15" s="889" t="s">
        <v>515</v>
      </c>
      <c r="AN15" s="1764"/>
      <c r="AO15" s="1764"/>
      <c r="AP15" s="758"/>
      <c r="AQ15" s="881"/>
      <c r="AR15" s="888"/>
      <c r="AS15" s="881"/>
      <c r="AT15" s="888"/>
      <c r="AU15" s="888"/>
      <c r="AV15" s="740"/>
    </row>
    <row r="16" spans="1:48" s="2" customFormat="1" x14ac:dyDescent="0.2">
      <c r="A16" s="1940"/>
      <c r="B16" s="829">
        <v>2002</v>
      </c>
      <c r="C16" s="830">
        <f>D16+E16+H16+I16+J16+M16+AI16</f>
        <v>0</v>
      </c>
      <c r="D16" s="827"/>
      <c r="E16" s="831">
        <f>F16+G16</f>
        <v>0</v>
      </c>
      <c r="F16" s="832"/>
      <c r="G16" s="832"/>
      <c r="H16" s="833"/>
      <c r="I16" s="833"/>
      <c r="J16" s="827"/>
      <c r="K16" s="832"/>
      <c r="L16" s="834"/>
      <c r="M16" s="831">
        <f>N16+Q16+R16+V16+Y16+Z16+AA16+AB16+AC16+AD16+AE16+AF16+AG16+AH16</f>
        <v>0</v>
      </c>
      <c r="N16" s="835"/>
      <c r="O16" s="832"/>
      <c r="P16" s="836"/>
      <c r="Q16" s="827"/>
      <c r="R16" s="835"/>
      <c r="S16" s="832"/>
      <c r="T16" s="832"/>
      <c r="U16" s="837"/>
      <c r="V16" s="835"/>
      <c r="W16" s="832"/>
      <c r="X16" s="832"/>
      <c r="Y16" s="828"/>
      <c r="Z16" s="828"/>
      <c r="AA16" s="828"/>
      <c r="AB16" s="828"/>
      <c r="AC16" s="828"/>
      <c r="AD16" s="828"/>
      <c r="AE16" s="828"/>
      <c r="AF16" s="828"/>
      <c r="AG16" s="828"/>
      <c r="AH16" s="828"/>
      <c r="AI16" s="828"/>
      <c r="AJ16" s="759"/>
      <c r="AK16" s="180"/>
      <c r="AL16" s="178"/>
      <c r="AM16" s="838"/>
      <c r="AN16" s="1765"/>
      <c r="AO16" s="1766"/>
      <c r="AP16" s="759"/>
      <c r="AQ16" s="827"/>
      <c r="AR16" s="828"/>
      <c r="AS16" s="827"/>
      <c r="AT16" s="828"/>
      <c r="AU16" s="828"/>
    </row>
    <row r="17" spans="1:47" s="2" customFormat="1" x14ac:dyDescent="0.2">
      <c r="A17" s="1940"/>
      <c r="B17" s="10">
        <v>2003</v>
      </c>
      <c r="C17" s="657">
        <f t="shared" ref="C17:C31" si="0">D17+E17+H17+I17+J17+M17+AI17</f>
        <v>0</v>
      </c>
      <c r="D17" s="413"/>
      <c r="E17" s="408">
        <f t="shared" ref="E17:E31" si="1">F17+G17</f>
        <v>0</v>
      </c>
      <c r="F17" s="414"/>
      <c r="G17" s="414"/>
      <c r="H17" s="415"/>
      <c r="I17" s="415"/>
      <c r="J17" s="413"/>
      <c r="K17" s="414"/>
      <c r="L17" s="416"/>
      <c r="M17" s="408">
        <f t="shared" ref="M17:M31" si="2">N17+Q17+R17+V17+Y17+Z17+AA17+AB17+AC17+AD17+AE17+AF17+AG17+AH17</f>
        <v>0</v>
      </c>
      <c r="N17" s="409"/>
      <c r="O17" s="414"/>
      <c r="P17" s="417"/>
      <c r="Q17" s="413"/>
      <c r="R17" s="418"/>
      <c r="S17" s="414"/>
      <c r="T17" s="414"/>
      <c r="U17" s="419"/>
      <c r="V17" s="418"/>
      <c r="W17" s="414"/>
      <c r="X17" s="414"/>
      <c r="Y17" s="420"/>
      <c r="Z17" s="420"/>
      <c r="AA17" s="420"/>
      <c r="AB17" s="420"/>
      <c r="AC17" s="420"/>
      <c r="AD17" s="420"/>
      <c r="AE17" s="420"/>
      <c r="AF17" s="420"/>
      <c r="AG17" s="420"/>
      <c r="AH17" s="420"/>
      <c r="AI17" s="420"/>
      <c r="AJ17" s="759"/>
      <c r="AK17" s="161"/>
      <c r="AL17" s="150"/>
      <c r="AM17" s="68"/>
      <c r="AN17" s="1765"/>
      <c r="AO17" s="1767"/>
      <c r="AP17" s="759"/>
      <c r="AQ17" s="413"/>
      <c r="AR17" s="420"/>
      <c r="AS17" s="413"/>
      <c r="AT17" s="420"/>
      <c r="AU17" s="420"/>
    </row>
    <row r="18" spans="1:47" s="2" customFormat="1" x14ac:dyDescent="0.2">
      <c r="A18" s="1940"/>
      <c r="B18" s="10">
        <v>2004</v>
      </c>
      <c r="C18" s="657">
        <f t="shared" si="0"/>
        <v>0</v>
      </c>
      <c r="D18" s="413"/>
      <c r="E18" s="408">
        <f>F18+G18</f>
        <v>0</v>
      </c>
      <c r="F18" s="414"/>
      <c r="G18" s="414"/>
      <c r="H18" s="415"/>
      <c r="I18" s="415"/>
      <c r="J18" s="413"/>
      <c r="K18" s="414"/>
      <c r="L18" s="416"/>
      <c r="M18" s="408">
        <f t="shared" si="2"/>
        <v>0</v>
      </c>
      <c r="N18" s="409"/>
      <c r="O18" s="414"/>
      <c r="P18" s="417"/>
      <c r="Q18" s="413"/>
      <c r="R18" s="418"/>
      <c r="S18" s="414"/>
      <c r="T18" s="414"/>
      <c r="U18" s="419"/>
      <c r="V18" s="418"/>
      <c r="W18" s="414"/>
      <c r="X18" s="414"/>
      <c r="Y18" s="420"/>
      <c r="Z18" s="420"/>
      <c r="AA18" s="420"/>
      <c r="AB18" s="420"/>
      <c r="AC18" s="420"/>
      <c r="AD18" s="420"/>
      <c r="AE18" s="420"/>
      <c r="AF18" s="420"/>
      <c r="AG18" s="420"/>
      <c r="AH18" s="420"/>
      <c r="AI18" s="420"/>
      <c r="AJ18" s="759"/>
      <c r="AK18" s="161"/>
      <c r="AL18" s="150"/>
      <c r="AM18" s="68"/>
      <c r="AN18" s="1765"/>
      <c r="AO18" s="1767"/>
      <c r="AP18" s="658"/>
      <c r="AQ18" s="413"/>
      <c r="AR18" s="420"/>
      <c r="AS18" s="413"/>
      <c r="AT18" s="420"/>
      <c r="AU18" s="420"/>
    </row>
    <row r="19" spans="1:47" s="2" customFormat="1" x14ac:dyDescent="0.2">
      <c r="A19" s="1940"/>
      <c r="B19" s="10">
        <v>2005</v>
      </c>
      <c r="C19" s="657">
        <f t="shared" si="0"/>
        <v>0</v>
      </c>
      <c r="D19" s="413"/>
      <c r="E19" s="408">
        <f t="shared" si="1"/>
        <v>0</v>
      </c>
      <c r="F19" s="414"/>
      <c r="G19" s="414"/>
      <c r="H19" s="415"/>
      <c r="I19" s="415"/>
      <c r="J19" s="413"/>
      <c r="K19" s="414"/>
      <c r="L19" s="416"/>
      <c r="M19" s="408">
        <f t="shared" si="2"/>
        <v>0</v>
      </c>
      <c r="N19" s="409"/>
      <c r="O19" s="414"/>
      <c r="P19" s="417"/>
      <c r="Q19" s="413"/>
      <c r="R19" s="418"/>
      <c r="S19" s="414"/>
      <c r="T19" s="414"/>
      <c r="U19" s="419"/>
      <c r="V19" s="418"/>
      <c r="W19" s="414"/>
      <c r="X19" s="414"/>
      <c r="Y19" s="420"/>
      <c r="Z19" s="420"/>
      <c r="AA19" s="420"/>
      <c r="AB19" s="420"/>
      <c r="AC19" s="420"/>
      <c r="AD19" s="420"/>
      <c r="AE19" s="420"/>
      <c r="AF19" s="420"/>
      <c r="AG19" s="420"/>
      <c r="AH19" s="420"/>
      <c r="AI19" s="420"/>
      <c r="AJ19" s="658"/>
      <c r="AK19" s="161"/>
      <c r="AL19" s="150"/>
      <c r="AM19" s="68"/>
      <c r="AN19" s="1765"/>
      <c r="AO19" s="1767"/>
      <c r="AP19" s="658"/>
      <c r="AQ19" s="413"/>
      <c r="AR19" s="420"/>
      <c r="AS19" s="413"/>
      <c r="AT19" s="420"/>
      <c r="AU19" s="420"/>
    </row>
    <row r="20" spans="1:47" s="2" customFormat="1" x14ac:dyDescent="0.2">
      <c r="A20" s="1940"/>
      <c r="B20" s="10">
        <v>2006</v>
      </c>
      <c r="C20" s="657">
        <f t="shared" si="0"/>
        <v>0</v>
      </c>
      <c r="D20" s="413"/>
      <c r="E20" s="408">
        <f t="shared" si="1"/>
        <v>0</v>
      </c>
      <c r="F20" s="414"/>
      <c r="G20" s="414"/>
      <c r="H20" s="415"/>
      <c r="I20" s="415"/>
      <c r="J20" s="413"/>
      <c r="K20" s="414"/>
      <c r="L20" s="416"/>
      <c r="M20" s="408">
        <f t="shared" si="2"/>
        <v>0</v>
      </c>
      <c r="N20" s="409"/>
      <c r="O20" s="414"/>
      <c r="P20" s="417"/>
      <c r="Q20" s="413"/>
      <c r="R20" s="418"/>
      <c r="S20" s="414"/>
      <c r="T20" s="414"/>
      <c r="U20" s="419"/>
      <c r="V20" s="418"/>
      <c r="W20" s="414"/>
      <c r="X20" s="414"/>
      <c r="Y20" s="420"/>
      <c r="Z20" s="420"/>
      <c r="AA20" s="420"/>
      <c r="AB20" s="420"/>
      <c r="AC20" s="420"/>
      <c r="AD20" s="420"/>
      <c r="AE20" s="420"/>
      <c r="AF20" s="420"/>
      <c r="AG20" s="420"/>
      <c r="AH20" s="420"/>
      <c r="AI20" s="420"/>
      <c r="AJ20" s="658"/>
      <c r="AK20" s="161"/>
      <c r="AL20" s="150"/>
      <c r="AM20" s="68"/>
      <c r="AN20" s="1765"/>
      <c r="AO20" s="1767"/>
      <c r="AP20" s="658"/>
      <c r="AQ20" s="413"/>
      <c r="AR20" s="420"/>
      <c r="AS20" s="413"/>
      <c r="AT20" s="420"/>
      <c r="AU20" s="420"/>
    </row>
    <row r="21" spans="1:47" s="2" customFormat="1" x14ac:dyDescent="0.2">
      <c r="A21" s="1940"/>
      <c r="B21" s="10">
        <v>2007</v>
      </c>
      <c r="C21" s="657">
        <f t="shared" si="0"/>
        <v>0</v>
      </c>
      <c r="D21" s="413"/>
      <c r="E21" s="408">
        <f t="shared" si="1"/>
        <v>0</v>
      </c>
      <c r="F21" s="414"/>
      <c r="G21" s="414"/>
      <c r="H21" s="415"/>
      <c r="I21" s="415"/>
      <c r="J21" s="413"/>
      <c r="K21" s="414"/>
      <c r="L21" s="416"/>
      <c r="M21" s="408">
        <f t="shared" si="2"/>
        <v>0</v>
      </c>
      <c r="N21" s="409"/>
      <c r="O21" s="414"/>
      <c r="P21" s="417"/>
      <c r="Q21" s="413"/>
      <c r="R21" s="418"/>
      <c r="S21" s="414"/>
      <c r="T21" s="414"/>
      <c r="U21" s="419"/>
      <c r="V21" s="418"/>
      <c r="W21" s="414"/>
      <c r="X21" s="414"/>
      <c r="Y21" s="420"/>
      <c r="Z21" s="420"/>
      <c r="AA21" s="420"/>
      <c r="AB21" s="420"/>
      <c r="AC21" s="420"/>
      <c r="AD21" s="420"/>
      <c r="AE21" s="420"/>
      <c r="AF21" s="420"/>
      <c r="AG21" s="420"/>
      <c r="AH21" s="420"/>
      <c r="AI21" s="420"/>
      <c r="AJ21" s="658"/>
      <c r="AK21" s="161"/>
      <c r="AL21" s="150"/>
      <c r="AM21" s="68"/>
      <c r="AN21" s="1765"/>
      <c r="AO21" s="1767"/>
      <c r="AP21" s="658"/>
      <c r="AQ21" s="413"/>
      <c r="AR21" s="420"/>
      <c r="AS21" s="413"/>
      <c r="AT21" s="420"/>
      <c r="AU21" s="420"/>
    </row>
    <row r="22" spans="1:47" s="2" customFormat="1" x14ac:dyDescent="0.2">
      <c r="A22" s="1940"/>
      <c r="B22" s="10">
        <v>2008</v>
      </c>
      <c r="C22" s="657">
        <f t="shared" si="0"/>
        <v>0</v>
      </c>
      <c r="D22" s="413"/>
      <c r="E22" s="408">
        <f t="shared" si="1"/>
        <v>0</v>
      </c>
      <c r="F22" s="414"/>
      <c r="G22" s="414"/>
      <c r="H22" s="415"/>
      <c r="I22" s="415"/>
      <c r="J22" s="413"/>
      <c r="K22" s="414"/>
      <c r="L22" s="416"/>
      <c r="M22" s="408">
        <f t="shared" si="2"/>
        <v>0</v>
      </c>
      <c r="N22" s="409"/>
      <c r="O22" s="414"/>
      <c r="P22" s="417"/>
      <c r="Q22" s="413"/>
      <c r="R22" s="418"/>
      <c r="S22" s="414"/>
      <c r="T22" s="414"/>
      <c r="U22" s="419"/>
      <c r="V22" s="418"/>
      <c r="W22" s="414"/>
      <c r="X22" s="414"/>
      <c r="Y22" s="420"/>
      <c r="Z22" s="420"/>
      <c r="AA22" s="420"/>
      <c r="AB22" s="420"/>
      <c r="AC22" s="420"/>
      <c r="AD22" s="420"/>
      <c r="AE22" s="420"/>
      <c r="AF22" s="420"/>
      <c r="AG22" s="420"/>
      <c r="AH22" s="420"/>
      <c r="AI22" s="420"/>
      <c r="AJ22" s="658"/>
      <c r="AK22" s="161"/>
      <c r="AL22" s="150"/>
      <c r="AM22" s="68"/>
      <c r="AN22" s="1765"/>
      <c r="AO22" s="1767"/>
      <c r="AP22" s="658"/>
      <c r="AQ22" s="413"/>
      <c r="AR22" s="420"/>
      <c r="AS22" s="413"/>
      <c r="AT22" s="420"/>
      <c r="AU22" s="420"/>
    </row>
    <row r="23" spans="1:47" s="2" customFormat="1" x14ac:dyDescent="0.2">
      <c r="A23" s="1940"/>
      <c r="B23" s="10">
        <v>2009</v>
      </c>
      <c r="C23" s="657">
        <f t="shared" si="0"/>
        <v>0</v>
      </c>
      <c r="D23" s="413"/>
      <c r="E23" s="408">
        <f t="shared" si="1"/>
        <v>0</v>
      </c>
      <c r="F23" s="414"/>
      <c r="G23" s="414"/>
      <c r="H23" s="415"/>
      <c r="I23" s="415"/>
      <c r="J23" s="413"/>
      <c r="K23" s="414"/>
      <c r="L23" s="416"/>
      <c r="M23" s="408">
        <f t="shared" si="2"/>
        <v>0</v>
      </c>
      <c r="N23" s="409"/>
      <c r="O23" s="414"/>
      <c r="P23" s="417"/>
      <c r="Q23" s="413"/>
      <c r="R23" s="418"/>
      <c r="S23" s="414"/>
      <c r="T23" s="414"/>
      <c r="U23" s="419"/>
      <c r="V23" s="418"/>
      <c r="W23" s="414"/>
      <c r="X23" s="414"/>
      <c r="Y23" s="420"/>
      <c r="Z23" s="420"/>
      <c r="AA23" s="420"/>
      <c r="AB23" s="420"/>
      <c r="AC23" s="420"/>
      <c r="AD23" s="420"/>
      <c r="AE23" s="420"/>
      <c r="AF23" s="420"/>
      <c r="AG23" s="420"/>
      <c r="AH23" s="420"/>
      <c r="AI23" s="420"/>
      <c r="AJ23" s="658"/>
      <c r="AK23" s="161"/>
      <c r="AL23" s="150"/>
      <c r="AM23" s="68"/>
      <c r="AN23" s="1765"/>
      <c r="AO23" s="1767"/>
      <c r="AP23" s="658"/>
      <c r="AQ23" s="413"/>
      <c r="AR23" s="420"/>
      <c r="AS23" s="413"/>
      <c r="AT23" s="420"/>
      <c r="AU23" s="420"/>
    </row>
    <row r="24" spans="1:47" s="2" customFormat="1" x14ac:dyDescent="0.2">
      <c r="A24" s="1940"/>
      <c r="B24" s="10">
        <v>2010</v>
      </c>
      <c r="C24" s="657">
        <f t="shared" si="0"/>
        <v>0</v>
      </c>
      <c r="D24" s="413"/>
      <c r="E24" s="408">
        <f t="shared" si="1"/>
        <v>0</v>
      </c>
      <c r="F24" s="414"/>
      <c r="G24" s="414"/>
      <c r="H24" s="415"/>
      <c r="I24" s="415"/>
      <c r="J24" s="413"/>
      <c r="K24" s="414"/>
      <c r="L24" s="416"/>
      <c r="M24" s="408">
        <f t="shared" si="2"/>
        <v>0</v>
      </c>
      <c r="N24" s="409"/>
      <c r="O24" s="414"/>
      <c r="P24" s="417"/>
      <c r="Q24" s="413"/>
      <c r="R24" s="418"/>
      <c r="S24" s="414"/>
      <c r="T24" s="414"/>
      <c r="U24" s="419"/>
      <c r="V24" s="418"/>
      <c r="W24" s="414"/>
      <c r="X24" s="414"/>
      <c r="Y24" s="420"/>
      <c r="Z24" s="420"/>
      <c r="AA24" s="420"/>
      <c r="AB24" s="420"/>
      <c r="AC24" s="420"/>
      <c r="AD24" s="420"/>
      <c r="AE24" s="420"/>
      <c r="AF24" s="420"/>
      <c r="AG24" s="420"/>
      <c r="AH24" s="420"/>
      <c r="AI24" s="420"/>
      <c r="AJ24" s="658"/>
      <c r="AK24" s="161"/>
      <c r="AL24" s="150"/>
      <c r="AM24" s="68"/>
      <c r="AN24" s="1765"/>
      <c r="AO24" s="1767"/>
      <c r="AP24" s="658"/>
      <c r="AQ24" s="413"/>
      <c r="AR24" s="420"/>
      <c r="AS24" s="413"/>
      <c r="AT24" s="420"/>
      <c r="AU24" s="420"/>
    </row>
    <row r="25" spans="1:47" s="2" customFormat="1" x14ac:dyDescent="0.2">
      <c r="A25" s="1940"/>
      <c r="B25" s="10">
        <v>2011</v>
      </c>
      <c r="C25" s="657">
        <f t="shared" si="0"/>
        <v>0</v>
      </c>
      <c r="D25" s="413"/>
      <c r="E25" s="408">
        <f t="shared" si="1"/>
        <v>0</v>
      </c>
      <c r="F25" s="414"/>
      <c r="G25" s="414"/>
      <c r="H25" s="415"/>
      <c r="I25" s="415"/>
      <c r="J25" s="413"/>
      <c r="K25" s="414"/>
      <c r="L25" s="416"/>
      <c r="M25" s="408">
        <f t="shared" si="2"/>
        <v>0</v>
      </c>
      <c r="N25" s="409"/>
      <c r="O25" s="414"/>
      <c r="P25" s="417"/>
      <c r="Q25" s="413"/>
      <c r="R25" s="418"/>
      <c r="S25" s="414"/>
      <c r="T25" s="414"/>
      <c r="U25" s="419"/>
      <c r="V25" s="418"/>
      <c r="W25" s="414"/>
      <c r="X25" s="414"/>
      <c r="Y25" s="420"/>
      <c r="Z25" s="420"/>
      <c r="AA25" s="420"/>
      <c r="AB25" s="420"/>
      <c r="AC25" s="420"/>
      <c r="AD25" s="420"/>
      <c r="AE25" s="420"/>
      <c r="AF25" s="420"/>
      <c r="AG25" s="420"/>
      <c r="AH25" s="420"/>
      <c r="AI25" s="420"/>
      <c r="AJ25" s="658"/>
      <c r="AK25" s="161"/>
      <c r="AL25" s="150"/>
      <c r="AM25" s="68"/>
      <c r="AN25" s="1765"/>
      <c r="AO25" s="1767"/>
      <c r="AP25" s="658"/>
      <c r="AQ25" s="413"/>
      <c r="AR25" s="420"/>
      <c r="AS25" s="413"/>
      <c r="AT25" s="420"/>
      <c r="AU25" s="420"/>
    </row>
    <row r="26" spans="1:47" s="2" customFormat="1" x14ac:dyDescent="0.2">
      <c r="A26" s="1940"/>
      <c r="B26" s="10">
        <v>2012</v>
      </c>
      <c r="C26" s="657">
        <f t="shared" si="0"/>
        <v>0</v>
      </c>
      <c r="D26" s="413"/>
      <c r="E26" s="408">
        <f t="shared" si="1"/>
        <v>0</v>
      </c>
      <c r="F26" s="414"/>
      <c r="G26" s="414"/>
      <c r="H26" s="415"/>
      <c r="I26" s="415"/>
      <c r="J26" s="413"/>
      <c r="K26" s="414"/>
      <c r="L26" s="416"/>
      <c r="M26" s="408">
        <f t="shared" si="2"/>
        <v>0</v>
      </c>
      <c r="N26" s="409"/>
      <c r="O26" s="414"/>
      <c r="P26" s="417"/>
      <c r="Q26" s="413"/>
      <c r="R26" s="418"/>
      <c r="S26" s="414"/>
      <c r="T26" s="414"/>
      <c r="U26" s="419"/>
      <c r="V26" s="418"/>
      <c r="W26" s="414"/>
      <c r="X26" s="414"/>
      <c r="Y26" s="420"/>
      <c r="Z26" s="420"/>
      <c r="AA26" s="420"/>
      <c r="AB26" s="420"/>
      <c r="AC26" s="420"/>
      <c r="AD26" s="420"/>
      <c r="AE26" s="420"/>
      <c r="AF26" s="420"/>
      <c r="AG26" s="420"/>
      <c r="AH26" s="420"/>
      <c r="AI26" s="420"/>
      <c r="AJ26" s="658"/>
      <c r="AK26" s="161"/>
      <c r="AL26" s="150"/>
      <c r="AM26" s="68"/>
      <c r="AN26" s="1765"/>
      <c r="AO26" s="1767"/>
      <c r="AP26" s="658"/>
      <c r="AQ26" s="413"/>
      <c r="AR26" s="420"/>
      <c r="AS26" s="413"/>
      <c r="AT26" s="420"/>
      <c r="AU26" s="420"/>
    </row>
    <row r="27" spans="1:47" s="2" customFormat="1" x14ac:dyDescent="0.2">
      <c r="A27" s="1940"/>
      <c r="B27" s="10">
        <v>2013</v>
      </c>
      <c r="C27" s="657">
        <f t="shared" si="0"/>
        <v>0</v>
      </c>
      <c r="D27" s="413"/>
      <c r="E27" s="408">
        <f t="shared" si="1"/>
        <v>0</v>
      </c>
      <c r="F27" s="414"/>
      <c r="G27" s="414"/>
      <c r="H27" s="415"/>
      <c r="I27" s="415"/>
      <c r="J27" s="413"/>
      <c r="K27" s="414"/>
      <c r="L27" s="416"/>
      <c r="M27" s="408">
        <f t="shared" si="2"/>
        <v>0</v>
      </c>
      <c r="N27" s="409"/>
      <c r="O27" s="414"/>
      <c r="P27" s="417"/>
      <c r="Q27" s="413"/>
      <c r="R27" s="418"/>
      <c r="S27" s="414"/>
      <c r="T27" s="414"/>
      <c r="U27" s="419"/>
      <c r="V27" s="418"/>
      <c r="W27" s="414"/>
      <c r="X27" s="414"/>
      <c r="Y27" s="420"/>
      <c r="Z27" s="420"/>
      <c r="AA27" s="420"/>
      <c r="AB27" s="420"/>
      <c r="AC27" s="420"/>
      <c r="AD27" s="420"/>
      <c r="AE27" s="420"/>
      <c r="AF27" s="420"/>
      <c r="AG27" s="420"/>
      <c r="AH27" s="420"/>
      <c r="AI27" s="420"/>
      <c r="AJ27" s="658"/>
      <c r="AK27" s="161"/>
      <c r="AL27" s="150"/>
      <c r="AM27" s="68"/>
      <c r="AN27" s="1765"/>
      <c r="AO27" s="1767"/>
      <c r="AP27" s="658"/>
      <c r="AQ27" s="413"/>
      <c r="AR27" s="420"/>
      <c r="AS27" s="413"/>
      <c r="AT27" s="420"/>
      <c r="AU27" s="420"/>
    </row>
    <row r="28" spans="1:47" s="20" customFormat="1" x14ac:dyDescent="0.2">
      <c r="A28" s="1940"/>
      <c r="B28" s="41">
        <v>2014</v>
      </c>
      <c r="C28" s="657">
        <f t="shared" si="0"/>
        <v>0</v>
      </c>
      <c r="D28" s="421"/>
      <c r="E28" s="408">
        <f t="shared" si="1"/>
        <v>0</v>
      </c>
      <c r="F28" s="422"/>
      <c r="G28" s="422"/>
      <c r="H28" s="423"/>
      <c r="I28" s="423"/>
      <c r="J28" s="421"/>
      <c r="K28" s="422"/>
      <c r="L28" s="424"/>
      <c r="M28" s="408">
        <f t="shared" si="2"/>
        <v>0</v>
      </c>
      <c r="N28" s="409"/>
      <c r="O28" s="422"/>
      <c r="P28" s="425"/>
      <c r="Q28" s="421"/>
      <c r="R28" s="426"/>
      <c r="S28" s="422"/>
      <c r="T28" s="422"/>
      <c r="U28" s="427"/>
      <c r="V28" s="426"/>
      <c r="W28" s="422"/>
      <c r="X28" s="422"/>
      <c r="Y28" s="428"/>
      <c r="Z28" s="428"/>
      <c r="AA28" s="428"/>
      <c r="AB28" s="428"/>
      <c r="AC28" s="428"/>
      <c r="AD28" s="428"/>
      <c r="AE28" s="428"/>
      <c r="AF28" s="428"/>
      <c r="AG28" s="428"/>
      <c r="AH28" s="428"/>
      <c r="AI28" s="428"/>
      <c r="AJ28" s="658"/>
      <c r="AK28" s="163"/>
      <c r="AL28" s="150"/>
      <c r="AM28" s="68"/>
      <c r="AN28" s="1765"/>
      <c r="AO28" s="1768"/>
      <c r="AP28" s="658"/>
      <c r="AQ28" s="421"/>
      <c r="AR28" s="428"/>
      <c r="AS28" s="421"/>
      <c r="AT28" s="428"/>
      <c r="AU28" s="428"/>
    </row>
    <row r="29" spans="1:47" s="20" customFormat="1" x14ac:dyDescent="0.2">
      <c r="A29" s="1940"/>
      <c r="B29" s="10">
        <v>2015</v>
      </c>
      <c r="C29" s="657">
        <f t="shared" si="0"/>
        <v>0</v>
      </c>
      <c r="D29" s="413"/>
      <c r="E29" s="793">
        <f t="shared" si="1"/>
        <v>0</v>
      </c>
      <c r="F29" s="414"/>
      <c r="G29" s="414"/>
      <c r="H29" s="415"/>
      <c r="I29" s="415"/>
      <c r="J29" s="413"/>
      <c r="K29" s="414"/>
      <c r="L29" s="416"/>
      <c r="M29" s="408">
        <f t="shared" si="2"/>
        <v>0</v>
      </c>
      <c r="N29" s="418"/>
      <c r="O29" s="414"/>
      <c r="P29" s="417"/>
      <c r="Q29" s="413"/>
      <c r="R29" s="418"/>
      <c r="S29" s="414"/>
      <c r="T29" s="414"/>
      <c r="U29" s="419"/>
      <c r="V29" s="418"/>
      <c r="W29" s="414"/>
      <c r="X29" s="414"/>
      <c r="Y29" s="420"/>
      <c r="Z29" s="420"/>
      <c r="AA29" s="420"/>
      <c r="AB29" s="420"/>
      <c r="AC29" s="420"/>
      <c r="AD29" s="420"/>
      <c r="AE29" s="420"/>
      <c r="AF29" s="420"/>
      <c r="AG29" s="420"/>
      <c r="AH29" s="420"/>
      <c r="AI29" s="420"/>
      <c r="AJ29" s="658"/>
      <c r="AK29" s="161"/>
      <c r="AL29" s="162"/>
      <c r="AM29" s="70"/>
      <c r="AN29" s="1769"/>
      <c r="AO29" s="1767"/>
      <c r="AP29" s="658"/>
      <c r="AQ29" s="421"/>
      <c r="AR29" s="428"/>
      <c r="AS29" s="421"/>
      <c r="AT29" s="428"/>
      <c r="AU29" s="428"/>
    </row>
    <row r="30" spans="1:47" s="20" customFormat="1" x14ac:dyDescent="0.2">
      <c r="A30" s="1940"/>
      <c r="B30" s="1521">
        <v>2016</v>
      </c>
      <c r="C30" s="657">
        <f t="shared" si="0"/>
        <v>0</v>
      </c>
      <c r="D30" s="421"/>
      <c r="E30" s="793">
        <f t="shared" si="1"/>
        <v>0</v>
      </c>
      <c r="F30" s="422"/>
      <c r="G30" s="422"/>
      <c r="H30" s="423"/>
      <c r="I30" s="423"/>
      <c r="J30" s="421"/>
      <c r="K30" s="422"/>
      <c r="L30" s="424"/>
      <c r="M30" s="408">
        <f t="shared" si="2"/>
        <v>0</v>
      </c>
      <c r="N30" s="426"/>
      <c r="O30" s="422"/>
      <c r="P30" s="425"/>
      <c r="Q30" s="421"/>
      <c r="R30" s="426"/>
      <c r="S30" s="422"/>
      <c r="T30" s="422"/>
      <c r="U30" s="427"/>
      <c r="V30" s="426"/>
      <c r="W30" s="422"/>
      <c r="X30" s="422"/>
      <c r="Y30" s="428"/>
      <c r="Z30" s="428"/>
      <c r="AA30" s="428"/>
      <c r="AB30" s="428"/>
      <c r="AC30" s="428"/>
      <c r="AD30" s="428"/>
      <c r="AE30" s="428"/>
      <c r="AF30" s="428"/>
      <c r="AG30" s="428"/>
      <c r="AH30" s="428"/>
      <c r="AI30" s="428"/>
      <c r="AJ30" s="658"/>
      <c r="AK30" s="163"/>
      <c r="AL30" s="164"/>
      <c r="AM30" s="72"/>
      <c r="AN30" s="1770"/>
      <c r="AO30" s="1768"/>
      <c r="AP30" s="658"/>
      <c r="AQ30" s="421"/>
      <c r="AR30" s="428"/>
      <c r="AS30" s="421"/>
      <c r="AT30" s="428"/>
      <c r="AU30" s="428"/>
    </row>
    <row r="31" spans="1:47" s="20" customFormat="1" ht="15" thickBot="1" x14ac:dyDescent="0.25">
      <c r="A31" s="1940"/>
      <c r="B31" s="794">
        <v>2017</v>
      </c>
      <c r="C31" s="795">
        <f t="shared" si="0"/>
        <v>0</v>
      </c>
      <c r="D31" s="796"/>
      <c r="E31" s="797">
        <f t="shared" si="1"/>
        <v>0</v>
      </c>
      <c r="F31" s="798"/>
      <c r="G31" s="798"/>
      <c r="H31" s="799"/>
      <c r="I31" s="799"/>
      <c r="J31" s="796"/>
      <c r="K31" s="798"/>
      <c r="L31" s="800"/>
      <c r="M31" s="797">
        <f t="shared" si="2"/>
        <v>0</v>
      </c>
      <c r="N31" s="801"/>
      <c r="O31" s="798"/>
      <c r="P31" s="802"/>
      <c r="Q31" s="796"/>
      <c r="R31" s="801"/>
      <c r="S31" s="798"/>
      <c r="T31" s="798"/>
      <c r="U31" s="803"/>
      <c r="V31" s="801"/>
      <c r="W31" s="798"/>
      <c r="X31" s="798"/>
      <c r="Y31" s="804"/>
      <c r="Z31" s="804"/>
      <c r="AA31" s="804"/>
      <c r="AB31" s="804"/>
      <c r="AC31" s="804"/>
      <c r="AD31" s="804"/>
      <c r="AE31" s="804"/>
      <c r="AF31" s="804"/>
      <c r="AG31" s="804"/>
      <c r="AH31" s="804"/>
      <c r="AI31" s="804"/>
      <c r="AJ31" s="658"/>
      <c r="AK31" s="163"/>
      <c r="AL31" s="164"/>
      <c r="AM31" s="72"/>
      <c r="AN31" s="1771"/>
      <c r="AO31" s="1772"/>
      <c r="AP31" s="658"/>
      <c r="AQ31" s="421"/>
      <c r="AR31" s="428"/>
      <c r="AS31" s="421"/>
      <c r="AT31" s="428"/>
      <c r="AU31" s="428"/>
    </row>
    <row r="32" spans="1:47" s="43" customFormat="1" ht="77.25" customHeight="1" thickBot="1" x14ac:dyDescent="0.25">
      <c r="B32" s="919" t="s">
        <v>554</v>
      </c>
      <c r="C32" s="1317"/>
      <c r="D32" s="1316" t="str">
        <f>IF(COUNT(D16:D31)&lt;&gt;0,IF(COUNT(D25:D31)&lt;7,"Please fill in value for 2017 and extend series back to at least 2011",""),"")</f>
        <v/>
      </c>
      <c r="E32" s="1318"/>
      <c r="F32" s="1316" t="str">
        <f t="shared" ref="F32:L32" si="3">IF(COUNT(F16:F31)&lt;&gt;0,IF(COUNT(F25:F31)&lt;7,"Please fill in value for 2017 and extend series back to at least 2011",""),"")</f>
        <v/>
      </c>
      <c r="G32" s="1316" t="str">
        <f t="shared" si="3"/>
        <v/>
      </c>
      <c r="H32" s="1316" t="str">
        <f t="shared" si="3"/>
        <v/>
      </c>
      <c r="I32" s="1316" t="str">
        <f t="shared" si="3"/>
        <v/>
      </c>
      <c r="J32" s="1316" t="str">
        <f t="shared" si="3"/>
        <v/>
      </c>
      <c r="K32" s="1316" t="str">
        <f t="shared" si="3"/>
        <v/>
      </c>
      <c r="L32" s="1316" t="str">
        <f t="shared" si="3"/>
        <v/>
      </c>
      <c r="M32" s="1320"/>
      <c r="N32" s="1316" t="str">
        <f t="shared" ref="N32:AI32" si="4">IF(COUNT(N16:N31)&lt;&gt;0,IF(COUNT(N25:N31)&lt;7,"Please fill in value for 2017 and extend series back to at least 2011",""),"")</f>
        <v/>
      </c>
      <c r="O32" s="1316" t="str">
        <f t="shared" si="4"/>
        <v/>
      </c>
      <c r="P32" s="1316" t="str">
        <f t="shared" si="4"/>
        <v/>
      </c>
      <c r="Q32" s="1316" t="str">
        <f t="shared" si="4"/>
        <v/>
      </c>
      <c r="R32" s="1316" t="str">
        <f t="shared" si="4"/>
        <v/>
      </c>
      <c r="S32" s="1316" t="str">
        <f t="shared" si="4"/>
        <v/>
      </c>
      <c r="T32" s="1316" t="str">
        <f t="shared" si="4"/>
        <v/>
      </c>
      <c r="U32" s="1316" t="str">
        <f t="shared" si="4"/>
        <v/>
      </c>
      <c r="V32" s="1316" t="str">
        <f t="shared" si="4"/>
        <v/>
      </c>
      <c r="W32" s="1316" t="str">
        <f t="shared" si="4"/>
        <v/>
      </c>
      <c r="X32" s="1316" t="str">
        <f t="shared" si="4"/>
        <v/>
      </c>
      <c r="Y32" s="1316" t="str">
        <f t="shared" si="4"/>
        <v/>
      </c>
      <c r="Z32" s="1316" t="str">
        <f t="shared" si="4"/>
        <v/>
      </c>
      <c r="AA32" s="1316" t="str">
        <f t="shared" si="4"/>
        <v/>
      </c>
      <c r="AB32" s="1316" t="str">
        <f t="shared" si="4"/>
        <v/>
      </c>
      <c r="AC32" s="1316" t="str">
        <f t="shared" si="4"/>
        <v/>
      </c>
      <c r="AD32" s="1316" t="str">
        <f t="shared" si="4"/>
        <v/>
      </c>
      <c r="AE32" s="1316" t="str">
        <f t="shared" si="4"/>
        <v/>
      </c>
      <c r="AF32" s="1316" t="str">
        <f t="shared" si="4"/>
        <v/>
      </c>
      <c r="AG32" s="1316" t="str">
        <f t="shared" si="4"/>
        <v/>
      </c>
      <c r="AH32" s="1316" t="str">
        <f t="shared" si="4"/>
        <v/>
      </c>
      <c r="AI32" s="1316" t="str">
        <f t="shared" si="4"/>
        <v/>
      </c>
      <c r="AJ32" s="1322"/>
      <c r="AK32" s="1316" t="str">
        <f t="shared" ref="AK32:AO32" si="5">IF(COUNT(AK16:AK31)&lt;&gt;0,IF(COUNT(AK25:AK31)&lt;7,"Please fill in value for 2017 and extend series back to at least 2011",""),"")</f>
        <v/>
      </c>
      <c r="AL32" s="1316" t="str">
        <f t="shared" si="5"/>
        <v/>
      </c>
      <c r="AM32" s="1316" t="str">
        <f t="shared" si="5"/>
        <v/>
      </c>
      <c r="AN32" s="1316" t="str">
        <f t="shared" si="5"/>
        <v/>
      </c>
      <c r="AO32" s="1316" t="str">
        <f t="shared" si="5"/>
        <v/>
      </c>
      <c r="AP32" s="1322"/>
      <c r="AQ32" s="1316" t="str">
        <f t="shared" ref="AQ32:AU32" si="6">IF(COUNT(AQ16:AQ31)&lt;&gt;0,IF(COUNT(AQ25:AQ31)&lt;7,"Please fill in value for 2017 and extend series back to at least 2011",""),"")</f>
        <v/>
      </c>
      <c r="AR32" s="1316" t="str">
        <f t="shared" si="6"/>
        <v/>
      </c>
      <c r="AS32" s="1316" t="str">
        <f t="shared" si="6"/>
        <v/>
      </c>
      <c r="AT32" s="1316" t="str">
        <f t="shared" si="6"/>
        <v/>
      </c>
      <c r="AU32" s="1316" t="str">
        <f t="shared" si="6"/>
        <v/>
      </c>
    </row>
    <row r="33" spans="1:47" s="43" customFormat="1" ht="40.5" customHeight="1" thickBot="1" x14ac:dyDescent="0.25">
      <c r="B33" s="919" t="s">
        <v>555</v>
      </c>
      <c r="C33" s="1323" t="str">
        <f>IF(MAX('1 macro-mapping checks'!C35:C36)&gt;0.2,"Series contain annual jump(s) of over 20%","")</f>
        <v/>
      </c>
      <c r="D33" s="1324" t="str">
        <f>IF(MAX('1 macro-mapping checks'!D35:D36)&gt;0.2,"Series contain annual jump(s) of over 20%","")</f>
        <v/>
      </c>
      <c r="E33" s="1325" t="str">
        <f>IF(MAX('1 macro-mapping checks'!E35:E36)&gt;0.2,"Series contain annual jump(s) of over 20%","")</f>
        <v/>
      </c>
      <c r="F33" s="1326" t="str">
        <f>IF(MAX('1 macro-mapping checks'!F35:F36)&gt;0.2,"Series contain annual jump(s) of over 20%","")</f>
        <v/>
      </c>
      <c r="G33" s="1327" t="str">
        <f>IF(MAX('1 macro-mapping checks'!G35:G36)&gt;0.2,"Series contain annual jump(s) of over 20%","")</f>
        <v/>
      </c>
      <c r="H33" s="1324" t="str">
        <f>IF(MAX('1 macro-mapping checks'!H35:H36)&gt;0.2,"Series contain annual jump(s) of over 20%","")</f>
        <v/>
      </c>
      <c r="I33" s="1324" t="str">
        <f>IF(MAX('1 macro-mapping checks'!I35:I36)&gt;0.2,"Series contain annual jump(s) of over 20%","")</f>
        <v/>
      </c>
      <c r="J33" s="1324" t="str">
        <f>IF(MAX('1 macro-mapping checks'!J35:J36)&gt;0.2,"Series contain annual jump(s) of over 20%","")</f>
        <v/>
      </c>
      <c r="K33" s="1328" t="str">
        <f>IF(MAX('1 macro-mapping checks'!K35:K36)&gt;0.2,"Series contain annual jump(s) of over 20%","")</f>
        <v/>
      </c>
      <c r="L33" s="1326" t="str">
        <f>IF(MAX('1 macro-mapping checks'!L35:L36)&gt;0.2,"Series contain annual jump(s) of over 20%","")</f>
        <v/>
      </c>
      <c r="M33" s="1329" t="str">
        <f>IF(MAX('1 macro-mapping checks'!M35:M36)&gt;0.2,"Series contain annual jump(s) of over 20%","")</f>
        <v/>
      </c>
      <c r="N33" s="1324" t="str">
        <f>IF(MAX('1 macro-mapping checks'!N35:N36)&gt;0.2,"Series contain annual jump(s) of over 20%","")</f>
        <v/>
      </c>
      <c r="O33" s="1328" t="str">
        <f>IF(MAX('1 macro-mapping checks'!O35:O36)&gt;0.2,"Series contain annual jump(s) of over 20%","")</f>
        <v/>
      </c>
      <c r="P33" s="1326" t="str">
        <f>IF(MAX('1 macro-mapping checks'!P35:P36)&gt;0.2,"Series contain annual jump(s) of over 20%","")</f>
        <v/>
      </c>
      <c r="Q33" s="1324" t="str">
        <f>IF(MAX('1 macro-mapping checks'!Q35:Q36)&gt;0.2,"Series contain annual jump(s) of over 20%","")</f>
        <v/>
      </c>
      <c r="R33" s="1324" t="str">
        <f>IF(MAX('1 macro-mapping checks'!R35:R36)&gt;0.2,"Series contain annual jump(s) of over 20%","")</f>
        <v/>
      </c>
      <c r="S33" s="1328" t="str">
        <f>IF(MAX('1 macro-mapping checks'!S35:S36)&gt;0.2,"Series contain annual jump(s) of over 20%","")</f>
        <v/>
      </c>
      <c r="T33" s="1326" t="str">
        <f>IF(MAX('1 macro-mapping checks'!T35:T36)&gt;0.2,"Series contain annual jump(s) of over 20%","")</f>
        <v/>
      </c>
      <c r="U33" s="1326" t="str">
        <f>IF(MAX('1 macro-mapping checks'!U35:U36)&gt;0.2,"Series contain annual jump(s) of over 20%","")</f>
        <v/>
      </c>
      <c r="V33" s="1324" t="str">
        <f>IF(MAX('1 macro-mapping checks'!V35:V36)&gt;0.2,"Series contain annual jump(s) of over 20%","")</f>
        <v/>
      </c>
      <c r="W33" s="1328" t="str">
        <f>IF(MAX('1 macro-mapping checks'!W35:W36)&gt;0.2,"Series contain annual jump(s) of over 20%","")</f>
        <v/>
      </c>
      <c r="X33" s="1326" t="str">
        <f>IF(MAX('1 macro-mapping checks'!X35:X36)&gt;0.2,"Series contain annual jump(s) of over 20%","")</f>
        <v/>
      </c>
      <c r="Y33" s="1324" t="str">
        <f>IF(MAX('1 macro-mapping checks'!Y35:Y36)&gt;0.2,"Series contain annual jump(s) of over 20%","")</f>
        <v/>
      </c>
      <c r="Z33" s="1324" t="str">
        <f>IF(MAX('1 macro-mapping checks'!Z35:Z36)&gt;0.2,"Series contain annual jump(s) of over 20%","")</f>
        <v/>
      </c>
      <c r="AA33" s="1324" t="str">
        <f>IF(MAX('1 macro-mapping checks'!AA35:AA36)&gt;0.2,"Series contain annual jump(s) of over 20%","")</f>
        <v/>
      </c>
      <c r="AB33" s="1324" t="str">
        <f>IF(MAX('1 macro-mapping checks'!AB35:AB36)&gt;0.2,"Series contain annual jump(s) of over 20%","")</f>
        <v/>
      </c>
      <c r="AC33" s="1324" t="str">
        <f>IF(MAX('1 macro-mapping checks'!AC35:AC36)&gt;0.2,"Series contain annual jump(s) of over 20%","")</f>
        <v/>
      </c>
      <c r="AD33" s="1324" t="str">
        <f>IF(MAX('1 macro-mapping checks'!AD35:AD36)&gt;0.2,"Series contain annual jump(s) of over 20%","")</f>
        <v/>
      </c>
      <c r="AE33" s="1324" t="str">
        <f>IF(MAX('1 macro-mapping checks'!AE35:AE36)&gt;0.2,"Series contain annual jump(s) of over 20%","")</f>
        <v/>
      </c>
      <c r="AF33" s="1324" t="str">
        <f>IF(MAX('1 macro-mapping checks'!AF35:AF36)&gt;0.2,"Series contain annual jump(s) of over 20%","")</f>
        <v/>
      </c>
      <c r="AG33" s="1324" t="str">
        <f>IF(MAX('1 macro-mapping checks'!AG35:AG36)&gt;0.2,"Series contain annual jump(s) of over 20%","")</f>
        <v/>
      </c>
      <c r="AH33" s="1324" t="str">
        <f>IF(MAX('1 macro-mapping checks'!AH35:AH36)&gt;0.2,"Series contain annual jump(s) of over 20%","")</f>
        <v/>
      </c>
      <c r="AI33" s="1330" t="str">
        <f>IF(MAX('1 macro-mapping checks'!AI35:AI36)&gt;0.2,"Series contain annual jump(s) of over 20%","")</f>
        <v/>
      </c>
      <c r="AJ33" s="1331" t="str">
        <f>IF(MAX('1 macro-mapping checks'!AJ35:AJ36)&gt;'1 macro-mapping checks'!$B$39,"Series contain annual jump(s) of over 20%","")</f>
        <v/>
      </c>
      <c r="AK33" s="1332" t="str">
        <f>IF(MAX('1 macro-mapping checks'!AK35:AK36)&gt;'1 macro-mapping checks'!$B$39,"Series contain annual jump(s) of over 20%","")</f>
        <v/>
      </c>
      <c r="AL33" s="1333" t="str">
        <f>IF(MAX('1 macro-mapping checks'!AL35:AL36)&gt;'1 macro-mapping checks'!$B$39,"Series contain annual jump(s) of over 20%","")</f>
        <v/>
      </c>
      <c r="AM33" s="1334" t="str">
        <f>IF(MAX('1 macro-mapping checks'!AM35:AM36)&gt;'1 macro-mapping checks'!$B$39,"Series contain annual jump(s) of over 20%","")</f>
        <v/>
      </c>
      <c r="AN33" s="1337" t="str">
        <f>IF(MAX('2 sup_templates checks'!BS33:BS34)&gt;0.2,"Series contain annual jump(s) of over 20%","")</f>
        <v/>
      </c>
      <c r="AO33" s="1338" t="str">
        <f>IF(MAX('2 sup_templates checks'!BT33:BT34)&gt;0.2,"Series contain annual jump(s) of over 20%","")</f>
        <v/>
      </c>
      <c r="AP33" s="1335"/>
      <c r="AQ33" s="1332" t="str">
        <f>IF(MAX('1 macro-mapping checks'!AQ35:AQ36)&gt;'1 macro-mapping checks'!$B$39,"Series contain annual jump(s) of over 20%","")</f>
        <v/>
      </c>
      <c r="AR33" s="1333" t="str">
        <f>IF(MAX('1 macro-mapping checks'!AR35:AR36)&gt;'1 macro-mapping checks'!$B$39,"Series contain annual jump(s) of over 20%","")</f>
        <v/>
      </c>
      <c r="AS33" s="1334" t="str">
        <f>IF(MAX('1 macro-mapping checks'!AS35:AS36)&gt;'1 macro-mapping checks'!$B$39,"Series contain annual jump(s) of over 20%","")</f>
        <v/>
      </c>
      <c r="AT33" s="1337" t="str">
        <f>IF(MAX('2 sup_templates checks'!BY33:BY34)&gt;0.2,"Series contain annual jump(s) of over 20%","")</f>
        <v/>
      </c>
      <c r="AU33" s="1338" t="str">
        <f>IF(MAX('2 sup_templates checks'!BZ33:BZ34)&gt;0.2,"Series contain annual jump(s) of over 20%","")</f>
        <v/>
      </c>
    </row>
    <row r="34" spans="1:47" s="2" customFormat="1" ht="69.95" customHeight="1" x14ac:dyDescent="0.2">
      <c r="B34" s="8" t="s">
        <v>97</v>
      </c>
      <c r="C34" s="920"/>
      <c r="D34" s="921"/>
      <c r="E34" s="921"/>
      <c r="F34" s="922"/>
      <c r="G34" s="922"/>
      <c r="H34" s="923"/>
      <c r="I34" s="923"/>
      <c r="J34" s="921"/>
      <c r="K34" s="922"/>
      <c r="L34" s="922"/>
      <c r="M34" s="921"/>
      <c r="N34" s="924"/>
      <c r="O34" s="922"/>
      <c r="P34" s="925"/>
      <c r="Q34" s="921"/>
      <c r="R34" s="924"/>
      <c r="S34" s="922"/>
      <c r="T34" s="922"/>
      <c r="U34" s="925"/>
      <c r="V34" s="924"/>
      <c r="W34" s="922"/>
      <c r="X34" s="922"/>
      <c r="Y34" s="926"/>
      <c r="Z34" s="926"/>
      <c r="AA34" s="926"/>
      <c r="AB34" s="926"/>
      <c r="AC34" s="926"/>
      <c r="AD34" s="926"/>
      <c r="AE34" s="926"/>
      <c r="AF34" s="926"/>
      <c r="AG34" s="926"/>
      <c r="AH34" s="926"/>
      <c r="AI34" s="926"/>
      <c r="AJ34" s="927"/>
      <c r="AK34" s="928"/>
      <c r="AL34" s="929"/>
      <c r="AM34" s="930"/>
      <c r="AN34" s="140"/>
      <c r="AO34" s="141"/>
      <c r="AP34" s="659"/>
      <c r="AQ34" s="1443"/>
      <c r="AR34" s="1444"/>
      <c r="AS34" s="1443"/>
      <c r="AT34" s="1444"/>
      <c r="AU34" s="1444"/>
    </row>
    <row r="35" spans="1:47" s="14" customFormat="1" ht="69.95" customHeight="1" thickBot="1" x14ac:dyDescent="0.25">
      <c r="A35" s="2"/>
      <c r="B35" s="83" t="s">
        <v>635</v>
      </c>
      <c r="C35" s="931"/>
      <c r="D35" s="932"/>
      <c r="E35" s="932"/>
      <c r="F35" s="933"/>
      <c r="G35" s="933"/>
      <c r="H35" s="934"/>
      <c r="I35" s="934"/>
      <c r="J35" s="932"/>
      <c r="K35" s="933"/>
      <c r="L35" s="933"/>
      <c r="M35" s="932"/>
      <c r="N35" s="935"/>
      <c r="O35" s="933"/>
      <c r="P35" s="936"/>
      <c r="Q35" s="932"/>
      <c r="R35" s="935"/>
      <c r="S35" s="933"/>
      <c r="T35" s="933"/>
      <c r="U35" s="936"/>
      <c r="V35" s="935"/>
      <c r="W35" s="933"/>
      <c r="X35" s="933"/>
      <c r="Y35" s="937"/>
      <c r="Z35" s="937"/>
      <c r="AA35" s="937"/>
      <c r="AB35" s="937"/>
      <c r="AC35" s="937"/>
      <c r="AD35" s="937"/>
      <c r="AE35" s="937"/>
      <c r="AF35" s="937"/>
      <c r="AG35" s="937"/>
      <c r="AH35" s="937"/>
      <c r="AI35" s="937"/>
      <c r="AJ35" s="927"/>
      <c r="AK35" s="938"/>
      <c r="AL35" s="939"/>
      <c r="AM35" s="940"/>
      <c r="AN35" s="143"/>
      <c r="AO35" s="144"/>
      <c r="AP35" s="659"/>
      <c r="AQ35" s="1445"/>
      <c r="AR35" s="1446"/>
      <c r="AS35" s="1445"/>
      <c r="AT35" s="1446"/>
      <c r="AU35" s="1446"/>
    </row>
    <row r="36" spans="1:47" x14ac:dyDescent="0.2">
      <c r="B36" s="1658" t="s">
        <v>671</v>
      </c>
      <c r="C36" s="1656" t="s">
        <v>669</v>
      </c>
      <c r="D36" s="1656" t="s">
        <v>670</v>
      </c>
      <c r="E36" s="1656" t="s">
        <v>674</v>
      </c>
      <c r="F36" s="1656" t="s">
        <v>675</v>
      </c>
      <c r="G36" s="1656" t="s">
        <v>676</v>
      </c>
      <c r="H36" s="1656" t="s">
        <v>677</v>
      </c>
      <c r="I36" s="1656" t="s">
        <v>678</v>
      </c>
      <c r="J36" s="1656" t="s">
        <v>679</v>
      </c>
      <c r="K36" s="1656" t="s">
        <v>680</v>
      </c>
      <c r="L36" s="1656" t="s">
        <v>681</v>
      </c>
      <c r="M36" s="1656" t="s">
        <v>682</v>
      </c>
      <c r="N36" s="1656" t="s">
        <v>683</v>
      </c>
      <c r="O36" s="1656" t="s">
        <v>684</v>
      </c>
      <c r="P36" s="1656" t="s">
        <v>685</v>
      </c>
      <c r="Q36" s="1656" t="s">
        <v>687</v>
      </c>
      <c r="R36" s="1656" t="s">
        <v>686</v>
      </c>
      <c r="S36" s="1656" t="s">
        <v>688</v>
      </c>
      <c r="T36" s="1656" t="s">
        <v>689</v>
      </c>
      <c r="U36" s="1656" t="s">
        <v>690</v>
      </c>
      <c r="V36" s="1658" t="s">
        <v>691</v>
      </c>
      <c r="W36" s="1656" t="s">
        <v>692</v>
      </c>
      <c r="X36" s="1656" t="s">
        <v>693</v>
      </c>
      <c r="Y36" s="1656" t="s">
        <v>694</v>
      </c>
      <c r="Z36" s="1656" t="s">
        <v>695</v>
      </c>
      <c r="AA36" s="1656" t="s">
        <v>696</v>
      </c>
      <c r="AB36" s="1656" t="s">
        <v>697</v>
      </c>
      <c r="AC36" s="1656" t="s">
        <v>698</v>
      </c>
      <c r="AD36" s="1656" t="s">
        <v>699</v>
      </c>
      <c r="AE36" s="1656" t="s">
        <v>700</v>
      </c>
      <c r="AF36" s="1656" t="s">
        <v>701</v>
      </c>
      <c r="AG36" s="1656" t="s">
        <v>702</v>
      </c>
      <c r="AH36" s="1656" t="s">
        <v>703</v>
      </c>
      <c r="AI36" s="1656" t="s">
        <v>704</v>
      </c>
      <c r="AK36" s="1656" t="s">
        <v>705</v>
      </c>
      <c r="AL36" s="1656" t="s">
        <v>706</v>
      </c>
      <c r="AM36" s="1656" t="s">
        <v>707</v>
      </c>
      <c r="AN36" s="1656" t="s">
        <v>708</v>
      </c>
      <c r="AO36" s="1656" t="s">
        <v>709</v>
      </c>
      <c r="AQ36" s="1656" t="s">
        <v>710</v>
      </c>
      <c r="AR36" s="1656" t="s">
        <v>711</v>
      </c>
      <c r="AS36" s="1656" t="s">
        <v>712</v>
      </c>
      <c r="AT36" s="1656" t="s">
        <v>713</v>
      </c>
      <c r="AU36" s="1656" t="s">
        <v>714</v>
      </c>
    </row>
    <row r="37" spans="1:47" s="21" customFormat="1" ht="15.95" customHeight="1" x14ac:dyDescent="0.2">
      <c r="A37" s="19"/>
      <c r="C37" s="22" t="s">
        <v>98</v>
      </c>
      <c r="P37" s="61"/>
      <c r="AJ37" s="61"/>
      <c r="AK37" s="22"/>
      <c r="AP37" s="61"/>
      <c r="AQ37" s="47"/>
      <c r="AS37" s="47"/>
      <c r="AU37" s="47"/>
    </row>
    <row r="38" spans="1:47" s="82" customFormat="1" ht="15.75" customHeight="1" x14ac:dyDescent="0.2">
      <c r="A38" s="78"/>
      <c r="C38" s="21" t="s">
        <v>633</v>
      </c>
      <c r="D38" s="79"/>
      <c r="E38" s="79"/>
      <c r="F38" s="79"/>
      <c r="G38" s="79"/>
      <c r="H38" s="79"/>
      <c r="I38" s="79"/>
      <c r="J38" s="79"/>
      <c r="K38" s="79"/>
      <c r="L38" s="79"/>
      <c r="M38" s="79"/>
      <c r="N38" s="79"/>
      <c r="O38" s="79"/>
      <c r="P38" s="81"/>
      <c r="Q38" s="79"/>
      <c r="R38" s="79"/>
      <c r="S38" s="79"/>
      <c r="T38" s="79"/>
      <c r="U38" s="79"/>
      <c r="V38" s="79"/>
      <c r="W38" s="79"/>
      <c r="X38" s="79"/>
      <c r="Y38" s="79"/>
      <c r="Z38" s="79"/>
      <c r="AA38" s="79"/>
      <c r="AB38" s="79"/>
      <c r="AC38" s="79"/>
      <c r="AD38" s="79"/>
      <c r="AE38" s="79"/>
      <c r="AF38" s="79"/>
      <c r="AG38" s="79"/>
      <c r="AH38" s="79"/>
      <c r="AI38" s="79"/>
      <c r="AJ38" s="81"/>
      <c r="AK38" s="21"/>
      <c r="AL38" s="79"/>
      <c r="AM38" s="79"/>
      <c r="AN38" s="79"/>
      <c r="AO38" s="79"/>
      <c r="AP38" s="81"/>
      <c r="AQ38" s="80"/>
      <c r="AR38" s="79"/>
      <c r="AS38" s="80"/>
      <c r="AT38" s="79"/>
      <c r="AU38" s="80"/>
    </row>
    <row r="39" spans="1:47" ht="14.25" customHeight="1" x14ac:dyDescent="0.2">
      <c r="C39" s="33" t="s">
        <v>638</v>
      </c>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62"/>
      <c r="AK39" s="33"/>
      <c r="AL39" s="33"/>
      <c r="AM39" s="33"/>
      <c r="AN39" s="33"/>
      <c r="AO39" s="33"/>
      <c r="AP39" s="62"/>
      <c r="AT39" s="33"/>
      <c r="AU39" s="40"/>
    </row>
    <row r="40" spans="1:47" x14ac:dyDescent="0.2">
      <c r="C40" s="33" t="s">
        <v>627</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63"/>
      <c r="AK40" s="33"/>
      <c r="AL40" s="38"/>
      <c r="AM40" s="38"/>
      <c r="AN40" s="38"/>
      <c r="AO40" s="38"/>
      <c r="AP40" s="63"/>
      <c r="AT40" s="38"/>
      <c r="AU40" s="48"/>
    </row>
    <row r="41" spans="1:47" x14ac:dyDescent="0.2">
      <c r="C41" s="76" t="s">
        <v>250</v>
      </c>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63"/>
      <c r="AK41" s="76"/>
      <c r="AL41" s="38"/>
      <c r="AM41" s="38"/>
      <c r="AN41" s="38"/>
      <c r="AO41" s="38"/>
      <c r="AP41" s="63"/>
      <c r="AQ41" s="48"/>
      <c r="AR41" s="38"/>
      <c r="AS41" s="48"/>
      <c r="AT41" s="38"/>
      <c r="AU41" s="48"/>
    </row>
    <row r="42" spans="1:47" x14ac:dyDescent="0.2">
      <c r="C42" s="76" t="s">
        <v>628</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63"/>
      <c r="AK42" s="76"/>
      <c r="AL42" s="38"/>
      <c r="AM42" s="38"/>
      <c r="AN42" s="38"/>
      <c r="AO42" s="38"/>
      <c r="AP42" s="63"/>
      <c r="AQ42" s="48"/>
      <c r="AR42" s="38"/>
      <c r="AS42" s="48"/>
      <c r="AT42" s="38"/>
      <c r="AU42" s="48"/>
    </row>
    <row r="43" spans="1:47" x14ac:dyDescent="0.2">
      <c r="C43" s="76" t="s">
        <v>249</v>
      </c>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63"/>
      <c r="AK43" s="76"/>
      <c r="AL43" s="38"/>
      <c r="AM43" s="38"/>
      <c r="AN43" s="38"/>
      <c r="AO43" s="38"/>
      <c r="AP43" s="63"/>
      <c r="AQ43" s="48"/>
      <c r="AR43" s="38"/>
      <c r="AS43" s="48"/>
      <c r="AT43" s="38"/>
      <c r="AU43" s="48"/>
    </row>
    <row r="44" spans="1:47" x14ac:dyDescent="0.2">
      <c r="C44" s="76" t="s">
        <v>625</v>
      </c>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63"/>
      <c r="AK44" s="76"/>
      <c r="AL44" s="38"/>
      <c r="AM44" s="38"/>
      <c r="AN44" s="38"/>
      <c r="AO44" s="38"/>
      <c r="AP44" s="63"/>
      <c r="AQ44" s="48"/>
      <c r="AR44" s="38"/>
      <c r="AS44" s="48"/>
      <c r="AT44" s="38"/>
      <c r="AU44" s="48"/>
    </row>
    <row r="45" spans="1:47" x14ac:dyDescent="0.2">
      <c r="C45" s="76" t="s">
        <v>331</v>
      </c>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63"/>
      <c r="AK45" s="76"/>
      <c r="AL45" s="38"/>
      <c r="AM45" s="38"/>
      <c r="AN45" s="38"/>
      <c r="AO45" s="38"/>
      <c r="AP45" s="63"/>
      <c r="AQ45" s="48"/>
      <c r="AR45" s="38"/>
      <c r="AS45" s="48"/>
      <c r="AT45" s="38"/>
      <c r="AU45" s="48"/>
    </row>
    <row r="46" spans="1:47" x14ac:dyDescent="0.2">
      <c r="C46" s="33" t="s">
        <v>316</v>
      </c>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63"/>
      <c r="AK46" s="33"/>
      <c r="AL46" s="38"/>
      <c r="AM46" s="38"/>
      <c r="AN46" s="38"/>
      <c r="AO46" s="38"/>
      <c r="AP46" s="63"/>
      <c r="AQ46" s="48"/>
      <c r="AR46" s="38"/>
      <c r="AS46" s="48"/>
      <c r="AT46" s="38"/>
      <c r="AU46" s="48"/>
    </row>
    <row r="47" spans="1:47" x14ac:dyDescent="0.2">
      <c r="C47" s="33" t="s">
        <v>317</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63"/>
      <c r="AK47" s="33"/>
      <c r="AL47" s="38"/>
      <c r="AM47" s="38"/>
      <c r="AN47" s="38"/>
      <c r="AO47" s="38"/>
      <c r="AP47" s="63"/>
      <c r="AQ47" s="48"/>
      <c r="AR47" s="38"/>
      <c r="AS47" s="48"/>
      <c r="AT47" s="38"/>
      <c r="AU47" s="48"/>
    </row>
    <row r="48" spans="1:47" ht="14.25" customHeight="1" x14ac:dyDescent="0.2">
      <c r="C48" s="33" t="s">
        <v>632</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62"/>
      <c r="AK48" s="33"/>
      <c r="AL48" s="33"/>
      <c r="AM48" s="33"/>
      <c r="AN48" s="33"/>
      <c r="AO48" s="33"/>
      <c r="AP48" s="62"/>
      <c r="AQ48" s="40"/>
      <c r="AR48" s="33"/>
      <c r="AS48" s="40"/>
      <c r="AT48" s="33"/>
      <c r="AU48" s="40"/>
    </row>
    <row r="49" spans="1:47" x14ac:dyDescent="0.2">
      <c r="C49" s="33" t="s">
        <v>318</v>
      </c>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62"/>
      <c r="AK49" s="33"/>
      <c r="AL49" s="33"/>
      <c r="AM49" s="33"/>
      <c r="AN49" s="33"/>
      <c r="AO49" s="33"/>
      <c r="AP49" s="62"/>
      <c r="AQ49" s="40"/>
      <c r="AR49" s="33"/>
      <c r="AS49" s="40"/>
      <c r="AT49" s="33"/>
      <c r="AU49" s="40"/>
    </row>
    <row r="50" spans="1:47" x14ac:dyDescent="0.2">
      <c r="C50" s="76" t="s">
        <v>537</v>
      </c>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63"/>
      <c r="AK50" s="76"/>
      <c r="AL50" s="38"/>
      <c r="AM50" s="38"/>
      <c r="AN50" s="38"/>
      <c r="AO50" s="38"/>
      <c r="AP50" s="63"/>
      <c r="AQ50" s="48"/>
      <c r="AR50" s="38"/>
      <c r="AS50" s="48"/>
      <c r="AT50" s="38"/>
      <c r="AU50" s="48"/>
    </row>
    <row r="51" spans="1:47" ht="14.25" customHeight="1" x14ac:dyDescent="0.2">
      <c r="C51" s="33" t="s">
        <v>538</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62"/>
      <c r="AK51" s="33"/>
      <c r="AL51" s="33"/>
      <c r="AM51" s="33"/>
      <c r="AN51" s="33"/>
      <c r="AO51" s="33"/>
      <c r="AP51" s="62"/>
      <c r="AQ51" s="40"/>
      <c r="AR51" s="33"/>
      <c r="AS51" s="40"/>
      <c r="AT51" s="33"/>
      <c r="AU51" s="40"/>
    </row>
    <row r="52" spans="1:47" ht="14.25" customHeight="1" x14ac:dyDescent="0.2">
      <c r="C52" s="76" t="s">
        <v>539</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62"/>
      <c r="AK52" s="76"/>
      <c r="AL52" s="33"/>
      <c r="AM52" s="33"/>
      <c r="AN52" s="33"/>
      <c r="AO52" s="33"/>
      <c r="AP52" s="62"/>
      <c r="AQ52" s="40"/>
      <c r="AR52" s="33"/>
      <c r="AS52" s="40"/>
      <c r="AT52" s="33"/>
      <c r="AU52" s="40"/>
    </row>
    <row r="53" spans="1:47" x14ac:dyDescent="0.2">
      <c r="C53" s="76" t="s">
        <v>354</v>
      </c>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63"/>
      <c r="AK53" s="76"/>
      <c r="AL53" s="38"/>
      <c r="AM53" s="38"/>
      <c r="AN53" s="38"/>
      <c r="AO53" s="38"/>
      <c r="AP53" s="63"/>
      <c r="AQ53" s="48"/>
      <c r="AR53" s="38"/>
      <c r="AS53" s="48"/>
      <c r="AT53" s="38"/>
      <c r="AU53" s="48"/>
    </row>
    <row r="54" spans="1:47" ht="14.25" customHeight="1" x14ac:dyDescent="0.2">
      <c r="B54" s="4"/>
      <c r="C54" s="76" t="s">
        <v>332</v>
      </c>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18"/>
      <c r="AK54" s="4"/>
      <c r="AL54" s="4"/>
      <c r="AM54" s="4"/>
      <c r="AN54" s="4"/>
      <c r="AO54" s="4"/>
      <c r="AP54" s="18"/>
      <c r="AQ54" s="44"/>
      <c r="AR54" s="4"/>
      <c r="AS54" s="44"/>
      <c r="AT54" s="4"/>
      <c r="AU54" s="44"/>
    </row>
    <row r="55" spans="1:47" s="2" customFormat="1" ht="12" customHeight="1" x14ac:dyDescent="0.2">
      <c r="A55" s="3"/>
      <c r="B55" s="4"/>
      <c r="C55" s="33" t="s">
        <v>637</v>
      </c>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18"/>
      <c r="AK55" s="4"/>
      <c r="AL55" s="4"/>
      <c r="AM55" s="4"/>
      <c r="AN55" s="4"/>
      <c r="AO55" s="4"/>
      <c r="AP55" s="18"/>
      <c r="AQ55" s="44"/>
      <c r="AR55" s="4"/>
      <c r="AS55" s="44"/>
      <c r="AT55" s="4"/>
      <c r="AU55" s="44"/>
    </row>
    <row r="56" spans="1:47" s="2" customFormat="1" ht="12" customHeight="1" x14ac:dyDescent="0.2">
      <c r="A56" s="1247"/>
      <c r="B56" s="4"/>
      <c r="C56" s="33" t="s">
        <v>636</v>
      </c>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18"/>
      <c r="AK56" s="4"/>
      <c r="AL56" s="4"/>
      <c r="AM56" s="4"/>
      <c r="AN56" s="4"/>
      <c r="AO56" s="4"/>
      <c r="AP56" s="18"/>
      <c r="AQ56" s="44"/>
      <c r="AR56" s="4"/>
      <c r="AS56" s="44"/>
      <c r="AT56" s="4"/>
      <c r="AU56" s="44"/>
    </row>
    <row r="57" spans="1:47" s="2" customFormat="1" ht="12" customHeight="1" x14ac:dyDescent="0.2">
      <c r="A57" s="1247"/>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18"/>
      <c r="AK57" s="4"/>
      <c r="AL57" s="4"/>
      <c r="AM57" s="4"/>
      <c r="AN57" s="4"/>
      <c r="AO57" s="4"/>
      <c r="AP57" s="18"/>
      <c r="AQ57" s="44"/>
      <c r="AR57" s="4"/>
      <c r="AS57" s="44"/>
      <c r="AT57" s="4"/>
      <c r="AU57" s="44"/>
    </row>
    <row r="58" spans="1:47" ht="14.25" hidden="1" customHeight="1" x14ac:dyDescent="0.2">
      <c r="A58" s="1249"/>
      <c r="B58" s="1981" t="s">
        <v>240</v>
      </c>
      <c r="C58" s="962" t="s">
        <v>1</v>
      </c>
      <c r="D58" s="963" t="s">
        <v>2</v>
      </c>
      <c r="E58" s="963" t="s">
        <v>3</v>
      </c>
      <c r="F58" s="963" t="s">
        <v>94</v>
      </c>
      <c r="G58" s="963" t="s">
        <v>4</v>
      </c>
      <c r="H58" s="963" t="s">
        <v>5</v>
      </c>
      <c r="I58" s="964" t="s">
        <v>6</v>
      </c>
      <c r="J58" s="963" t="s">
        <v>7</v>
      </c>
      <c r="K58" s="963" t="s">
        <v>8</v>
      </c>
      <c r="L58" s="963" t="s">
        <v>9</v>
      </c>
      <c r="M58" s="963" t="s">
        <v>10</v>
      </c>
      <c r="N58" s="963" t="s">
        <v>11</v>
      </c>
      <c r="O58" s="963" t="s">
        <v>12</v>
      </c>
      <c r="P58" s="963" t="s">
        <v>13</v>
      </c>
      <c r="Q58" s="963" t="s">
        <v>14</v>
      </c>
      <c r="R58" s="963" t="s">
        <v>15</v>
      </c>
      <c r="S58" s="963" t="s">
        <v>16</v>
      </c>
      <c r="T58" s="963" t="s">
        <v>17</v>
      </c>
      <c r="U58" s="963" t="s">
        <v>18</v>
      </c>
      <c r="V58" s="963" t="s">
        <v>19</v>
      </c>
      <c r="W58" s="963" t="s">
        <v>20</v>
      </c>
      <c r="X58" s="963" t="s">
        <v>21</v>
      </c>
      <c r="Y58" s="963" t="s">
        <v>22</v>
      </c>
      <c r="Z58" s="963" t="s">
        <v>23</v>
      </c>
      <c r="AA58" s="963" t="s">
        <v>24</v>
      </c>
      <c r="AB58" s="963" t="s">
        <v>25</v>
      </c>
      <c r="AC58" s="963" t="s">
        <v>26</v>
      </c>
      <c r="AD58" s="963" t="s">
        <v>27</v>
      </c>
      <c r="AE58" s="963" t="s">
        <v>28</v>
      </c>
      <c r="AF58" s="963" t="s">
        <v>29</v>
      </c>
      <c r="AG58" s="963" t="s">
        <v>30</v>
      </c>
      <c r="AH58" s="963" t="s">
        <v>31</v>
      </c>
      <c r="AI58" s="963" t="s">
        <v>32</v>
      </c>
      <c r="AJ58" s="58"/>
      <c r="AK58" s="966"/>
      <c r="AL58" s="967"/>
      <c r="AM58" s="967"/>
      <c r="AN58" s="965"/>
      <c r="AO58" s="965"/>
      <c r="AP58" s="58"/>
      <c r="AQ58" s="963" t="s">
        <v>33</v>
      </c>
      <c r="AR58" s="963" t="s">
        <v>34</v>
      </c>
      <c r="AS58" s="963" t="s">
        <v>35</v>
      </c>
      <c r="AT58" s="963" t="s">
        <v>96</v>
      </c>
      <c r="AU58" s="963" t="s">
        <v>121</v>
      </c>
    </row>
    <row r="59" spans="1:47" ht="14.25" hidden="1" customHeight="1" x14ac:dyDescent="0.2">
      <c r="A59" s="1249"/>
      <c r="B59" s="1982"/>
      <c r="C59" s="1983" t="s">
        <v>92</v>
      </c>
      <c r="D59" s="968"/>
      <c r="E59" s="968"/>
      <c r="F59" s="969"/>
      <c r="G59" s="969"/>
      <c r="H59" s="968"/>
      <c r="I59" s="968"/>
      <c r="J59" s="968"/>
      <c r="K59" s="969"/>
      <c r="L59" s="969"/>
      <c r="M59" s="968"/>
      <c r="N59" s="970"/>
      <c r="O59" s="969"/>
      <c r="P59" s="969"/>
      <c r="Q59" s="971"/>
      <c r="R59" s="971"/>
      <c r="S59" s="971"/>
      <c r="T59" s="971"/>
      <c r="U59" s="971"/>
      <c r="V59" s="971"/>
      <c r="W59" s="971"/>
      <c r="X59" s="971"/>
      <c r="Y59" s="971"/>
      <c r="Z59" s="971"/>
      <c r="AA59" s="971"/>
      <c r="AB59" s="971"/>
      <c r="AC59" s="971"/>
      <c r="AD59" s="971"/>
      <c r="AE59" s="971"/>
      <c r="AF59" s="971"/>
      <c r="AG59" s="971"/>
      <c r="AH59" s="971"/>
      <c r="AI59" s="972"/>
      <c r="AJ59" s="49"/>
      <c r="AK59" s="1983" t="s">
        <v>92</v>
      </c>
      <c r="AL59" s="968"/>
      <c r="AM59" s="974"/>
      <c r="AN59" s="1450"/>
      <c r="AO59" s="975"/>
      <c r="AP59" s="49"/>
      <c r="AQ59" s="976"/>
      <c r="AR59" s="972"/>
      <c r="AS59" s="976"/>
      <c r="AT59" s="972"/>
      <c r="AU59" s="976"/>
    </row>
    <row r="60" spans="1:47" ht="14.25" hidden="1" customHeight="1" x14ac:dyDescent="0.2">
      <c r="A60" s="1249"/>
      <c r="B60" s="1982"/>
      <c r="C60" s="1984"/>
      <c r="D60" s="1985" t="s">
        <v>36</v>
      </c>
      <c r="E60" s="1986" t="s">
        <v>241</v>
      </c>
      <c r="F60" s="977"/>
      <c r="G60" s="977"/>
      <c r="H60" s="1985" t="s">
        <v>242</v>
      </c>
      <c r="I60" s="1985" t="s">
        <v>243</v>
      </c>
      <c r="J60" s="1987" t="s">
        <v>244</v>
      </c>
      <c r="K60" s="977"/>
      <c r="L60" s="978"/>
      <c r="M60" s="1986" t="s">
        <v>245</v>
      </c>
      <c r="N60" s="979"/>
      <c r="O60" s="977"/>
      <c r="P60" s="977"/>
      <c r="Q60" s="980"/>
      <c r="R60" s="979"/>
      <c r="S60" s="979"/>
      <c r="T60" s="979"/>
      <c r="U60" s="979"/>
      <c r="V60" s="979"/>
      <c r="W60" s="979"/>
      <c r="X60" s="979"/>
      <c r="Y60" s="979"/>
      <c r="Z60" s="977"/>
      <c r="AA60" s="979"/>
      <c r="AB60" s="979"/>
      <c r="AC60" s="979"/>
      <c r="AD60" s="979"/>
      <c r="AE60" s="979"/>
      <c r="AF60" s="979"/>
      <c r="AG60" s="979"/>
      <c r="AH60" s="981"/>
      <c r="AI60" s="1985" t="s">
        <v>320</v>
      </c>
      <c r="AJ60" s="1233"/>
      <c r="AK60" s="1984"/>
      <c r="AL60" s="1986" t="s">
        <v>333</v>
      </c>
      <c r="AM60" s="1990" t="s">
        <v>314</v>
      </c>
      <c r="AN60" s="1450"/>
      <c r="AO60" s="975"/>
      <c r="AP60" s="1233"/>
      <c r="AQ60" s="1979"/>
      <c r="AR60" s="1979"/>
      <c r="AS60" s="1979"/>
      <c r="AT60" s="1979"/>
      <c r="AU60" s="1979"/>
    </row>
    <row r="61" spans="1:47" ht="14.25" hidden="1" customHeight="1" x14ac:dyDescent="0.2">
      <c r="A61" s="1249"/>
      <c r="B61" s="1982"/>
      <c r="C61" s="1984"/>
      <c r="D61" s="1985"/>
      <c r="E61" s="1986"/>
      <c r="F61" s="982"/>
      <c r="G61" s="982"/>
      <c r="H61" s="1985"/>
      <c r="I61" s="1985"/>
      <c r="J61" s="1986"/>
      <c r="K61" s="982"/>
      <c r="L61" s="983"/>
      <c r="M61" s="1986"/>
      <c r="N61" s="1987" t="s">
        <v>246</v>
      </c>
      <c r="O61" s="980"/>
      <c r="P61" s="980"/>
      <c r="Q61" s="1987" t="s">
        <v>328</v>
      </c>
      <c r="R61" s="1987" t="s">
        <v>327</v>
      </c>
      <c r="S61" s="980"/>
      <c r="T61" s="980"/>
      <c r="U61" s="980"/>
      <c r="V61" s="1987" t="s">
        <v>323</v>
      </c>
      <c r="W61" s="980"/>
      <c r="X61" s="984"/>
      <c r="Y61" s="1990" t="s">
        <v>39</v>
      </c>
      <c r="Z61" s="1990" t="s">
        <v>37</v>
      </c>
      <c r="AA61" s="1990" t="s">
        <v>93</v>
      </c>
      <c r="AB61" s="1990" t="s">
        <v>38</v>
      </c>
      <c r="AC61" s="1990" t="s">
        <v>453</v>
      </c>
      <c r="AD61" s="1990" t="s">
        <v>534</v>
      </c>
      <c r="AE61" s="1988" t="s">
        <v>535</v>
      </c>
      <c r="AF61" s="1988" t="s">
        <v>535</v>
      </c>
      <c r="AG61" s="1988" t="s">
        <v>535</v>
      </c>
      <c r="AH61" s="1990" t="s">
        <v>536</v>
      </c>
      <c r="AI61" s="1985"/>
      <c r="AJ61" s="1233"/>
      <c r="AK61" s="1984"/>
      <c r="AL61" s="1986"/>
      <c r="AM61" s="1985"/>
      <c r="AN61" s="1450"/>
      <c r="AO61" s="975"/>
      <c r="AP61" s="1233"/>
      <c r="AQ61" s="1980"/>
      <c r="AR61" s="1980"/>
      <c r="AS61" s="1980"/>
      <c r="AT61" s="1980"/>
      <c r="AU61" s="1980"/>
    </row>
    <row r="62" spans="1:47" ht="14.25" hidden="1" customHeight="1" x14ac:dyDescent="0.2">
      <c r="A62" s="1249"/>
      <c r="B62" s="1982"/>
      <c r="C62" s="1984"/>
      <c r="D62" s="1985"/>
      <c r="E62" s="1986"/>
      <c r="F62" s="985"/>
      <c r="G62" s="985"/>
      <c r="H62" s="1985"/>
      <c r="I62" s="1985"/>
      <c r="J62" s="1986"/>
      <c r="K62" s="985"/>
      <c r="L62" s="986"/>
      <c r="M62" s="1986"/>
      <c r="N62" s="1986"/>
      <c r="O62" s="985"/>
      <c r="P62" s="985"/>
      <c r="Q62" s="1986"/>
      <c r="R62" s="1986"/>
      <c r="S62" s="985"/>
      <c r="T62" s="985"/>
      <c r="U62" s="985"/>
      <c r="V62" s="1986"/>
      <c r="W62" s="987"/>
      <c r="X62" s="988"/>
      <c r="Y62" s="1985"/>
      <c r="Z62" s="1985"/>
      <c r="AA62" s="1985"/>
      <c r="AB62" s="1985"/>
      <c r="AC62" s="1985"/>
      <c r="AD62" s="1985"/>
      <c r="AE62" s="1989"/>
      <c r="AF62" s="1989"/>
      <c r="AG62" s="1989"/>
      <c r="AH62" s="1985"/>
      <c r="AI62" s="1985"/>
      <c r="AJ62" s="1233"/>
      <c r="AK62" s="1984"/>
      <c r="AL62" s="1986"/>
      <c r="AM62" s="1985"/>
      <c r="AN62" s="1450"/>
      <c r="AO62" s="975"/>
      <c r="AP62" s="1233"/>
      <c r="AQ62" s="1980"/>
      <c r="AR62" s="1980"/>
      <c r="AS62" s="1980"/>
      <c r="AT62" s="1980"/>
      <c r="AU62" s="1980"/>
    </row>
    <row r="63" spans="1:47" ht="50.25" hidden="1" customHeight="1" x14ac:dyDescent="0.2">
      <c r="A63" s="1249"/>
      <c r="B63" s="1982"/>
      <c r="C63" s="1984"/>
      <c r="D63" s="1985"/>
      <c r="E63" s="1986"/>
      <c r="F63" s="989" t="s">
        <v>222</v>
      </c>
      <c r="G63" s="989" t="s">
        <v>238</v>
      </c>
      <c r="H63" s="1985"/>
      <c r="I63" s="1985"/>
      <c r="J63" s="1986"/>
      <c r="K63" s="990" t="s">
        <v>119</v>
      </c>
      <c r="L63" s="991" t="s">
        <v>120</v>
      </c>
      <c r="M63" s="1986"/>
      <c r="N63" s="1991"/>
      <c r="O63" s="990" t="s">
        <v>247</v>
      </c>
      <c r="P63" s="992" t="s">
        <v>248</v>
      </c>
      <c r="Q63" s="1986"/>
      <c r="R63" s="1986"/>
      <c r="S63" s="992" t="s">
        <v>326</v>
      </c>
      <c r="T63" s="992" t="s">
        <v>325</v>
      </c>
      <c r="U63" s="992" t="s">
        <v>324</v>
      </c>
      <c r="V63" s="1986"/>
      <c r="W63" s="990" t="s">
        <v>322</v>
      </c>
      <c r="X63" s="989" t="s">
        <v>321</v>
      </c>
      <c r="Y63" s="1985"/>
      <c r="Z63" s="1985"/>
      <c r="AA63" s="1985"/>
      <c r="AB63" s="1985"/>
      <c r="AC63" s="1985"/>
      <c r="AD63" s="1994"/>
      <c r="AE63" s="1989"/>
      <c r="AF63" s="1989"/>
      <c r="AG63" s="1989"/>
      <c r="AH63" s="1985"/>
      <c r="AI63" s="1985"/>
      <c r="AJ63" s="1232"/>
      <c r="AK63" s="1984"/>
      <c r="AL63" s="1986"/>
      <c r="AM63" s="1985"/>
      <c r="AN63" s="1451"/>
      <c r="AO63" s="993"/>
      <c r="AP63" s="1232"/>
      <c r="AQ63" s="1980"/>
      <c r="AR63" s="1980"/>
      <c r="AS63" s="1980"/>
      <c r="AT63" s="1980"/>
      <c r="AU63" s="1980"/>
    </row>
    <row r="64" spans="1:47" ht="14.25" hidden="1" customHeight="1" x14ac:dyDescent="0.2">
      <c r="A64" s="1249"/>
      <c r="B64" s="994" t="s">
        <v>518</v>
      </c>
      <c r="C64" s="995" t="s">
        <v>315</v>
      </c>
      <c r="D64" s="996" t="s">
        <v>100</v>
      </c>
      <c r="E64" s="997" t="s">
        <v>226</v>
      </c>
      <c r="F64" s="998"/>
      <c r="G64" s="998"/>
      <c r="H64" s="997" t="s">
        <v>236</v>
      </c>
      <c r="I64" s="997" t="s">
        <v>232</v>
      </c>
      <c r="J64" s="997" t="s">
        <v>231</v>
      </c>
      <c r="K64" s="998"/>
      <c r="L64" s="999"/>
      <c r="M64" s="997"/>
      <c r="N64" s="1000" t="s">
        <v>227</v>
      </c>
      <c r="O64" s="998"/>
      <c r="P64" s="1001"/>
      <c r="Q64" s="996"/>
      <c r="R64" s="1002"/>
      <c r="S64" s="998"/>
      <c r="T64" s="998"/>
      <c r="U64" s="1003"/>
      <c r="V64" s="1002"/>
      <c r="W64" s="998"/>
      <c r="X64" s="998"/>
      <c r="Y64" s="1004"/>
      <c r="Z64" s="1005"/>
      <c r="AA64" s="1005"/>
      <c r="AB64" s="1005"/>
      <c r="AC64" s="1004"/>
      <c r="AD64" s="997" t="s">
        <v>229</v>
      </c>
      <c r="AE64" s="1004"/>
      <c r="AF64" s="1004"/>
      <c r="AG64" s="1004"/>
      <c r="AH64" s="1004"/>
      <c r="AI64" s="1005" t="s">
        <v>228</v>
      </c>
      <c r="AJ64" s="757"/>
      <c r="AK64" s="1006" t="s">
        <v>99</v>
      </c>
      <c r="AL64" s="997" t="s">
        <v>313</v>
      </c>
      <c r="AM64" s="1005" t="s">
        <v>230</v>
      </c>
      <c r="AN64" s="1007"/>
      <c r="AO64" s="1007"/>
      <c r="AP64" s="757"/>
      <c r="AQ64" s="1008"/>
      <c r="AR64" s="1009"/>
      <c r="AS64" s="1008"/>
      <c r="AT64" s="1009"/>
      <c r="AU64" s="1008"/>
    </row>
    <row r="65" spans="1:47" ht="14.25" hidden="1" customHeight="1" x14ac:dyDescent="0.2">
      <c r="A65" s="1249"/>
      <c r="B65" s="1010" t="s">
        <v>484</v>
      </c>
      <c r="C65" s="1011" t="s">
        <v>485</v>
      </c>
      <c r="D65" s="1012" t="s">
        <v>486</v>
      </c>
      <c r="E65" s="1013" t="s">
        <v>487</v>
      </c>
      <c r="F65" s="1014" t="s">
        <v>488</v>
      </c>
      <c r="G65" s="1014" t="s">
        <v>489</v>
      </c>
      <c r="H65" s="1013" t="s">
        <v>490</v>
      </c>
      <c r="I65" s="1013" t="s">
        <v>491</v>
      </c>
      <c r="J65" s="1013" t="s">
        <v>492</v>
      </c>
      <c r="K65" s="1014" t="s">
        <v>493</v>
      </c>
      <c r="L65" s="1015" t="s">
        <v>494</v>
      </c>
      <c r="M65" s="1013" t="s">
        <v>495</v>
      </c>
      <c r="N65" s="1016" t="s">
        <v>496</v>
      </c>
      <c r="O65" s="1014" t="s">
        <v>497</v>
      </c>
      <c r="P65" s="1017" t="s">
        <v>498</v>
      </c>
      <c r="Q65" s="1012" t="s">
        <v>499</v>
      </c>
      <c r="R65" s="1018" t="s">
        <v>500</v>
      </c>
      <c r="S65" s="1014" t="s">
        <v>501</v>
      </c>
      <c r="T65" s="1014" t="s">
        <v>502</v>
      </c>
      <c r="U65" s="1019" t="s">
        <v>503</v>
      </c>
      <c r="V65" s="1018" t="s">
        <v>504</v>
      </c>
      <c r="W65" s="1014" t="s">
        <v>505</v>
      </c>
      <c r="X65" s="1014" t="s">
        <v>506</v>
      </c>
      <c r="Y65" s="1020" t="s">
        <v>507</v>
      </c>
      <c r="Z65" s="1021" t="s">
        <v>508</v>
      </c>
      <c r="AA65" s="1021" t="s">
        <v>509</v>
      </c>
      <c r="AB65" s="1021" t="s">
        <v>510</v>
      </c>
      <c r="AC65" s="1020" t="s">
        <v>511</v>
      </c>
      <c r="AD65" s="1013" t="s">
        <v>512</v>
      </c>
      <c r="AE65" s="1020"/>
      <c r="AF65" s="1020"/>
      <c r="AG65" s="1020"/>
      <c r="AH65" s="1020" t="s">
        <v>516</v>
      </c>
      <c r="AI65" s="1021" t="s">
        <v>513</v>
      </c>
      <c r="AJ65" s="758"/>
      <c r="AK65" s="1022" t="s">
        <v>517</v>
      </c>
      <c r="AL65" s="1013" t="s">
        <v>514</v>
      </c>
      <c r="AM65" s="1021" t="s">
        <v>515</v>
      </c>
      <c r="AN65" s="1007"/>
      <c r="AO65" s="1007"/>
      <c r="AP65" s="758"/>
      <c r="AQ65" s="1012"/>
      <c r="AR65" s="1020"/>
      <c r="AS65" s="1012"/>
      <c r="AT65" s="1020"/>
      <c r="AU65" s="1012"/>
    </row>
    <row r="66" spans="1:47" ht="14.25" customHeight="1" x14ac:dyDescent="0.2">
      <c r="A66" s="1944" t="s">
        <v>595</v>
      </c>
      <c r="B66" s="1023">
        <v>2002</v>
      </c>
      <c r="C66" s="1024">
        <f>IF(ISNUMBER(C16),'Cover Page'!$D$35/1000000*'1 macro-mapping'!C16/'FX rate'!$C7,"")</f>
        <v>0</v>
      </c>
      <c r="D66" s="1025" t="str">
        <f>IF(ISNUMBER(D16),'Cover Page'!$D$35/1000000*'1 macro-mapping'!D16/'FX rate'!$C7,"")</f>
        <v/>
      </c>
      <c r="E66" s="1025">
        <f>IF(ISNUMBER(E16),'Cover Page'!$D$35/1000000*'1 macro-mapping'!E16/'FX rate'!$C7,"")</f>
        <v>0</v>
      </c>
      <c r="F66" s="1280" t="str">
        <f>IF(ISNUMBER(F16),'Cover Page'!$D$35/1000000*'1 macro-mapping'!F16/'FX rate'!$C7,"")</f>
        <v/>
      </c>
      <c r="G66" s="1280" t="str">
        <f>IF(ISNUMBER(G16),'Cover Page'!$D$35/1000000*'1 macro-mapping'!G16/'FX rate'!$C7,"")</f>
        <v/>
      </c>
      <c r="H66" s="1281" t="str">
        <f>IF(ISNUMBER(H16),'Cover Page'!$D$35/1000000*'1 macro-mapping'!H16/'FX rate'!$C7,"")</f>
        <v/>
      </c>
      <c r="I66" s="1281" t="str">
        <f>IF(ISNUMBER(I16),'Cover Page'!$D$35/1000000*'1 macro-mapping'!I16/'FX rate'!$C7,"")</f>
        <v/>
      </c>
      <c r="J66" s="1025" t="str">
        <f>IF(ISNUMBER(J16),'Cover Page'!$D$35/1000000*'1 macro-mapping'!J16/'FX rate'!$C7,"")</f>
        <v/>
      </c>
      <c r="K66" s="1280" t="str">
        <f>IF(ISNUMBER(K16),'Cover Page'!$D$35/1000000*'1 macro-mapping'!K16/'FX rate'!$C7,"")</f>
        <v/>
      </c>
      <c r="L66" s="1282" t="str">
        <f>IF(ISNUMBER(L16),'Cover Page'!$D$35/1000000*'1 macro-mapping'!L16/'FX rate'!$C7,"")</f>
        <v/>
      </c>
      <c r="M66" s="1025">
        <f>IF(ISNUMBER(M16),'Cover Page'!$D$35/1000000*'1 macro-mapping'!M16/'FX rate'!$C7,"")</f>
        <v>0</v>
      </c>
      <c r="N66" s="1283" t="str">
        <f>IF(ISNUMBER(N16),'Cover Page'!$D$35/1000000*'1 macro-mapping'!N16/'FX rate'!$C7,"")</f>
        <v/>
      </c>
      <c r="O66" s="1280" t="str">
        <f>IF(ISNUMBER(O16),'Cover Page'!$D$35/1000000*'1 macro-mapping'!O16/'FX rate'!$C7,"")</f>
        <v/>
      </c>
      <c r="P66" s="1284" t="str">
        <f>IF(ISNUMBER(P16),'Cover Page'!$D$35/1000000*'1 macro-mapping'!P16/'FX rate'!$C7,"")</f>
        <v/>
      </c>
      <c r="Q66" s="1025" t="str">
        <f>IF(ISNUMBER(Q16),'Cover Page'!$D$35/1000000*'1 macro-mapping'!Q16/'FX rate'!$C7,"")</f>
        <v/>
      </c>
      <c r="R66" s="1283" t="str">
        <f>IF(ISNUMBER(R16),'Cover Page'!$D$35/1000000*'1 macro-mapping'!R16/'FX rate'!$C7,"")</f>
        <v/>
      </c>
      <c r="S66" s="1280" t="str">
        <f>IF(ISNUMBER(S16),'Cover Page'!$D$35/1000000*'1 macro-mapping'!S16/'FX rate'!$C7,"")</f>
        <v/>
      </c>
      <c r="T66" s="1280" t="str">
        <f>IF(ISNUMBER(T16),'Cover Page'!$D$35/1000000*'1 macro-mapping'!T16/'FX rate'!$C7,"")</f>
        <v/>
      </c>
      <c r="U66" s="1285" t="str">
        <f>IF(ISNUMBER(U16),'Cover Page'!$D$35/1000000*'1 macro-mapping'!U16/'FX rate'!$C7,"")</f>
        <v/>
      </c>
      <c r="V66" s="1283" t="str">
        <f>IF(ISNUMBER(V16),'Cover Page'!$D$35/1000000*'1 macro-mapping'!V16/'FX rate'!$C7,"")</f>
        <v/>
      </c>
      <c r="W66" s="1280" t="str">
        <f>IF(ISNUMBER(W16),'Cover Page'!$D$35/1000000*'1 macro-mapping'!W16/'FX rate'!$C7,"")</f>
        <v/>
      </c>
      <c r="X66" s="1280" t="str">
        <f>IF(ISNUMBER(X16),'Cover Page'!$D$35/1000000*'1 macro-mapping'!X16/'FX rate'!$C7,"")</f>
        <v/>
      </c>
      <c r="Y66" s="1286" t="str">
        <f>IF(ISNUMBER(Y16),'Cover Page'!$D$35/1000000*'1 macro-mapping'!Y16/'FX rate'!$C7,"")</f>
        <v/>
      </c>
      <c r="Z66" s="1286" t="str">
        <f>IF(ISNUMBER(Z16),'Cover Page'!$D$35/1000000*'1 macro-mapping'!Z16/'FX rate'!$C7,"")</f>
        <v/>
      </c>
      <c r="AA66" s="1286" t="str">
        <f>IF(ISNUMBER(AA16),'Cover Page'!$D$35/1000000*'1 macro-mapping'!AA16/'FX rate'!$C7,"")</f>
        <v/>
      </c>
      <c r="AB66" s="1286" t="str">
        <f>IF(ISNUMBER(AB16),'Cover Page'!$D$35/1000000*'1 macro-mapping'!AB16/'FX rate'!$C7,"")</f>
        <v/>
      </c>
      <c r="AC66" s="1286" t="str">
        <f>IF(ISNUMBER(AC16),'Cover Page'!$D$35/1000000*'1 macro-mapping'!AC16/'FX rate'!$C7,"")</f>
        <v/>
      </c>
      <c r="AD66" s="1286" t="str">
        <f>IF(ISNUMBER(AD16),'Cover Page'!$D$35/1000000*'1 macro-mapping'!AD16/'FX rate'!$C7,"")</f>
        <v/>
      </c>
      <c r="AE66" s="1286" t="str">
        <f>IF(ISNUMBER(AE16),'Cover Page'!$D$35/1000000*'1 macro-mapping'!AE16/'FX rate'!$C7,"")</f>
        <v/>
      </c>
      <c r="AF66" s="1286" t="str">
        <f>IF(ISNUMBER(AF16),'Cover Page'!$D$35/1000000*'1 macro-mapping'!AF16/'FX rate'!$C7,"")</f>
        <v/>
      </c>
      <c r="AG66" s="1286" t="str">
        <f>IF(ISNUMBER(AG16),'Cover Page'!$D$35/1000000*'1 macro-mapping'!AG16/'FX rate'!$C7,"")</f>
        <v/>
      </c>
      <c r="AH66" s="1286" t="str">
        <f>IF(ISNUMBER(AH16),'Cover Page'!$D$35/1000000*'1 macro-mapping'!AH16/'FX rate'!$C7,"")</f>
        <v/>
      </c>
      <c r="AI66" s="1286" t="str">
        <f>IF(ISNUMBER(AI16),'Cover Page'!$D$35/1000000*'1 macro-mapping'!AI16/'FX rate'!$C7,"")</f>
        <v/>
      </c>
      <c r="AJ66" s="759"/>
      <c r="AK66" s="1286" t="str">
        <f>IF(ISNUMBER(AK16),'Cover Page'!$D$35/1000000*'1 macro-mapping'!AK16/'FX rate'!$C7,"")</f>
        <v/>
      </c>
      <c r="AL66" s="1287" t="str">
        <f>IF(ISNUMBER(AL16),'Cover Page'!$D$35/1000000*'1 macro-mapping'!AL16/'FX rate'!$C7,"")</f>
        <v/>
      </c>
      <c r="AM66" s="1288" t="str">
        <f>IF(ISNUMBER(AM16),'Cover Page'!$D$35/1000000*'1 macro-mapping'!AM16/'FX rate'!$C7,"")</f>
        <v/>
      </c>
      <c r="AN66" s="1288" t="str">
        <f>IF(ISNUMBER(AN16),'Cover Page'!$D$35/1000000*'1 macro-mapping'!AN16/'FX rate'!$C7,"")</f>
        <v/>
      </c>
      <c r="AO66" s="1288" t="str">
        <f>IF(ISNUMBER(AO16),'Cover Page'!$D$35/1000000*'1 macro-mapping'!AO16/'FX rate'!$C7,"")</f>
        <v/>
      </c>
      <c r="AP66" s="759"/>
      <c r="AQ66" s="1288" t="str">
        <f>IF(ISNUMBER(AQ16),'Cover Page'!$D$35/1000000*'1 macro-mapping'!AQ16/'FX rate'!$C7,"")</f>
        <v/>
      </c>
      <c r="AR66" s="1288" t="str">
        <f>IF(ISNUMBER(AR16),'Cover Page'!$D$35/1000000*'1 macro-mapping'!AR16/'FX rate'!$C7,"")</f>
        <v/>
      </c>
      <c r="AS66" s="1288" t="str">
        <f>IF(ISNUMBER(AS16),'Cover Page'!$D$35/1000000*'1 macro-mapping'!AS16/'FX rate'!$C7,"")</f>
        <v/>
      </c>
      <c r="AT66" s="1288" t="str">
        <f>IF(ISNUMBER(AT16),'Cover Page'!$D$35/1000000*'1 macro-mapping'!AT16/'FX rate'!$C7,"")</f>
        <v/>
      </c>
      <c r="AU66" s="1288" t="str">
        <f>IF(ISNUMBER(AU16),'Cover Page'!$D$35/1000000*'1 macro-mapping'!AU16/'FX rate'!$C7,"")</f>
        <v/>
      </c>
    </row>
    <row r="67" spans="1:47" ht="14.25" customHeight="1" x14ac:dyDescent="0.2">
      <c r="A67" s="1944"/>
      <c r="B67" s="1026">
        <v>2003</v>
      </c>
      <c r="C67" s="1027">
        <f>IF(ISNUMBER(C17),'Cover Page'!$D$35/1000000*'1 macro-mapping'!C17/'FX rate'!$C8,"")</f>
        <v>0</v>
      </c>
      <c r="D67" s="1030" t="str">
        <f>IF(ISNUMBER(D17),'Cover Page'!$D$35/1000000*'1 macro-mapping'!D17/'FX rate'!$C8,"")</f>
        <v/>
      </c>
      <c r="E67" s="1028">
        <f>IF(ISNUMBER(E17),'Cover Page'!$D$35/1000000*'1 macro-mapping'!E17/'FX rate'!$C8,"")</f>
        <v>0</v>
      </c>
      <c r="F67" s="1289" t="str">
        <f>IF(ISNUMBER(F17),'Cover Page'!$D$35/1000000*'1 macro-mapping'!F17/'FX rate'!$C8,"")</f>
        <v/>
      </c>
      <c r="G67" s="1289" t="str">
        <f>IF(ISNUMBER(G17),'Cover Page'!$D$35/1000000*'1 macro-mapping'!G17/'FX rate'!$C8,"")</f>
        <v/>
      </c>
      <c r="H67" s="1290" t="str">
        <f>IF(ISNUMBER(H17),'Cover Page'!$D$35/1000000*'1 macro-mapping'!H17/'FX rate'!$C8,"")</f>
        <v/>
      </c>
      <c r="I67" s="1290" t="str">
        <f>IF(ISNUMBER(I17),'Cover Page'!$D$35/1000000*'1 macro-mapping'!I17/'FX rate'!$C8,"")</f>
        <v/>
      </c>
      <c r="J67" s="1030" t="str">
        <f>IF(ISNUMBER(J17),'Cover Page'!$D$35/1000000*'1 macro-mapping'!J17/'FX rate'!$C8,"")</f>
        <v/>
      </c>
      <c r="K67" s="1289" t="str">
        <f>IF(ISNUMBER(K17),'Cover Page'!$D$35/1000000*'1 macro-mapping'!K17/'FX rate'!$C8,"")</f>
        <v/>
      </c>
      <c r="L67" s="1291" t="str">
        <f>IF(ISNUMBER(L17),'Cover Page'!$D$35/1000000*'1 macro-mapping'!L17/'FX rate'!$C8,"")</f>
        <v/>
      </c>
      <c r="M67" s="1028">
        <f>IF(ISNUMBER(M17),'Cover Page'!$D$35/1000000*'1 macro-mapping'!M17/'FX rate'!$C8,"")</f>
        <v>0</v>
      </c>
      <c r="N67" s="1292" t="str">
        <f>IF(ISNUMBER(N17),'Cover Page'!$D$35/1000000*'1 macro-mapping'!N17/'FX rate'!$C8,"")</f>
        <v/>
      </c>
      <c r="O67" s="1289" t="str">
        <f>IF(ISNUMBER(O17),'Cover Page'!$D$35/1000000*'1 macro-mapping'!O17/'FX rate'!$C8,"")</f>
        <v/>
      </c>
      <c r="P67" s="1293" t="str">
        <f>IF(ISNUMBER(P17),'Cover Page'!$D$35/1000000*'1 macro-mapping'!P17/'FX rate'!$C8,"")</f>
        <v/>
      </c>
      <c r="Q67" s="1030" t="str">
        <f>IF(ISNUMBER(Q17),'Cover Page'!$D$35/1000000*'1 macro-mapping'!Q17/'FX rate'!$C8,"")</f>
        <v/>
      </c>
      <c r="R67" s="1294" t="str">
        <f>IF(ISNUMBER(R17),'Cover Page'!$D$35/1000000*'1 macro-mapping'!R17/'FX rate'!$C8,"")</f>
        <v/>
      </c>
      <c r="S67" s="1289" t="str">
        <f>IF(ISNUMBER(S17),'Cover Page'!$D$35/1000000*'1 macro-mapping'!S17/'FX rate'!$C8,"")</f>
        <v/>
      </c>
      <c r="T67" s="1289" t="str">
        <f>IF(ISNUMBER(T17),'Cover Page'!$D$35/1000000*'1 macro-mapping'!T17/'FX rate'!$C8,"")</f>
        <v/>
      </c>
      <c r="U67" s="1295" t="str">
        <f>IF(ISNUMBER(U17),'Cover Page'!$D$35/1000000*'1 macro-mapping'!U17/'FX rate'!$C8,"")</f>
        <v/>
      </c>
      <c r="V67" s="1294" t="str">
        <f>IF(ISNUMBER(V17),'Cover Page'!$D$35/1000000*'1 macro-mapping'!V17/'FX rate'!$C8,"")</f>
        <v/>
      </c>
      <c r="W67" s="1289" t="str">
        <f>IF(ISNUMBER(W17),'Cover Page'!$D$35/1000000*'1 macro-mapping'!W17/'FX rate'!$C8,"")</f>
        <v/>
      </c>
      <c r="X67" s="1289" t="str">
        <f>IF(ISNUMBER(X17),'Cover Page'!$D$35/1000000*'1 macro-mapping'!X17/'FX rate'!$C8,"")</f>
        <v/>
      </c>
      <c r="Y67" s="1296" t="str">
        <f>IF(ISNUMBER(Y17),'Cover Page'!$D$35/1000000*'1 macro-mapping'!Y17/'FX rate'!$C8,"")</f>
        <v/>
      </c>
      <c r="Z67" s="1296" t="str">
        <f>IF(ISNUMBER(Z17),'Cover Page'!$D$35/1000000*'1 macro-mapping'!Z17/'FX rate'!$C8,"")</f>
        <v/>
      </c>
      <c r="AA67" s="1296" t="str">
        <f>IF(ISNUMBER(AA17),'Cover Page'!$D$35/1000000*'1 macro-mapping'!AA17/'FX rate'!$C8,"")</f>
        <v/>
      </c>
      <c r="AB67" s="1296" t="str">
        <f>IF(ISNUMBER(AB17),'Cover Page'!$D$35/1000000*'1 macro-mapping'!AB17/'FX rate'!$C8,"")</f>
        <v/>
      </c>
      <c r="AC67" s="1296" t="str">
        <f>IF(ISNUMBER(AC17),'Cover Page'!$D$35/1000000*'1 macro-mapping'!AC17/'FX rate'!$C8,"")</f>
        <v/>
      </c>
      <c r="AD67" s="1296" t="str">
        <f>IF(ISNUMBER(AD17),'Cover Page'!$D$35/1000000*'1 macro-mapping'!AD17/'FX rate'!$C8,"")</f>
        <v/>
      </c>
      <c r="AE67" s="1296" t="str">
        <f>IF(ISNUMBER(AE17),'Cover Page'!$D$35/1000000*'1 macro-mapping'!AE17/'FX rate'!$C8,"")</f>
        <v/>
      </c>
      <c r="AF67" s="1296" t="str">
        <f>IF(ISNUMBER(AF17),'Cover Page'!$D$35/1000000*'1 macro-mapping'!AF17/'FX rate'!$C8,"")</f>
        <v/>
      </c>
      <c r="AG67" s="1296" t="str">
        <f>IF(ISNUMBER(AG17),'Cover Page'!$D$35/1000000*'1 macro-mapping'!AG17/'FX rate'!$C8,"")</f>
        <v/>
      </c>
      <c r="AH67" s="1296" t="str">
        <f>IF(ISNUMBER(AH17),'Cover Page'!$D$35/1000000*'1 macro-mapping'!AH17/'FX rate'!$C8,"")</f>
        <v/>
      </c>
      <c r="AI67" s="1296" t="str">
        <f>IF(ISNUMBER(AI17),'Cover Page'!$D$35/1000000*'1 macro-mapping'!AI17/'FX rate'!$C8,"")</f>
        <v/>
      </c>
      <c r="AJ67" s="759"/>
      <c r="AK67" s="1296" t="str">
        <f>IF(ISNUMBER(AK17),'Cover Page'!$D$35/1000000*'1 macro-mapping'!AK17/'FX rate'!$C8,"")</f>
        <v/>
      </c>
      <c r="AL67" s="1297" t="str">
        <f>IF(ISNUMBER(AL17),'Cover Page'!$D$35/1000000*'1 macro-mapping'!AL17/'FX rate'!$C8,"")</f>
        <v/>
      </c>
      <c r="AM67" s="1298" t="str">
        <f>IF(ISNUMBER(AM17),'Cover Page'!$D$35/1000000*'1 macro-mapping'!AM17/'FX rate'!$C8,"")</f>
        <v/>
      </c>
      <c r="AN67" s="1298" t="str">
        <f>IF(ISNUMBER(AN17),'Cover Page'!$D$35/1000000*'1 macro-mapping'!AN17/'FX rate'!$C8,"")</f>
        <v/>
      </c>
      <c r="AO67" s="1298" t="str">
        <f>IF(ISNUMBER(AO17),'Cover Page'!$D$35/1000000*'1 macro-mapping'!AO17/'FX rate'!$C8,"")</f>
        <v/>
      </c>
      <c r="AP67" s="759"/>
      <c r="AQ67" s="1298" t="str">
        <f>IF(ISNUMBER(AQ17),'Cover Page'!$D$35/1000000*'1 macro-mapping'!AQ17/'FX rate'!$C8,"")</f>
        <v/>
      </c>
      <c r="AR67" s="1298" t="str">
        <f>IF(ISNUMBER(AR17),'Cover Page'!$D$35/1000000*'1 macro-mapping'!AR17/'FX rate'!$C8,"")</f>
        <v/>
      </c>
      <c r="AS67" s="1298" t="str">
        <f>IF(ISNUMBER(AS17),'Cover Page'!$D$35/1000000*'1 macro-mapping'!AS17/'FX rate'!$C8,"")</f>
        <v/>
      </c>
      <c r="AT67" s="1298" t="str">
        <f>IF(ISNUMBER(AT17),'Cover Page'!$D$35/1000000*'1 macro-mapping'!AT17/'FX rate'!$C8,"")</f>
        <v/>
      </c>
      <c r="AU67" s="1298" t="str">
        <f>IF(ISNUMBER(AU17),'Cover Page'!$D$35/1000000*'1 macro-mapping'!AU17/'FX rate'!$C8,"")</f>
        <v/>
      </c>
    </row>
    <row r="68" spans="1:47" ht="14.25" customHeight="1" x14ac:dyDescent="0.2">
      <c r="A68" s="1944"/>
      <c r="B68" s="1026">
        <v>2004</v>
      </c>
      <c r="C68" s="1027">
        <f>IF(ISNUMBER(C18),'Cover Page'!$D$35/1000000*'1 macro-mapping'!C18/'FX rate'!$C9,"")</f>
        <v>0</v>
      </c>
      <c r="D68" s="1030" t="str">
        <f>IF(ISNUMBER(D18),'Cover Page'!$D$35/1000000*'1 macro-mapping'!D18/'FX rate'!$C9,"")</f>
        <v/>
      </c>
      <c r="E68" s="1028">
        <f>IF(ISNUMBER(E18),'Cover Page'!$D$35/1000000*'1 macro-mapping'!E18/'FX rate'!$C9,"")</f>
        <v>0</v>
      </c>
      <c r="F68" s="1289" t="str">
        <f>IF(ISNUMBER(F18),'Cover Page'!$D$35/1000000*'1 macro-mapping'!F18/'FX rate'!$C9,"")</f>
        <v/>
      </c>
      <c r="G68" s="1289" t="str">
        <f>IF(ISNUMBER(G18),'Cover Page'!$D$35/1000000*'1 macro-mapping'!G18/'FX rate'!$C9,"")</f>
        <v/>
      </c>
      <c r="H68" s="1290" t="str">
        <f>IF(ISNUMBER(H18),'Cover Page'!$D$35/1000000*'1 macro-mapping'!H18/'FX rate'!$C9,"")</f>
        <v/>
      </c>
      <c r="I68" s="1290" t="str">
        <f>IF(ISNUMBER(I18),'Cover Page'!$D$35/1000000*'1 macro-mapping'!I18/'FX rate'!$C9,"")</f>
        <v/>
      </c>
      <c r="J68" s="1030" t="str">
        <f>IF(ISNUMBER(J18),'Cover Page'!$D$35/1000000*'1 macro-mapping'!J18/'FX rate'!$C9,"")</f>
        <v/>
      </c>
      <c r="K68" s="1289" t="str">
        <f>IF(ISNUMBER(K18),'Cover Page'!$D$35/1000000*'1 macro-mapping'!K18/'FX rate'!$C9,"")</f>
        <v/>
      </c>
      <c r="L68" s="1291" t="str">
        <f>IF(ISNUMBER(L18),'Cover Page'!$D$35/1000000*'1 macro-mapping'!L18/'FX rate'!$C9,"")</f>
        <v/>
      </c>
      <c r="M68" s="1028">
        <f>IF(ISNUMBER(M18),'Cover Page'!$D$35/1000000*'1 macro-mapping'!M18/'FX rate'!$C9,"")</f>
        <v>0</v>
      </c>
      <c r="N68" s="1292" t="str">
        <f>IF(ISNUMBER(N18),'Cover Page'!$D$35/1000000*'1 macro-mapping'!N18/'FX rate'!$C9,"")</f>
        <v/>
      </c>
      <c r="O68" s="1289" t="str">
        <f>IF(ISNUMBER(O18),'Cover Page'!$D$35/1000000*'1 macro-mapping'!O18/'FX rate'!$C9,"")</f>
        <v/>
      </c>
      <c r="P68" s="1293" t="str">
        <f>IF(ISNUMBER(P18),'Cover Page'!$D$35/1000000*'1 macro-mapping'!P18/'FX rate'!$C9,"")</f>
        <v/>
      </c>
      <c r="Q68" s="1030" t="str">
        <f>IF(ISNUMBER(Q18),'Cover Page'!$D$35/1000000*'1 macro-mapping'!Q18/'FX rate'!$C9,"")</f>
        <v/>
      </c>
      <c r="R68" s="1294" t="str">
        <f>IF(ISNUMBER(R18),'Cover Page'!$D$35/1000000*'1 macro-mapping'!R18/'FX rate'!$C9,"")</f>
        <v/>
      </c>
      <c r="S68" s="1289" t="str">
        <f>IF(ISNUMBER(S18),'Cover Page'!$D$35/1000000*'1 macro-mapping'!S18/'FX rate'!$C9,"")</f>
        <v/>
      </c>
      <c r="T68" s="1289" t="str">
        <f>IF(ISNUMBER(T18),'Cover Page'!$D$35/1000000*'1 macro-mapping'!T18/'FX rate'!$C9,"")</f>
        <v/>
      </c>
      <c r="U68" s="1295" t="str">
        <f>IF(ISNUMBER(U18),'Cover Page'!$D$35/1000000*'1 macro-mapping'!U18/'FX rate'!$C9,"")</f>
        <v/>
      </c>
      <c r="V68" s="1294" t="str">
        <f>IF(ISNUMBER(V18),'Cover Page'!$D$35/1000000*'1 macro-mapping'!V18/'FX rate'!$C9,"")</f>
        <v/>
      </c>
      <c r="W68" s="1289" t="str">
        <f>IF(ISNUMBER(W18),'Cover Page'!$D$35/1000000*'1 macro-mapping'!W18/'FX rate'!$C9,"")</f>
        <v/>
      </c>
      <c r="X68" s="1289" t="str">
        <f>IF(ISNUMBER(X18),'Cover Page'!$D$35/1000000*'1 macro-mapping'!X18/'FX rate'!$C9,"")</f>
        <v/>
      </c>
      <c r="Y68" s="1296" t="str">
        <f>IF(ISNUMBER(Y18),'Cover Page'!$D$35/1000000*'1 macro-mapping'!Y18/'FX rate'!$C9,"")</f>
        <v/>
      </c>
      <c r="Z68" s="1296" t="str">
        <f>IF(ISNUMBER(Z18),'Cover Page'!$D$35/1000000*'1 macro-mapping'!Z18/'FX rate'!$C9,"")</f>
        <v/>
      </c>
      <c r="AA68" s="1296" t="str">
        <f>IF(ISNUMBER(AA18),'Cover Page'!$D$35/1000000*'1 macro-mapping'!AA18/'FX rate'!$C9,"")</f>
        <v/>
      </c>
      <c r="AB68" s="1296" t="str">
        <f>IF(ISNUMBER(AB18),'Cover Page'!$D$35/1000000*'1 macro-mapping'!AB18/'FX rate'!$C9,"")</f>
        <v/>
      </c>
      <c r="AC68" s="1296" t="str">
        <f>IF(ISNUMBER(AC18),'Cover Page'!$D$35/1000000*'1 macro-mapping'!AC18/'FX rate'!$C9,"")</f>
        <v/>
      </c>
      <c r="AD68" s="1296" t="str">
        <f>IF(ISNUMBER(AD18),'Cover Page'!$D$35/1000000*'1 macro-mapping'!AD18/'FX rate'!$C9,"")</f>
        <v/>
      </c>
      <c r="AE68" s="1296" t="str">
        <f>IF(ISNUMBER(AE18),'Cover Page'!$D$35/1000000*'1 macro-mapping'!AE18/'FX rate'!$C9,"")</f>
        <v/>
      </c>
      <c r="AF68" s="1296" t="str">
        <f>IF(ISNUMBER(AF18),'Cover Page'!$D$35/1000000*'1 macro-mapping'!AF18/'FX rate'!$C9,"")</f>
        <v/>
      </c>
      <c r="AG68" s="1296" t="str">
        <f>IF(ISNUMBER(AG18),'Cover Page'!$D$35/1000000*'1 macro-mapping'!AG18/'FX rate'!$C9,"")</f>
        <v/>
      </c>
      <c r="AH68" s="1296" t="str">
        <f>IF(ISNUMBER(AH18),'Cover Page'!$D$35/1000000*'1 macro-mapping'!AH18/'FX rate'!$C9,"")</f>
        <v/>
      </c>
      <c r="AI68" s="1296" t="str">
        <f>IF(ISNUMBER(AI18),'Cover Page'!$D$35/1000000*'1 macro-mapping'!AI18/'FX rate'!$C9,"")</f>
        <v/>
      </c>
      <c r="AJ68" s="759"/>
      <c r="AK68" s="1296" t="str">
        <f>IF(ISNUMBER(AK18),'Cover Page'!$D$35/1000000*'1 macro-mapping'!AK18/'FX rate'!$C9,"")</f>
        <v/>
      </c>
      <c r="AL68" s="1297" t="str">
        <f>IF(ISNUMBER(AL18),'Cover Page'!$D$35/1000000*'1 macro-mapping'!AL18/'FX rate'!$C9,"")</f>
        <v/>
      </c>
      <c r="AM68" s="1298" t="str">
        <f>IF(ISNUMBER(AM18),'Cover Page'!$D$35/1000000*'1 macro-mapping'!AM18/'FX rate'!$C9,"")</f>
        <v/>
      </c>
      <c r="AN68" s="1298" t="str">
        <f>IF(ISNUMBER(AN18),'Cover Page'!$D$35/1000000*'1 macro-mapping'!AN18/'FX rate'!$C9,"")</f>
        <v/>
      </c>
      <c r="AO68" s="1298" t="str">
        <f>IF(ISNUMBER(AO18),'Cover Page'!$D$35/1000000*'1 macro-mapping'!AO18/'FX rate'!$C9,"")</f>
        <v/>
      </c>
      <c r="AP68" s="658"/>
      <c r="AQ68" s="1298" t="str">
        <f>IF(ISNUMBER(AQ18),'Cover Page'!$D$35/1000000*'1 macro-mapping'!AQ18/'FX rate'!$C9,"")</f>
        <v/>
      </c>
      <c r="AR68" s="1298" t="str">
        <f>IF(ISNUMBER(AR18),'Cover Page'!$D$35/1000000*'1 macro-mapping'!AR18/'FX rate'!$C9,"")</f>
        <v/>
      </c>
      <c r="AS68" s="1298" t="str">
        <f>IF(ISNUMBER(AS18),'Cover Page'!$D$35/1000000*'1 macro-mapping'!AS18/'FX rate'!$C9,"")</f>
        <v/>
      </c>
      <c r="AT68" s="1298" t="str">
        <f>IF(ISNUMBER(AT18),'Cover Page'!$D$35/1000000*'1 macro-mapping'!AT18/'FX rate'!$C9,"")</f>
        <v/>
      </c>
      <c r="AU68" s="1298" t="str">
        <f>IF(ISNUMBER(AU18),'Cover Page'!$D$35/1000000*'1 macro-mapping'!AU18/'FX rate'!$C9,"")</f>
        <v/>
      </c>
    </row>
    <row r="69" spans="1:47" ht="14.25" customHeight="1" x14ac:dyDescent="0.2">
      <c r="A69" s="1944"/>
      <c r="B69" s="1026">
        <v>2005</v>
      </c>
      <c r="C69" s="1027">
        <f>IF(ISNUMBER(C19),'Cover Page'!$D$35/1000000*'1 macro-mapping'!C19/'FX rate'!$C10,"")</f>
        <v>0</v>
      </c>
      <c r="D69" s="1030" t="str">
        <f>IF(ISNUMBER(D19),'Cover Page'!$D$35/1000000*'1 macro-mapping'!D19/'FX rate'!$C10,"")</f>
        <v/>
      </c>
      <c r="E69" s="1028">
        <f>IF(ISNUMBER(E19),'Cover Page'!$D$35/1000000*'1 macro-mapping'!E19/'FX rate'!$C10,"")</f>
        <v>0</v>
      </c>
      <c r="F69" s="1289" t="str">
        <f>IF(ISNUMBER(F19),'Cover Page'!$D$35/1000000*'1 macro-mapping'!F19/'FX rate'!$C10,"")</f>
        <v/>
      </c>
      <c r="G69" s="1289" t="str">
        <f>IF(ISNUMBER(G19),'Cover Page'!$D$35/1000000*'1 macro-mapping'!G19/'FX rate'!$C10,"")</f>
        <v/>
      </c>
      <c r="H69" s="1290" t="str">
        <f>IF(ISNUMBER(H19),'Cover Page'!$D$35/1000000*'1 macro-mapping'!H19/'FX rate'!$C10,"")</f>
        <v/>
      </c>
      <c r="I69" s="1290" t="str">
        <f>IF(ISNUMBER(I19),'Cover Page'!$D$35/1000000*'1 macro-mapping'!I19/'FX rate'!$C10,"")</f>
        <v/>
      </c>
      <c r="J69" s="1030" t="str">
        <f>IF(ISNUMBER(J19),'Cover Page'!$D$35/1000000*'1 macro-mapping'!J19/'FX rate'!$C10,"")</f>
        <v/>
      </c>
      <c r="K69" s="1289" t="str">
        <f>IF(ISNUMBER(K19),'Cover Page'!$D$35/1000000*'1 macro-mapping'!K19/'FX rate'!$C10,"")</f>
        <v/>
      </c>
      <c r="L69" s="1291" t="str">
        <f>IF(ISNUMBER(L19),'Cover Page'!$D$35/1000000*'1 macro-mapping'!L19/'FX rate'!$C10,"")</f>
        <v/>
      </c>
      <c r="M69" s="1028">
        <f>IF(ISNUMBER(M19),'Cover Page'!$D$35/1000000*'1 macro-mapping'!M19/'FX rate'!$C10,"")</f>
        <v>0</v>
      </c>
      <c r="N69" s="1292" t="str">
        <f>IF(ISNUMBER(N19),'Cover Page'!$D$35/1000000*'1 macro-mapping'!N19/'FX rate'!$C10,"")</f>
        <v/>
      </c>
      <c r="O69" s="1289" t="str">
        <f>IF(ISNUMBER(O19),'Cover Page'!$D$35/1000000*'1 macro-mapping'!O19/'FX rate'!$C10,"")</f>
        <v/>
      </c>
      <c r="P69" s="1293" t="str">
        <f>IF(ISNUMBER(P19),'Cover Page'!$D$35/1000000*'1 macro-mapping'!P19/'FX rate'!$C10,"")</f>
        <v/>
      </c>
      <c r="Q69" s="1030" t="str">
        <f>IF(ISNUMBER(Q19),'Cover Page'!$D$35/1000000*'1 macro-mapping'!Q19/'FX rate'!$C10,"")</f>
        <v/>
      </c>
      <c r="R69" s="1294" t="str">
        <f>IF(ISNUMBER(R19),'Cover Page'!$D$35/1000000*'1 macro-mapping'!R19/'FX rate'!$C10,"")</f>
        <v/>
      </c>
      <c r="S69" s="1289" t="str">
        <f>IF(ISNUMBER(S19),'Cover Page'!$D$35/1000000*'1 macro-mapping'!S19/'FX rate'!$C10,"")</f>
        <v/>
      </c>
      <c r="T69" s="1289" t="str">
        <f>IF(ISNUMBER(T19),'Cover Page'!$D$35/1000000*'1 macro-mapping'!T19/'FX rate'!$C10,"")</f>
        <v/>
      </c>
      <c r="U69" s="1295" t="str">
        <f>IF(ISNUMBER(U19),'Cover Page'!$D$35/1000000*'1 macro-mapping'!U19/'FX rate'!$C10,"")</f>
        <v/>
      </c>
      <c r="V69" s="1294" t="str">
        <f>IF(ISNUMBER(V19),'Cover Page'!$D$35/1000000*'1 macro-mapping'!V19/'FX rate'!$C10,"")</f>
        <v/>
      </c>
      <c r="W69" s="1289" t="str">
        <f>IF(ISNUMBER(W19),'Cover Page'!$D$35/1000000*'1 macro-mapping'!W19/'FX rate'!$C10,"")</f>
        <v/>
      </c>
      <c r="X69" s="1289" t="str">
        <f>IF(ISNUMBER(X19),'Cover Page'!$D$35/1000000*'1 macro-mapping'!X19/'FX rate'!$C10,"")</f>
        <v/>
      </c>
      <c r="Y69" s="1296" t="str">
        <f>IF(ISNUMBER(Y19),'Cover Page'!$D$35/1000000*'1 macro-mapping'!Y19/'FX rate'!$C10,"")</f>
        <v/>
      </c>
      <c r="Z69" s="1296" t="str">
        <f>IF(ISNUMBER(Z19),'Cover Page'!$D$35/1000000*'1 macro-mapping'!Z19/'FX rate'!$C10,"")</f>
        <v/>
      </c>
      <c r="AA69" s="1296" t="str">
        <f>IF(ISNUMBER(AA19),'Cover Page'!$D$35/1000000*'1 macro-mapping'!AA19/'FX rate'!$C10,"")</f>
        <v/>
      </c>
      <c r="AB69" s="1296" t="str">
        <f>IF(ISNUMBER(AB19),'Cover Page'!$D$35/1000000*'1 macro-mapping'!AB19/'FX rate'!$C10,"")</f>
        <v/>
      </c>
      <c r="AC69" s="1296" t="str">
        <f>IF(ISNUMBER(AC19),'Cover Page'!$D$35/1000000*'1 macro-mapping'!AC19/'FX rate'!$C10,"")</f>
        <v/>
      </c>
      <c r="AD69" s="1296" t="str">
        <f>IF(ISNUMBER(AD19),'Cover Page'!$D$35/1000000*'1 macro-mapping'!AD19/'FX rate'!$C10,"")</f>
        <v/>
      </c>
      <c r="AE69" s="1296" t="str">
        <f>IF(ISNUMBER(AE19),'Cover Page'!$D$35/1000000*'1 macro-mapping'!AE19/'FX rate'!$C10,"")</f>
        <v/>
      </c>
      <c r="AF69" s="1296" t="str">
        <f>IF(ISNUMBER(AF19),'Cover Page'!$D$35/1000000*'1 macro-mapping'!AF19/'FX rate'!$C10,"")</f>
        <v/>
      </c>
      <c r="AG69" s="1296" t="str">
        <f>IF(ISNUMBER(AG19),'Cover Page'!$D$35/1000000*'1 macro-mapping'!AG19/'FX rate'!$C10,"")</f>
        <v/>
      </c>
      <c r="AH69" s="1296" t="str">
        <f>IF(ISNUMBER(AH19),'Cover Page'!$D$35/1000000*'1 macro-mapping'!AH19/'FX rate'!$C10,"")</f>
        <v/>
      </c>
      <c r="AI69" s="1296" t="str">
        <f>IF(ISNUMBER(AI19),'Cover Page'!$D$35/1000000*'1 macro-mapping'!AI19/'FX rate'!$C10,"")</f>
        <v/>
      </c>
      <c r="AJ69" s="658"/>
      <c r="AK69" s="1296" t="str">
        <f>IF(ISNUMBER(AK19),'Cover Page'!$D$35/1000000*'1 macro-mapping'!AK19/'FX rate'!$C10,"")</f>
        <v/>
      </c>
      <c r="AL69" s="1297" t="str">
        <f>IF(ISNUMBER(AL19),'Cover Page'!$D$35/1000000*'1 macro-mapping'!AL19/'FX rate'!$C10,"")</f>
        <v/>
      </c>
      <c r="AM69" s="1298" t="str">
        <f>IF(ISNUMBER(AM19),'Cover Page'!$D$35/1000000*'1 macro-mapping'!AM19/'FX rate'!$C10,"")</f>
        <v/>
      </c>
      <c r="AN69" s="1298" t="str">
        <f>IF(ISNUMBER(AN19),'Cover Page'!$D$35/1000000*'1 macro-mapping'!AN19/'FX rate'!$C10,"")</f>
        <v/>
      </c>
      <c r="AO69" s="1298" t="str">
        <f>IF(ISNUMBER(AO19),'Cover Page'!$D$35/1000000*'1 macro-mapping'!AO19/'FX rate'!$C10,"")</f>
        <v/>
      </c>
      <c r="AP69" s="658"/>
      <c r="AQ69" s="1298" t="str">
        <f>IF(ISNUMBER(AQ19),'Cover Page'!$D$35/1000000*'1 macro-mapping'!AQ19/'FX rate'!$C10,"")</f>
        <v/>
      </c>
      <c r="AR69" s="1298" t="str">
        <f>IF(ISNUMBER(AR19),'Cover Page'!$D$35/1000000*'1 macro-mapping'!AR19/'FX rate'!$C10,"")</f>
        <v/>
      </c>
      <c r="AS69" s="1298" t="str">
        <f>IF(ISNUMBER(AS19),'Cover Page'!$D$35/1000000*'1 macro-mapping'!AS19/'FX rate'!$C10,"")</f>
        <v/>
      </c>
      <c r="AT69" s="1298" t="str">
        <f>IF(ISNUMBER(AT19),'Cover Page'!$D$35/1000000*'1 macro-mapping'!AT19/'FX rate'!$C10,"")</f>
        <v/>
      </c>
      <c r="AU69" s="1298" t="str">
        <f>IF(ISNUMBER(AU19),'Cover Page'!$D$35/1000000*'1 macro-mapping'!AU19/'FX rate'!$C10,"")</f>
        <v/>
      </c>
    </row>
    <row r="70" spans="1:47" ht="14.25" customHeight="1" x14ac:dyDescent="0.2">
      <c r="A70" s="1944"/>
      <c r="B70" s="1026">
        <v>2006</v>
      </c>
      <c r="C70" s="1027">
        <f>IF(ISNUMBER(C20),'Cover Page'!$D$35/1000000*'1 macro-mapping'!C20/'FX rate'!$C11,"")</f>
        <v>0</v>
      </c>
      <c r="D70" s="1030" t="str">
        <f>IF(ISNUMBER(D20),'Cover Page'!$D$35/1000000*'1 macro-mapping'!D20/'FX rate'!$C11,"")</f>
        <v/>
      </c>
      <c r="E70" s="1028">
        <f>IF(ISNUMBER(E20),'Cover Page'!$D$35/1000000*'1 macro-mapping'!E20/'FX rate'!$C11,"")</f>
        <v>0</v>
      </c>
      <c r="F70" s="1289" t="str">
        <f>IF(ISNUMBER(F20),'Cover Page'!$D$35/1000000*'1 macro-mapping'!F20/'FX rate'!$C11,"")</f>
        <v/>
      </c>
      <c r="G70" s="1289" t="str">
        <f>IF(ISNUMBER(G20),'Cover Page'!$D$35/1000000*'1 macro-mapping'!G20/'FX rate'!$C11,"")</f>
        <v/>
      </c>
      <c r="H70" s="1290" t="str">
        <f>IF(ISNUMBER(H20),'Cover Page'!$D$35/1000000*'1 macro-mapping'!H20/'FX rate'!$C11,"")</f>
        <v/>
      </c>
      <c r="I70" s="1290" t="str">
        <f>IF(ISNUMBER(I20),'Cover Page'!$D$35/1000000*'1 macro-mapping'!I20/'FX rate'!$C11,"")</f>
        <v/>
      </c>
      <c r="J70" s="1030" t="str">
        <f>IF(ISNUMBER(J20),'Cover Page'!$D$35/1000000*'1 macro-mapping'!J20/'FX rate'!$C11,"")</f>
        <v/>
      </c>
      <c r="K70" s="1289" t="str">
        <f>IF(ISNUMBER(K20),'Cover Page'!$D$35/1000000*'1 macro-mapping'!K20/'FX rate'!$C11,"")</f>
        <v/>
      </c>
      <c r="L70" s="1291" t="str">
        <f>IF(ISNUMBER(L20),'Cover Page'!$D$35/1000000*'1 macro-mapping'!L20/'FX rate'!$C11,"")</f>
        <v/>
      </c>
      <c r="M70" s="1028">
        <f>IF(ISNUMBER(M20),'Cover Page'!$D$35/1000000*'1 macro-mapping'!M20/'FX rate'!$C11,"")</f>
        <v>0</v>
      </c>
      <c r="N70" s="1292" t="str">
        <f>IF(ISNUMBER(N20),'Cover Page'!$D$35/1000000*'1 macro-mapping'!N20/'FX rate'!$C11,"")</f>
        <v/>
      </c>
      <c r="O70" s="1289" t="str">
        <f>IF(ISNUMBER(O20),'Cover Page'!$D$35/1000000*'1 macro-mapping'!O20/'FX rate'!$C11,"")</f>
        <v/>
      </c>
      <c r="P70" s="1293" t="str">
        <f>IF(ISNUMBER(P20),'Cover Page'!$D$35/1000000*'1 macro-mapping'!P20/'FX rate'!$C11,"")</f>
        <v/>
      </c>
      <c r="Q70" s="1030" t="str">
        <f>IF(ISNUMBER(Q20),'Cover Page'!$D$35/1000000*'1 macro-mapping'!Q20/'FX rate'!$C11,"")</f>
        <v/>
      </c>
      <c r="R70" s="1294" t="str">
        <f>IF(ISNUMBER(R20),'Cover Page'!$D$35/1000000*'1 macro-mapping'!R20/'FX rate'!$C11,"")</f>
        <v/>
      </c>
      <c r="S70" s="1289" t="str">
        <f>IF(ISNUMBER(S20),'Cover Page'!$D$35/1000000*'1 macro-mapping'!S20/'FX rate'!$C11,"")</f>
        <v/>
      </c>
      <c r="T70" s="1289" t="str">
        <f>IF(ISNUMBER(T20),'Cover Page'!$D$35/1000000*'1 macro-mapping'!T20/'FX rate'!$C11,"")</f>
        <v/>
      </c>
      <c r="U70" s="1295" t="str">
        <f>IF(ISNUMBER(U20),'Cover Page'!$D$35/1000000*'1 macro-mapping'!U20/'FX rate'!$C11,"")</f>
        <v/>
      </c>
      <c r="V70" s="1294" t="str">
        <f>IF(ISNUMBER(V20),'Cover Page'!$D$35/1000000*'1 macro-mapping'!V20/'FX rate'!$C11,"")</f>
        <v/>
      </c>
      <c r="W70" s="1289" t="str">
        <f>IF(ISNUMBER(W20),'Cover Page'!$D$35/1000000*'1 macro-mapping'!W20/'FX rate'!$C11,"")</f>
        <v/>
      </c>
      <c r="X70" s="1289" t="str">
        <f>IF(ISNUMBER(X20),'Cover Page'!$D$35/1000000*'1 macro-mapping'!X20/'FX rate'!$C11,"")</f>
        <v/>
      </c>
      <c r="Y70" s="1296" t="str">
        <f>IF(ISNUMBER(Y20),'Cover Page'!$D$35/1000000*'1 macro-mapping'!Y20/'FX rate'!$C11,"")</f>
        <v/>
      </c>
      <c r="Z70" s="1296" t="str">
        <f>IF(ISNUMBER(Z20),'Cover Page'!$D$35/1000000*'1 macro-mapping'!Z20/'FX rate'!$C11,"")</f>
        <v/>
      </c>
      <c r="AA70" s="1296" t="str">
        <f>IF(ISNUMBER(AA20),'Cover Page'!$D$35/1000000*'1 macro-mapping'!AA20/'FX rate'!$C11,"")</f>
        <v/>
      </c>
      <c r="AB70" s="1296" t="str">
        <f>IF(ISNUMBER(AB20),'Cover Page'!$D$35/1000000*'1 macro-mapping'!AB20/'FX rate'!$C11,"")</f>
        <v/>
      </c>
      <c r="AC70" s="1296" t="str">
        <f>IF(ISNUMBER(AC20),'Cover Page'!$D$35/1000000*'1 macro-mapping'!AC20/'FX rate'!$C11,"")</f>
        <v/>
      </c>
      <c r="AD70" s="1296" t="str">
        <f>IF(ISNUMBER(AD20),'Cover Page'!$D$35/1000000*'1 macro-mapping'!AD20/'FX rate'!$C11,"")</f>
        <v/>
      </c>
      <c r="AE70" s="1296" t="str">
        <f>IF(ISNUMBER(AE20),'Cover Page'!$D$35/1000000*'1 macro-mapping'!AE20/'FX rate'!$C11,"")</f>
        <v/>
      </c>
      <c r="AF70" s="1296" t="str">
        <f>IF(ISNUMBER(AF20),'Cover Page'!$D$35/1000000*'1 macro-mapping'!AF20/'FX rate'!$C11,"")</f>
        <v/>
      </c>
      <c r="AG70" s="1296" t="str">
        <f>IF(ISNUMBER(AG20),'Cover Page'!$D$35/1000000*'1 macro-mapping'!AG20/'FX rate'!$C11,"")</f>
        <v/>
      </c>
      <c r="AH70" s="1296" t="str">
        <f>IF(ISNUMBER(AH20),'Cover Page'!$D$35/1000000*'1 macro-mapping'!AH20/'FX rate'!$C11,"")</f>
        <v/>
      </c>
      <c r="AI70" s="1296" t="str">
        <f>IF(ISNUMBER(AI20),'Cover Page'!$D$35/1000000*'1 macro-mapping'!AI20/'FX rate'!$C11,"")</f>
        <v/>
      </c>
      <c r="AJ70" s="658"/>
      <c r="AK70" s="1296" t="str">
        <f>IF(ISNUMBER(AK20),'Cover Page'!$D$35/1000000*'1 macro-mapping'!AK20/'FX rate'!$C11,"")</f>
        <v/>
      </c>
      <c r="AL70" s="1297" t="str">
        <f>IF(ISNUMBER(AL20),'Cover Page'!$D$35/1000000*'1 macro-mapping'!AL20/'FX rate'!$C11,"")</f>
        <v/>
      </c>
      <c r="AM70" s="1298" t="str">
        <f>IF(ISNUMBER(AM20),'Cover Page'!$D$35/1000000*'1 macro-mapping'!AM20/'FX rate'!$C11,"")</f>
        <v/>
      </c>
      <c r="AN70" s="1298" t="str">
        <f>IF(ISNUMBER(AN20),'Cover Page'!$D$35/1000000*'1 macro-mapping'!AN20/'FX rate'!$C11,"")</f>
        <v/>
      </c>
      <c r="AO70" s="1298" t="str">
        <f>IF(ISNUMBER(AO20),'Cover Page'!$D$35/1000000*'1 macro-mapping'!AO20/'FX rate'!$C11,"")</f>
        <v/>
      </c>
      <c r="AP70" s="658"/>
      <c r="AQ70" s="1298" t="str">
        <f>IF(ISNUMBER(AQ20),'Cover Page'!$D$35/1000000*'1 macro-mapping'!AQ20/'FX rate'!$C11,"")</f>
        <v/>
      </c>
      <c r="AR70" s="1298" t="str">
        <f>IF(ISNUMBER(AR20),'Cover Page'!$D$35/1000000*'1 macro-mapping'!AR20/'FX rate'!$C11,"")</f>
        <v/>
      </c>
      <c r="AS70" s="1298" t="str">
        <f>IF(ISNUMBER(AS20),'Cover Page'!$D$35/1000000*'1 macro-mapping'!AS20/'FX rate'!$C11,"")</f>
        <v/>
      </c>
      <c r="AT70" s="1298" t="str">
        <f>IF(ISNUMBER(AT20),'Cover Page'!$D$35/1000000*'1 macro-mapping'!AT20/'FX rate'!$C11,"")</f>
        <v/>
      </c>
      <c r="AU70" s="1298" t="str">
        <f>IF(ISNUMBER(AU20),'Cover Page'!$D$35/1000000*'1 macro-mapping'!AU20/'FX rate'!$C11,"")</f>
        <v/>
      </c>
    </row>
    <row r="71" spans="1:47" ht="14.25" customHeight="1" x14ac:dyDescent="0.2">
      <c r="A71" s="1944"/>
      <c r="B71" s="1026">
        <v>2007</v>
      </c>
      <c r="C71" s="1027">
        <f>IF(ISNUMBER(C21),'Cover Page'!$D$35/1000000*'1 macro-mapping'!C21/'FX rate'!$C12,"")</f>
        <v>0</v>
      </c>
      <c r="D71" s="1030" t="str">
        <f>IF(ISNUMBER(D21),'Cover Page'!$D$35/1000000*'1 macro-mapping'!D21/'FX rate'!$C12,"")</f>
        <v/>
      </c>
      <c r="E71" s="1028">
        <f>IF(ISNUMBER(E21),'Cover Page'!$D$35/1000000*'1 macro-mapping'!E21/'FX rate'!$C12,"")</f>
        <v>0</v>
      </c>
      <c r="F71" s="1289" t="str">
        <f>IF(ISNUMBER(F21),'Cover Page'!$D$35/1000000*'1 macro-mapping'!F21/'FX rate'!$C12,"")</f>
        <v/>
      </c>
      <c r="G71" s="1289" t="str">
        <f>IF(ISNUMBER(G21),'Cover Page'!$D$35/1000000*'1 macro-mapping'!G21/'FX rate'!$C12,"")</f>
        <v/>
      </c>
      <c r="H71" s="1290" t="str">
        <f>IF(ISNUMBER(H21),'Cover Page'!$D$35/1000000*'1 macro-mapping'!H21/'FX rate'!$C12,"")</f>
        <v/>
      </c>
      <c r="I71" s="1290" t="str">
        <f>IF(ISNUMBER(I21),'Cover Page'!$D$35/1000000*'1 macro-mapping'!I21/'FX rate'!$C12,"")</f>
        <v/>
      </c>
      <c r="J71" s="1030" t="str">
        <f>IF(ISNUMBER(J21),'Cover Page'!$D$35/1000000*'1 macro-mapping'!J21/'FX rate'!$C12,"")</f>
        <v/>
      </c>
      <c r="K71" s="1289" t="str">
        <f>IF(ISNUMBER(K21),'Cover Page'!$D$35/1000000*'1 macro-mapping'!K21/'FX rate'!$C12,"")</f>
        <v/>
      </c>
      <c r="L71" s="1291" t="str">
        <f>IF(ISNUMBER(L21),'Cover Page'!$D$35/1000000*'1 macro-mapping'!L21/'FX rate'!$C12,"")</f>
        <v/>
      </c>
      <c r="M71" s="1028">
        <f>IF(ISNUMBER(M21),'Cover Page'!$D$35/1000000*'1 macro-mapping'!M21/'FX rate'!$C12,"")</f>
        <v>0</v>
      </c>
      <c r="N71" s="1292" t="str">
        <f>IF(ISNUMBER(N21),'Cover Page'!$D$35/1000000*'1 macro-mapping'!N21/'FX rate'!$C12,"")</f>
        <v/>
      </c>
      <c r="O71" s="1289" t="str">
        <f>IF(ISNUMBER(O21),'Cover Page'!$D$35/1000000*'1 macro-mapping'!O21/'FX rate'!$C12,"")</f>
        <v/>
      </c>
      <c r="P71" s="1293" t="str">
        <f>IF(ISNUMBER(P21),'Cover Page'!$D$35/1000000*'1 macro-mapping'!P21/'FX rate'!$C12,"")</f>
        <v/>
      </c>
      <c r="Q71" s="1030" t="str">
        <f>IF(ISNUMBER(Q21),'Cover Page'!$D$35/1000000*'1 macro-mapping'!Q21/'FX rate'!$C12,"")</f>
        <v/>
      </c>
      <c r="R71" s="1294" t="str">
        <f>IF(ISNUMBER(R21),'Cover Page'!$D$35/1000000*'1 macro-mapping'!R21/'FX rate'!$C12,"")</f>
        <v/>
      </c>
      <c r="S71" s="1289" t="str">
        <f>IF(ISNUMBER(S21),'Cover Page'!$D$35/1000000*'1 macro-mapping'!S21/'FX rate'!$C12,"")</f>
        <v/>
      </c>
      <c r="T71" s="1289" t="str">
        <f>IF(ISNUMBER(T21),'Cover Page'!$D$35/1000000*'1 macro-mapping'!T21/'FX rate'!$C12,"")</f>
        <v/>
      </c>
      <c r="U71" s="1295" t="str">
        <f>IF(ISNUMBER(U21),'Cover Page'!$D$35/1000000*'1 macro-mapping'!U21/'FX rate'!$C12,"")</f>
        <v/>
      </c>
      <c r="V71" s="1294" t="str">
        <f>IF(ISNUMBER(V21),'Cover Page'!$D$35/1000000*'1 macro-mapping'!V21/'FX rate'!$C12,"")</f>
        <v/>
      </c>
      <c r="W71" s="1289" t="str">
        <f>IF(ISNUMBER(W21),'Cover Page'!$D$35/1000000*'1 macro-mapping'!W21/'FX rate'!$C12,"")</f>
        <v/>
      </c>
      <c r="X71" s="1289" t="str">
        <f>IF(ISNUMBER(X21),'Cover Page'!$D$35/1000000*'1 macro-mapping'!X21/'FX rate'!$C12,"")</f>
        <v/>
      </c>
      <c r="Y71" s="1296" t="str">
        <f>IF(ISNUMBER(Y21),'Cover Page'!$D$35/1000000*'1 macro-mapping'!Y21/'FX rate'!$C12,"")</f>
        <v/>
      </c>
      <c r="Z71" s="1296" t="str">
        <f>IF(ISNUMBER(Z21),'Cover Page'!$D$35/1000000*'1 macro-mapping'!Z21/'FX rate'!$C12,"")</f>
        <v/>
      </c>
      <c r="AA71" s="1296" t="str">
        <f>IF(ISNUMBER(AA21),'Cover Page'!$D$35/1000000*'1 macro-mapping'!AA21/'FX rate'!$C12,"")</f>
        <v/>
      </c>
      <c r="AB71" s="1296" t="str">
        <f>IF(ISNUMBER(AB21),'Cover Page'!$D$35/1000000*'1 macro-mapping'!AB21/'FX rate'!$C12,"")</f>
        <v/>
      </c>
      <c r="AC71" s="1296" t="str">
        <f>IF(ISNUMBER(AC21),'Cover Page'!$D$35/1000000*'1 macro-mapping'!AC21/'FX rate'!$C12,"")</f>
        <v/>
      </c>
      <c r="AD71" s="1296" t="str">
        <f>IF(ISNUMBER(AD21),'Cover Page'!$D$35/1000000*'1 macro-mapping'!AD21/'FX rate'!$C12,"")</f>
        <v/>
      </c>
      <c r="AE71" s="1296" t="str">
        <f>IF(ISNUMBER(AE21),'Cover Page'!$D$35/1000000*'1 macro-mapping'!AE21/'FX rate'!$C12,"")</f>
        <v/>
      </c>
      <c r="AF71" s="1296" t="str">
        <f>IF(ISNUMBER(AF21),'Cover Page'!$D$35/1000000*'1 macro-mapping'!AF21/'FX rate'!$C12,"")</f>
        <v/>
      </c>
      <c r="AG71" s="1296" t="str">
        <f>IF(ISNUMBER(AG21),'Cover Page'!$D$35/1000000*'1 macro-mapping'!AG21/'FX rate'!$C12,"")</f>
        <v/>
      </c>
      <c r="AH71" s="1296" t="str">
        <f>IF(ISNUMBER(AH21),'Cover Page'!$D$35/1000000*'1 macro-mapping'!AH21/'FX rate'!$C12,"")</f>
        <v/>
      </c>
      <c r="AI71" s="1296" t="str">
        <f>IF(ISNUMBER(AI21),'Cover Page'!$D$35/1000000*'1 macro-mapping'!AI21/'FX rate'!$C12,"")</f>
        <v/>
      </c>
      <c r="AJ71" s="658"/>
      <c r="AK71" s="1296" t="str">
        <f>IF(ISNUMBER(AK21),'Cover Page'!$D$35/1000000*'1 macro-mapping'!AK21/'FX rate'!$C12,"")</f>
        <v/>
      </c>
      <c r="AL71" s="1297" t="str">
        <f>IF(ISNUMBER(AL21),'Cover Page'!$D$35/1000000*'1 macro-mapping'!AL21/'FX rate'!$C12,"")</f>
        <v/>
      </c>
      <c r="AM71" s="1298" t="str">
        <f>IF(ISNUMBER(AM21),'Cover Page'!$D$35/1000000*'1 macro-mapping'!AM21/'FX rate'!$C12,"")</f>
        <v/>
      </c>
      <c r="AN71" s="1298" t="str">
        <f>IF(ISNUMBER(AN21),'Cover Page'!$D$35/1000000*'1 macro-mapping'!AN21/'FX rate'!$C12,"")</f>
        <v/>
      </c>
      <c r="AO71" s="1298" t="str">
        <f>IF(ISNUMBER(AO21),'Cover Page'!$D$35/1000000*'1 macro-mapping'!AO21/'FX rate'!$C12,"")</f>
        <v/>
      </c>
      <c r="AP71" s="658"/>
      <c r="AQ71" s="1298" t="str">
        <f>IF(ISNUMBER(AQ21),'Cover Page'!$D$35/1000000*'1 macro-mapping'!AQ21/'FX rate'!$C12,"")</f>
        <v/>
      </c>
      <c r="AR71" s="1298" t="str">
        <f>IF(ISNUMBER(AR21),'Cover Page'!$D$35/1000000*'1 macro-mapping'!AR21/'FX rate'!$C12,"")</f>
        <v/>
      </c>
      <c r="AS71" s="1298" t="str">
        <f>IF(ISNUMBER(AS21),'Cover Page'!$D$35/1000000*'1 macro-mapping'!AS21/'FX rate'!$C12,"")</f>
        <v/>
      </c>
      <c r="AT71" s="1298" t="str">
        <f>IF(ISNUMBER(AT21),'Cover Page'!$D$35/1000000*'1 macro-mapping'!AT21/'FX rate'!$C12,"")</f>
        <v/>
      </c>
      <c r="AU71" s="1298" t="str">
        <f>IF(ISNUMBER(AU21),'Cover Page'!$D$35/1000000*'1 macro-mapping'!AU21/'FX rate'!$C12,"")</f>
        <v/>
      </c>
    </row>
    <row r="72" spans="1:47" ht="14.25" customHeight="1" x14ac:dyDescent="0.2">
      <c r="A72" s="1944"/>
      <c r="B72" s="1026">
        <v>2008</v>
      </c>
      <c r="C72" s="1027">
        <f>IF(ISNUMBER(C22),'Cover Page'!$D$35/1000000*'1 macro-mapping'!C22/'FX rate'!$C13,"")</f>
        <v>0</v>
      </c>
      <c r="D72" s="1030" t="str">
        <f>IF(ISNUMBER(D22),'Cover Page'!$D$35/1000000*'1 macro-mapping'!D22/'FX rate'!$C13,"")</f>
        <v/>
      </c>
      <c r="E72" s="1028">
        <f>IF(ISNUMBER(E22),'Cover Page'!$D$35/1000000*'1 macro-mapping'!E22/'FX rate'!$C13,"")</f>
        <v>0</v>
      </c>
      <c r="F72" s="1289" t="str">
        <f>IF(ISNUMBER(F22),'Cover Page'!$D$35/1000000*'1 macro-mapping'!F22/'FX rate'!$C13,"")</f>
        <v/>
      </c>
      <c r="G72" s="1289" t="str">
        <f>IF(ISNUMBER(G22),'Cover Page'!$D$35/1000000*'1 macro-mapping'!G22/'FX rate'!$C13,"")</f>
        <v/>
      </c>
      <c r="H72" s="1290" t="str">
        <f>IF(ISNUMBER(H22),'Cover Page'!$D$35/1000000*'1 macro-mapping'!H22/'FX rate'!$C13,"")</f>
        <v/>
      </c>
      <c r="I72" s="1290" t="str">
        <f>IF(ISNUMBER(I22),'Cover Page'!$D$35/1000000*'1 macro-mapping'!I22/'FX rate'!$C13,"")</f>
        <v/>
      </c>
      <c r="J72" s="1030" t="str">
        <f>IF(ISNUMBER(J22),'Cover Page'!$D$35/1000000*'1 macro-mapping'!J22/'FX rate'!$C13,"")</f>
        <v/>
      </c>
      <c r="K72" s="1289" t="str">
        <f>IF(ISNUMBER(K22),'Cover Page'!$D$35/1000000*'1 macro-mapping'!K22/'FX rate'!$C13,"")</f>
        <v/>
      </c>
      <c r="L72" s="1291" t="str">
        <f>IF(ISNUMBER(L22),'Cover Page'!$D$35/1000000*'1 macro-mapping'!L22/'FX rate'!$C13,"")</f>
        <v/>
      </c>
      <c r="M72" s="1028">
        <f>IF(ISNUMBER(M22),'Cover Page'!$D$35/1000000*'1 macro-mapping'!M22/'FX rate'!$C13,"")</f>
        <v>0</v>
      </c>
      <c r="N72" s="1292" t="str">
        <f>IF(ISNUMBER(N22),'Cover Page'!$D$35/1000000*'1 macro-mapping'!N22/'FX rate'!$C13,"")</f>
        <v/>
      </c>
      <c r="O72" s="1289" t="str">
        <f>IF(ISNUMBER(O22),'Cover Page'!$D$35/1000000*'1 macro-mapping'!O22/'FX rate'!$C13,"")</f>
        <v/>
      </c>
      <c r="P72" s="1293" t="str">
        <f>IF(ISNUMBER(P22),'Cover Page'!$D$35/1000000*'1 macro-mapping'!P22/'FX rate'!$C13,"")</f>
        <v/>
      </c>
      <c r="Q72" s="1030" t="str">
        <f>IF(ISNUMBER(Q22),'Cover Page'!$D$35/1000000*'1 macro-mapping'!Q22/'FX rate'!$C13,"")</f>
        <v/>
      </c>
      <c r="R72" s="1294" t="str">
        <f>IF(ISNUMBER(R22),'Cover Page'!$D$35/1000000*'1 macro-mapping'!R22/'FX rate'!$C13,"")</f>
        <v/>
      </c>
      <c r="S72" s="1289" t="str">
        <f>IF(ISNUMBER(S22),'Cover Page'!$D$35/1000000*'1 macro-mapping'!S22/'FX rate'!$C13,"")</f>
        <v/>
      </c>
      <c r="T72" s="1289" t="str">
        <f>IF(ISNUMBER(T22),'Cover Page'!$D$35/1000000*'1 macro-mapping'!T22/'FX rate'!$C13,"")</f>
        <v/>
      </c>
      <c r="U72" s="1295" t="str">
        <f>IF(ISNUMBER(U22),'Cover Page'!$D$35/1000000*'1 macro-mapping'!U22/'FX rate'!$C13,"")</f>
        <v/>
      </c>
      <c r="V72" s="1294" t="str">
        <f>IF(ISNUMBER(V22),'Cover Page'!$D$35/1000000*'1 macro-mapping'!V22/'FX rate'!$C13,"")</f>
        <v/>
      </c>
      <c r="W72" s="1289" t="str">
        <f>IF(ISNUMBER(W22),'Cover Page'!$D$35/1000000*'1 macro-mapping'!W22/'FX rate'!$C13,"")</f>
        <v/>
      </c>
      <c r="X72" s="1289" t="str">
        <f>IF(ISNUMBER(X22),'Cover Page'!$D$35/1000000*'1 macro-mapping'!X22/'FX rate'!$C13,"")</f>
        <v/>
      </c>
      <c r="Y72" s="1296" t="str">
        <f>IF(ISNUMBER(Y22),'Cover Page'!$D$35/1000000*'1 macro-mapping'!Y22/'FX rate'!$C13,"")</f>
        <v/>
      </c>
      <c r="Z72" s="1296" t="str">
        <f>IF(ISNUMBER(Z22),'Cover Page'!$D$35/1000000*'1 macro-mapping'!Z22/'FX rate'!$C13,"")</f>
        <v/>
      </c>
      <c r="AA72" s="1296" t="str">
        <f>IF(ISNUMBER(AA22),'Cover Page'!$D$35/1000000*'1 macro-mapping'!AA22/'FX rate'!$C13,"")</f>
        <v/>
      </c>
      <c r="AB72" s="1296" t="str">
        <f>IF(ISNUMBER(AB22),'Cover Page'!$D$35/1000000*'1 macro-mapping'!AB22/'FX rate'!$C13,"")</f>
        <v/>
      </c>
      <c r="AC72" s="1296" t="str">
        <f>IF(ISNUMBER(AC22),'Cover Page'!$D$35/1000000*'1 macro-mapping'!AC22/'FX rate'!$C13,"")</f>
        <v/>
      </c>
      <c r="AD72" s="1296" t="str">
        <f>IF(ISNUMBER(AD22),'Cover Page'!$D$35/1000000*'1 macro-mapping'!AD22/'FX rate'!$C13,"")</f>
        <v/>
      </c>
      <c r="AE72" s="1296" t="str">
        <f>IF(ISNUMBER(AE22),'Cover Page'!$D$35/1000000*'1 macro-mapping'!AE22/'FX rate'!$C13,"")</f>
        <v/>
      </c>
      <c r="AF72" s="1296" t="str">
        <f>IF(ISNUMBER(AF22),'Cover Page'!$D$35/1000000*'1 macro-mapping'!AF22/'FX rate'!$C13,"")</f>
        <v/>
      </c>
      <c r="AG72" s="1296" t="str">
        <f>IF(ISNUMBER(AG22),'Cover Page'!$D$35/1000000*'1 macro-mapping'!AG22/'FX rate'!$C13,"")</f>
        <v/>
      </c>
      <c r="AH72" s="1296" t="str">
        <f>IF(ISNUMBER(AH22),'Cover Page'!$D$35/1000000*'1 macro-mapping'!AH22/'FX rate'!$C13,"")</f>
        <v/>
      </c>
      <c r="AI72" s="1296" t="str">
        <f>IF(ISNUMBER(AI22),'Cover Page'!$D$35/1000000*'1 macro-mapping'!AI22/'FX rate'!$C13,"")</f>
        <v/>
      </c>
      <c r="AJ72" s="658"/>
      <c r="AK72" s="1296" t="str">
        <f>IF(ISNUMBER(AK22),'Cover Page'!$D$35/1000000*'1 macro-mapping'!AK22/'FX rate'!$C13,"")</f>
        <v/>
      </c>
      <c r="AL72" s="1297" t="str">
        <f>IF(ISNUMBER(AL22),'Cover Page'!$D$35/1000000*'1 macro-mapping'!AL22/'FX rate'!$C13,"")</f>
        <v/>
      </c>
      <c r="AM72" s="1298" t="str">
        <f>IF(ISNUMBER(AM22),'Cover Page'!$D$35/1000000*'1 macro-mapping'!AM22/'FX rate'!$C13,"")</f>
        <v/>
      </c>
      <c r="AN72" s="1298" t="str">
        <f>IF(ISNUMBER(AN22),'Cover Page'!$D$35/1000000*'1 macro-mapping'!AN22/'FX rate'!$C13,"")</f>
        <v/>
      </c>
      <c r="AO72" s="1298" t="str">
        <f>IF(ISNUMBER(AO22),'Cover Page'!$D$35/1000000*'1 macro-mapping'!AO22/'FX rate'!$C13,"")</f>
        <v/>
      </c>
      <c r="AP72" s="658"/>
      <c r="AQ72" s="1298" t="str">
        <f>IF(ISNUMBER(AQ22),'Cover Page'!$D$35/1000000*'1 macro-mapping'!AQ22/'FX rate'!$C13,"")</f>
        <v/>
      </c>
      <c r="AR72" s="1298" t="str">
        <f>IF(ISNUMBER(AR22),'Cover Page'!$D$35/1000000*'1 macro-mapping'!AR22/'FX rate'!$C13,"")</f>
        <v/>
      </c>
      <c r="AS72" s="1298" t="str">
        <f>IF(ISNUMBER(AS22),'Cover Page'!$D$35/1000000*'1 macro-mapping'!AS22/'FX rate'!$C13,"")</f>
        <v/>
      </c>
      <c r="AT72" s="1298" t="str">
        <f>IF(ISNUMBER(AT22),'Cover Page'!$D$35/1000000*'1 macro-mapping'!AT22/'FX rate'!$C13,"")</f>
        <v/>
      </c>
      <c r="AU72" s="1298" t="str">
        <f>IF(ISNUMBER(AU22),'Cover Page'!$D$35/1000000*'1 macro-mapping'!AU22/'FX rate'!$C13,"")</f>
        <v/>
      </c>
    </row>
    <row r="73" spans="1:47" ht="14.25" customHeight="1" x14ac:dyDescent="0.2">
      <c r="A73" s="1944"/>
      <c r="B73" s="1026">
        <v>2009</v>
      </c>
      <c r="C73" s="1027">
        <f>IF(ISNUMBER(C23),'Cover Page'!$D$35/1000000*'1 macro-mapping'!C23/'FX rate'!$C14,"")</f>
        <v>0</v>
      </c>
      <c r="D73" s="1030" t="str">
        <f>IF(ISNUMBER(D23),'Cover Page'!$D$35/1000000*'1 macro-mapping'!D23/'FX rate'!$C14,"")</f>
        <v/>
      </c>
      <c r="E73" s="1028">
        <f>IF(ISNUMBER(E23),'Cover Page'!$D$35/1000000*'1 macro-mapping'!E23/'FX rate'!$C14,"")</f>
        <v>0</v>
      </c>
      <c r="F73" s="1289" t="str">
        <f>IF(ISNUMBER(F23),'Cover Page'!$D$35/1000000*'1 macro-mapping'!F23/'FX rate'!$C14,"")</f>
        <v/>
      </c>
      <c r="G73" s="1289" t="str">
        <f>IF(ISNUMBER(G23),'Cover Page'!$D$35/1000000*'1 macro-mapping'!G23/'FX rate'!$C14,"")</f>
        <v/>
      </c>
      <c r="H73" s="1290" t="str">
        <f>IF(ISNUMBER(H23),'Cover Page'!$D$35/1000000*'1 macro-mapping'!H23/'FX rate'!$C14,"")</f>
        <v/>
      </c>
      <c r="I73" s="1290" t="str">
        <f>IF(ISNUMBER(I23),'Cover Page'!$D$35/1000000*'1 macro-mapping'!I23/'FX rate'!$C14,"")</f>
        <v/>
      </c>
      <c r="J73" s="1030" t="str">
        <f>IF(ISNUMBER(J23),'Cover Page'!$D$35/1000000*'1 macro-mapping'!J23/'FX rate'!$C14,"")</f>
        <v/>
      </c>
      <c r="K73" s="1289" t="str">
        <f>IF(ISNUMBER(K23),'Cover Page'!$D$35/1000000*'1 macro-mapping'!K23/'FX rate'!$C14,"")</f>
        <v/>
      </c>
      <c r="L73" s="1291" t="str">
        <f>IF(ISNUMBER(L23),'Cover Page'!$D$35/1000000*'1 macro-mapping'!L23/'FX rate'!$C14,"")</f>
        <v/>
      </c>
      <c r="M73" s="1028">
        <f>IF(ISNUMBER(M23),'Cover Page'!$D$35/1000000*'1 macro-mapping'!M23/'FX rate'!$C14,"")</f>
        <v>0</v>
      </c>
      <c r="N73" s="1292" t="str">
        <f>IF(ISNUMBER(N23),'Cover Page'!$D$35/1000000*'1 macro-mapping'!N23/'FX rate'!$C14,"")</f>
        <v/>
      </c>
      <c r="O73" s="1289" t="str">
        <f>IF(ISNUMBER(O23),'Cover Page'!$D$35/1000000*'1 macro-mapping'!O23/'FX rate'!$C14,"")</f>
        <v/>
      </c>
      <c r="P73" s="1293" t="str">
        <f>IF(ISNUMBER(P23),'Cover Page'!$D$35/1000000*'1 macro-mapping'!P23/'FX rate'!$C14,"")</f>
        <v/>
      </c>
      <c r="Q73" s="1030" t="str">
        <f>IF(ISNUMBER(Q23),'Cover Page'!$D$35/1000000*'1 macro-mapping'!Q23/'FX rate'!$C14,"")</f>
        <v/>
      </c>
      <c r="R73" s="1294" t="str">
        <f>IF(ISNUMBER(R23),'Cover Page'!$D$35/1000000*'1 macro-mapping'!R23/'FX rate'!$C14,"")</f>
        <v/>
      </c>
      <c r="S73" s="1289" t="str">
        <f>IF(ISNUMBER(S23),'Cover Page'!$D$35/1000000*'1 macro-mapping'!S23/'FX rate'!$C14,"")</f>
        <v/>
      </c>
      <c r="T73" s="1289" t="str">
        <f>IF(ISNUMBER(T23),'Cover Page'!$D$35/1000000*'1 macro-mapping'!T23/'FX rate'!$C14,"")</f>
        <v/>
      </c>
      <c r="U73" s="1295" t="str">
        <f>IF(ISNUMBER(U23),'Cover Page'!$D$35/1000000*'1 macro-mapping'!U23/'FX rate'!$C14,"")</f>
        <v/>
      </c>
      <c r="V73" s="1294" t="str">
        <f>IF(ISNUMBER(V23),'Cover Page'!$D$35/1000000*'1 macro-mapping'!V23/'FX rate'!$C14,"")</f>
        <v/>
      </c>
      <c r="W73" s="1289" t="str">
        <f>IF(ISNUMBER(W23),'Cover Page'!$D$35/1000000*'1 macro-mapping'!W23/'FX rate'!$C14,"")</f>
        <v/>
      </c>
      <c r="X73" s="1289" t="str">
        <f>IF(ISNUMBER(X23),'Cover Page'!$D$35/1000000*'1 macro-mapping'!X23/'FX rate'!$C14,"")</f>
        <v/>
      </c>
      <c r="Y73" s="1296" t="str">
        <f>IF(ISNUMBER(Y23),'Cover Page'!$D$35/1000000*'1 macro-mapping'!Y23/'FX rate'!$C14,"")</f>
        <v/>
      </c>
      <c r="Z73" s="1296" t="str">
        <f>IF(ISNUMBER(Z23),'Cover Page'!$D$35/1000000*'1 macro-mapping'!Z23/'FX rate'!$C14,"")</f>
        <v/>
      </c>
      <c r="AA73" s="1296" t="str">
        <f>IF(ISNUMBER(AA23),'Cover Page'!$D$35/1000000*'1 macro-mapping'!AA23/'FX rate'!$C14,"")</f>
        <v/>
      </c>
      <c r="AB73" s="1296" t="str">
        <f>IF(ISNUMBER(AB23),'Cover Page'!$D$35/1000000*'1 macro-mapping'!AB23/'FX rate'!$C14,"")</f>
        <v/>
      </c>
      <c r="AC73" s="1296" t="str">
        <f>IF(ISNUMBER(AC23),'Cover Page'!$D$35/1000000*'1 macro-mapping'!AC23/'FX rate'!$C14,"")</f>
        <v/>
      </c>
      <c r="AD73" s="1296" t="str">
        <f>IF(ISNUMBER(AD23),'Cover Page'!$D$35/1000000*'1 macro-mapping'!AD23/'FX rate'!$C14,"")</f>
        <v/>
      </c>
      <c r="AE73" s="1296" t="str">
        <f>IF(ISNUMBER(AE23),'Cover Page'!$D$35/1000000*'1 macro-mapping'!AE23/'FX rate'!$C14,"")</f>
        <v/>
      </c>
      <c r="AF73" s="1296" t="str">
        <f>IF(ISNUMBER(AF23),'Cover Page'!$D$35/1000000*'1 macro-mapping'!AF23/'FX rate'!$C14,"")</f>
        <v/>
      </c>
      <c r="AG73" s="1296" t="str">
        <f>IF(ISNUMBER(AG23),'Cover Page'!$D$35/1000000*'1 macro-mapping'!AG23/'FX rate'!$C14,"")</f>
        <v/>
      </c>
      <c r="AH73" s="1296" t="str">
        <f>IF(ISNUMBER(AH23),'Cover Page'!$D$35/1000000*'1 macro-mapping'!AH23/'FX rate'!$C14,"")</f>
        <v/>
      </c>
      <c r="AI73" s="1296" t="str">
        <f>IF(ISNUMBER(AI23),'Cover Page'!$D$35/1000000*'1 macro-mapping'!AI23/'FX rate'!$C14,"")</f>
        <v/>
      </c>
      <c r="AJ73" s="658"/>
      <c r="AK73" s="1296" t="str">
        <f>IF(ISNUMBER(AK23),'Cover Page'!$D$35/1000000*'1 macro-mapping'!AK23/'FX rate'!$C14,"")</f>
        <v/>
      </c>
      <c r="AL73" s="1297" t="str">
        <f>IF(ISNUMBER(AL23),'Cover Page'!$D$35/1000000*'1 macro-mapping'!AL23/'FX rate'!$C14,"")</f>
        <v/>
      </c>
      <c r="AM73" s="1298" t="str">
        <f>IF(ISNUMBER(AM23),'Cover Page'!$D$35/1000000*'1 macro-mapping'!AM23/'FX rate'!$C14,"")</f>
        <v/>
      </c>
      <c r="AN73" s="1298" t="str">
        <f>IF(ISNUMBER(AN23),'Cover Page'!$D$35/1000000*'1 macro-mapping'!AN23/'FX rate'!$C14,"")</f>
        <v/>
      </c>
      <c r="AO73" s="1298" t="str">
        <f>IF(ISNUMBER(AO23),'Cover Page'!$D$35/1000000*'1 macro-mapping'!AO23/'FX rate'!$C14,"")</f>
        <v/>
      </c>
      <c r="AP73" s="658"/>
      <c r="AQ73" s="1298" t="str">
        <f>IF(ISNUMBER(AQ23),'Cover Page'!$D$35/1000000*'1 macro-mapping'!AQ23/'FX rate'!$C14,"")</f>
        <v/>
      </c>
      <c r="AR73" s="1298" t="str">
        <f>IF(ISNUMBER(AR23),'Cover Page'!$D$35/1000000*'1 macro-mapping'!AR23/'FX rate'!$C14,"")</f>
        <v/>
      </c>
      <c r="AS73" s="1298" t="str">
        <f>IF(ISNUMBER(AS23),'Cover Page'!$D$35/1000000*'1 macro-mapping'!AS23/'FX rate'!$C14,"")</f>
        <v/>
      </c>
      <c r="AT73" s="1298" t="str">
        <f>IF(ISNUMBER(AT23),'Cover Page'!$D$35/1000000*'1 macro-mapping'!AT23/'FX rate'!$C14,"")</f>
        <v/>
      </c>
      <c r="AU73" s="1298" t="str">
        <f>IF(ISNUMBER(AU23),'Cover Page'!$D$35/1000000*'1 macro-mapping'!AU23/'FX rate'!$C14,"")</f>
        <v/>
      </c>
    </row>
    <row r="74" spans="1:47" ht="14.25" customHeight="1" x14ac:dyDescent="0.2">
      <c r="A74" s="1944"/>
      <c r="B74" s="1026">
        <v>2010</v>
      </c>
      <c r="C74" s="1027">
        <f>IF(ISNUMBER(C24),'Cover Page'!$D$35/1000000*'1 macro-mapping'!C24/'FX rate'!$C15,"")</f>
        <v>0</v>
      </c>
      <c r="D74" s="1030" t="str">
        <f>IF(ISNUMBER(D24),'Cover Page'!$D$35/1000000*'1 macro-mapping'!D24/'FX rate'!$C15,"")</f>
        <v/>
      </c>
      <c r="E74" s="1028">
        <f>IF(ISNUMBER(E24),'Cover Page'!$D$35/1000000*'1 macro-mapping'!E24/'FX rate'!$C15,"")</f>
        <v>0</v>
      </c>
      <c r="F74" s="1289" t="str">
        <f>IF(ISNUMBER(F24),'Cover Page'!$D$35/1000000*'1 macro-mapping'!F24/'FX rate'!$C15,"")</f>
        <v/>
      </c>
      <c r="G74" s="1289" t="str">
        <f>IF(ISNUMBER(G24),'Cover Page'!$D$35/1000000*'1 macro-mapping'!G24/'FX rate'!$C15,"")</f>
        <v/>
      </c>
      <c r="H74" s="1290" t="str">
        <f>IF(ISNUMBER(H24),'Cover Page'!$D$35/1000000*'1 macro-mapping'!H24/'FX rate'!$C15,"")</f>
        <v/>
      </c>
      <c r="I74" s="1290" t="str">
        <f>IF(ISNUMBER(I24),'Cover Page'!$D$35/1000000*'1 macro-mapping'!I24/'FX rate'!$C15,"")</f>
        <v/>
      </c>
      <c r="J74" s="1030" t="str">
        <f>IF(ISNUMBER(J24),'Cover Page'!$D$35/1000000*'1 macro-mapping'!J24/'FX rate'!$C15,"")</f>
        <v/>
      </c>
      <c r="K74" s="1289" t="str">
        <f>IF(ISNUMBER(K24),'Cover Page'!$D$35/1000000*'1 macro-mapping'!K24/'FX rate'!$C15,"")</f>
        <v/>
      </c>
      <c r="L74" s="1291" t="str">
        <f>IF(ISNUMBER(L24),'Cover Page'!$D$35/1000000*'1 macro-mapping'!L24/'FX rate'!$C15,"")</f>
        <v/>
      </c>
      <c r="M74" s="1028">
        <f>IF(ISNUMBER(M24),'Cover Page'!$D$35/1000000*'1 macro-mapping'!M24/'FX rate'!$C15,"")</f>
        <v>0</v>
      </c>
      <c r="N74" s="1292" t="str">
        <f>IF(ISNUMBER(N24),'Cover Page'!$D$35/1000000*'1 macro-mapping'!N24/'FX rate'!$C15,"")</f>
        <v/>
      </c>
      <c r="O74" s="1289" t="str">
        <f>IF(ISNUMBER(O24),'Cover Page'!$D$35/1000000*'1 macro-mapping'!O24/'FX rate'!$C15,"")</f>
        <v/>
      </c>
      <c r="P74" s="1293" t="str">
        <f>IF(ISNUMBER(P24),'Cover Page'!$D$35/1000000*'1 macro-mapping'!P24/'FX rate'!$C15,"")</f>
        <v/>
      </c>
      <c r="Q74" s="1030" t="str">
        <f>IF(ISNUMBER(Q24),'Cover Page'!$D$35/1000000*'1 macro-mapping'!Q24/'FX rate'!$C15,"")</f>
        <v/>
      </c>
      <c r="R74" s="1294" t="str">
        <f>IF(ISNUMBER(R24),'Cover Page'!$D$35/1000000*'1 macro-mapping'!R24/'FX rate'!$C15,"")</f>
        <v/>
      </c>
      <c r="S74" s="1289" t="str">
        <f>IF(ISNUMBER(S24),'Cover Page'!$D$35/1000000*'1 macro-mapping'!S24/'FX rate'!$C15,"")</f>
        <v/>
      </c>
      <c r="T74" s="1289" t="str">
        <f>IF(ISNUMBER(T24),'Cover Page'!$D$35/1000000*'1 macro-mapping'!T24/'FX rate'!$C15,"")</f>
        <v/>
      </c>
      <c r="U74" s="1295" t="str">
        <f>IF(ISNUMBER(U24),'Cover Page'!$D$35/1000000*'1 macro-mapping'!U24/'FX rate'!$C15,"")</f>
        <v/>
      </c>
      <c r="V74" s="1294" t="str">
        <f>IF(ISNUMBER(V24),'Cover Page'!$D$35/1000000*'1 macro-mapping'!V24/'FX rate'!$C15,"")</f>
        <v/>
      </c>
      <c r="W74" s="1289" t="str">
        <f>IF(ISNUMBER(W24),'Cover Page'!$D$35/1000000*'1 macro-mapping'!W24/'FX rate'!$C15,"")</f>
        <v/>
      </c>
      <c r="X74" s="1289" t="str">
        <f>IF(ISNUMBER(X24),'Cover Page'!$D$35/1000000*'1 macro-mapping'!X24/'FX rate'!$C15,"")</f>
        <v/>
      </c>
      <c r="Y74" s="1296" t="str">
        <f>IF(ISNUMBER(Y24),'Cover Page'!$D$35/1000000*'1 macro-mapping'!Y24/'FX rate'!$C15,"")</f>
        <v/>
      </c>
      <c r="Z74" s="1296" t="str">
        <f>IF(ISNUMBER(Z24),'Cover Page'!$D$35/1000000*'1 macro-mapping'!Z24/'FX rate'!$C15,"")</f>
        <v/>
      </c>
      <c r="AA74" s="1296" t="str">
        <f>IF(ISNUMBER(AA24),'Cover Page'!$D$35/1000000*'1 macro-mapping'!AA24/'FX rate'!$C15,"")</f>
        <v/>
      </c>
      <c r="AB74" s="1296" t="str">
        <f>IF(ISNUMBER(AB24),'Cover Page'!$D$35/1000000*'1 macro-mapping'!AB24/'FX rate'!$C15,"")</f>
        <v/>
      </c>
      <c r="AC74" s="1296" t="str">
        <f>IF(ISNUMBER(AC24),'Cover Page'!$D$35/1000000*'1 macro-mapping'!AC24/'FX rate'!$C15,"")</f>
        <v/>
      </c>
      <c r="AD74" s="1296" t="str">
        <f>IF(ISNUMBER(AD24),'Cover Page'!$D$35/1000000*'1 macro-mapping'!AD24/'FX rate'!$C15,"")</f>
        <v/>
      </c>
      <c r="AE74" s="1296" t="str">
        <f>IF(ISNUMBER(AE24),'Cover Page'!$D$35/1000000*'1 macro-mapping'!AE24/'FX rate'!$C15,"")</f>
        <v/>
      </c>
      <c r="AF74" s="1296" t="str">
        <f>IF(ISNUMBER(AF24),'Cover Page'!$D$35/1000000*'1 macro-mapping'!AF24/'FX rate'!$C15,"")</f>
        <v/>
      </c>
      <c r="AG74" s="1296" t="str">
        <f>IF(ISNUMBER(AG24),'Cover Page'!$D$35/1000000*'1 macro-mapping'!AG24/'FX rate'!$C15,"")</f>
        <v/>
      </c>
      <c r="AH74" s="1296" t="str">
        <f>IF(ISNUMBER(AH24),'Cover Page'!$D$35/1000000*'1 macro-mapping'!AH24/'FX rate'!$C15,"")</f>
        <v/>
      </c>
      <c r="AI74" s="1296" t="str">
        <f>IF(ISNUMBER(AI24),'Cover Page'!$D$35/1000000*'1 macro-mapping'!AI24/'FX rate'!$C15,"")</f>
        <v/>
      </c>
      <c r="AJ74" s="658"/>
      <c r="AK74" s="1296" t="str">
        <f>IF(ISNUMBER(AK24),'Cover Page'!$D$35/1000000*'1 macro-mapping'!AK24/'FX rate'!$C15,"")</f>
        <v/>
      </c>
      <c r="AL74" s="1297" t="str">
        <f>IF(ISNUMBER(AL24),'Cover Page'!$D$35/1000000*'1 macro-mapping'!AL24/'FX rate'!$C15,"")</f>
        <v/>
      </c>
      <c r="AM74" s="1298" t="str">
        <f>IF(ISNUMBER(AM24),'Cover Page'!$D$35/1000000*'1 macro-mapping'!AM24/'FX rate'!$C15,"")</f>
        <v/>
      </c>
      <c r="AN74" s="1298" t="str">
        <f>IF(ISNUMBER(AN24),'Cover Page'!$D$35/1000000*'1 macro-mapping'!AN24/'FX rate'!$C15,"")</f>
        <v/>
      </c>
      <c r="AO74" s="1298" t="str">
        <f>IF(ISNUMBER(AO24),'Cover Page'!$D$35/1000000*'1 macro-mapping'!AO24/'FX rate'!$C15,"")</f>
        <v/>
      </c>
      <c r="AP74" s="658"/>
      <c r="AQ74" s="1298" t="str">
        <f>IF(ISNUMBER(AQ24),'Cover Page'!$D$35/1000000*'1 macro-mapping'!AQ24/'FX rate'!$C15,"")</f>
        <v/>
      </c>
      <c r="AR74" s="1298" t="str">
        <f>IF(ISNUMBER(AR24),'Cover Page'!$D$35/1000000*'1 macro-mapping'!AR24/'FX rate'!$C15,"")</f>
        <v/>
      </c>
      <c r="AS74" s="1298" t="str">
        <f>IF(ISNUMBER(AS24),'Cover Page'!$D$35/1000000*'1 macro-mapping'!AS24/'FX rate'!$C15,"")</f>
        <v/>
      </c>
      <c r="AT74" s="1298" t="str">
        <f>IF(ISNUMBER(AT24),'Cover Page'!$D$35/1000000*'1 macro-mapping'!AT24/'FX rate'!$C15,"")</f>
        <v/>
      </c>
      <c r="AU74" s="1298" t="str">
        <f>IF(ISNUMBER(AU24),'Cover Page'!$D$35/1000000*'1 macro-mapping'!AU24/'FX rate'!$C15,"")</f>
        <v/>
      </c>
    </row>
    <row r="75" spans="1:47" ht="14.25" customHeight="1" x14ac:dyDescent="0.2">
      <c r="A75" s="1944"/>
      <c r="B75" s="1026">
        <v>2011</v>
      </c>
      <c r="C75" s="1027">
        <f>IF(ISNUMBER(C25),'Cover Page'!$D$35/1000000*'1 macro-mapping'!C25/'FX rate'!$C16,"")</f>
        <v>0</v>
      </c>
      <c r="D75" s="1030" t="str">
        <f>IF(ISNUMBER(D25),'Cover Page'!$D$35/1000000*'1 macro-mapping'!D25/'FX rate'!$C16,"")</f>
        <v/>
      </c>
      <c r="E75" s="1028">
        <f>IF(ISNUMBER(E25),'Cover Page'!$D$35/1000000*'1 macro-mapping'!E25/'FX rate'!$C16,"")</f>
        <v>0</v>
      </c>
      <c r="F75" s="1289" t="str">
        <f>IF(ISNUMBER(F25),'Cover Page'!$D$35/1000000*'1 macro-mapping'!F25/'FX rate'!$C16,"")</f>
        <v/>
      </c>
      <c r="G75" s="1289" t="str">
        <f>IF(ISNUMBER(G25),'Cover Page'!$D$35/1000000*'1 macro-mapping'!G25/'FX rate'!$C16,"")</f>
        <v/>
      </c>
      <c r="H75" s="1290" t="str">
        <f>IF(ISNUMBER(H25),'Cover Page'!$D$35/1000000*'1 macro-mapping'!H25/'FX rate'!$C16,"")</f>
        <v/>
      </c>
      <c r="I75" s="1290" t="str">
        <f>IF(ISNUMBER(I25),'Cover Page'!$D$35/1000000*'1 macro-mapping'!I25/'FX rate'!$C16,"")</f>
        <v/>
      </c>
      <c r="J75" s="1030" t="str">
        <f>IF(ISNUMBER(J25),'Cover Page'!$D$35/1000000*'1 macro-mapping'!J25/'FX rate'!$C16,"")</f>
        <v/>
      </c>
      <c r="K75" s="1289" t="str">
        <f>IF(ISNUMBER(K25),'Cover Page'!$D$35/1000000*'1 macro-mapping'!K25/'FX rate'!$C16,"")</f>
        <v/>
      </c>
      <c r="L75" s="1291" t="str">
        <f>IF(ISNUMBER(L25),'Cover Page'!$D$35/1000000*'1 macro-mapping'!L25/'FX rate'!$C16,"")</f>
        <v/>
      </c>
      <c r="M75" s="1028">
        <f>IF(ISNUMBER(M25),'Cover Page'!$D$35/1000000*'1 macro-mapping'!M25/'FX rate'!$C16,"")</f>
        <v>0</v>
      </c>
      <c r="N75" s="1292" t="str">
        <f>IF(ISNUMBER(N25),'Cover Page'!$D$35/1000000*'1 macro-mapping'!N25/'FX rate'!$C16,"")</f>
        <v/>
      </c>
      <c r="O75" s="1289" t="str">
        <f>IF(ISNUMBER(O25),'Cover Page'!$D$35/1000000*'1 macro-mapping'!O25/'FX rate'!$C16,"")</f>
        <v/>
      </c>
      <c r="P75" s="1293" t="str">
        <f>IF(ISNUMBER(P25),'Cover Page'!$D$35/1000000*'1 macro-mapping'!P25/'FX rate'!$C16,"")</f>
        <v/>
      </c>
      <c r="Q75" s="1030" t="str">
        <f>IF(ISNUMBER(Q25),'Cover Page'!$D$35/1000000*'1 macro-mapping'!Q25/'FX rate'!$C16,"")</f>
        <v/>
      </c>
      <c r="R75" s="1294" t="str">
        <f>IF(ISNUMBER(R25),'Cover Page'!$D$35/1000000*'1 macro-mapping'!R25/'FX rate'!$C16,"")</f>
        <v/>
      </c>
      <c r="S75" s="1289" t="str">
        <f>IF(ISNUMBER(S25),'Cover Page'!$D$35/1000000*'1 macro-mapping'!S25/'FX rate'!$C16,"")</f>
        <v/>
      </c>
      <c r="T75" s="1289" t="str">
        <f>IF(ISNUMBER(T25),'Cover Page'!$D$35/1000000*'1 macro-mapping'!T25/'FX rate'!$C16,"")</f>
        <v/>
      </c>
      <c r="U75" s="1295" t="str">
        <f>IF(ISNUMBER(U25),'Cover Page'!$D$35/1000000*'1 macro-mapping'!U25/'FX rate'!$C16,"")</f>
        <v/>
      </c>
      <c r="V75" s="1294" t="str">
        <f>IF(ISNUMBER(V25),'Cover Page'!$D$35/1000000*'1 macro-mapping'!V25/'FX rate'!$C16,"")</f>
        <v/>
      </c>
      <c r="W75" s="1289" t="str">
        <f>IF(ISNUMBER(W25),'Cover Page'!$D$35/1000000*'1 macro-mapping'!W25/'FX rate'!$C16,"")</f>
        <v/>
      </c>
      <c r="X75" s="1289" t="str">
        <f>IF(ISNUMBER(X25),'Cover Page'!$D$35/1000000*'1 macro-mapping'!X25/'FX rate'!$C16,"")</f>
        <v/>
      </c>
      <c r="Y75" s="1296" t="str">
        <f>IF(ISNUMBER(Y25),'Cover Page'!$D$35/1000000*'1 macro-mapping'!Y25/'FX rate'!$C16,"")</f>
        <v/>
      </c>
      <c r="Z75" s="1296" t="str">
        <f>IF(ISNUMBER(Z25),'Cover Page'!$D$35/1000000*'1 macro-mapping'!Z25/'FX rate'!$C16,"")</f>
        <v/>
      </c>
      <c r="AA75" s="1296" t="str">
        <f>IF(ISNUMBER(AA25),'Cover Page'!$D$35/1000000*'1 macro-mapping'!AA25/'FX rate'!$C16,"")</f>
        <v/>
      </c>
      <c r="AB75" s="1296" t="str">
        <f>IF(ISNUMBER(AB25),'Cover Page'!$D$35/1000000*'1 macro-mapping'!AB25/'FX rate'!$C16,"")</f>
        <v/>
      </c>
      <c r="AC75" s="1296" t="str">
        <f>IF(ISNUMBER(AC25),'Cover Page'!$D$35/1000000*'1 macro-mapping'!AC25/'FX rate'!$C16,"")</f>
        <v/>
      </c>
      <c r="AD75" s="1296" t="str">
        <f>IF(ISNUMBER(AD25),'Cover Page'!$D$35/1000000*'1 macro-mapping'!AD25/'FX rate'!$C16,"")</f>
        <v/>
      </c>
      <c r="AE75" s="1296" t="str">
        <f>IF(ISNUMBER(AE25),'Cover Page'!$D$35/1000000*'1 macro-mapping'!AE25/'FX rate'!$C16,"")</f>
        <v/>
      </c>
      <c r="AF75" s="1296" t="str">
        <f>IF(ISNUMBER(AF25),'Cover Page'!$D$35/1000000*'1 macro-mapping'!AF25/'FX rate'!$C16,"")</f>
        <v/>
      </c>
      <c r="AG75" s="1296" t="str">
        <f>IF(ISNUMBER(AG25),'Cover Page'!$D$35/1000000*'1 macro-mapping'!AG25/'FX rate'!$C16,"")</f>
        <v/>
      </c>
      <c r="AH75" s="1296" t="str">
        <f>IF(ISNUMBER(AH25),'Cover Page'!$D$35/1000000*'1 macro-mapping'!AH25/'FX rate'!$C16,"")</f>
        <v/>
      </c>
      <c r="AI75" s="1296" t="str">
        <f>IF(ISNUMBER(AI25),'Cover Page'!$D$35/1000000*'1 macro-mapping'!AI25/'FX rate'!$C16,"")</f>
        <v/>
      </c>
      <c r="AJ75" s="658"/>
      <c r="AK75" s="1296" t="str">
        <f>IF(ISNUMBER(AK25),'Cover Page'!$D$35/1000000*'1 macro-mapping'!AK25/'FX rate'!$C16,"")</f>
        <v/>
      </c>
      <c r="AL75" s="1297" t="str">
        <f>IF(ISNUMBER(AL25),'Cover Page'!$D$35/1000000*'1 macro-mapping'!AL25/'FX rate'!$C16,"")</f>
        <v/>
      </c>
      <c r="AM75" s="1298" t="str">
        <f>IF(ISNUMBER(AM25),'Cover Page'!$D$35/1000000*'1 macro-mapping'!AM25/'FX rate'!$C16,"")</f>
        <v/>
      </c>
      <c r="AN75" s="1298" t="str">
        <f>IF(ISNUMBER(AN25),'Cover Page'!$D$35/1000000*'1 macro-mapping'!AN25/'FX rate'!$C16,"")</f>
        <v/>
      </c>
      <c r="AO75" s="1298" t="str">
        <f>IF(ISNUMBER(AO25),'Cover Page'!$D$35/1000000*'1 macro-mapping'!AO25/'FX rate'!$C16,"")</f>
        <v/>
      </c>
      <c r="AP75" s="658"/>
      <c r="AQ75" s="1298" t="str">
        <f>IF(ISNUMBER(AQ25),'Cover Page'!$D$35/1000000*'1 macro-mapping'!AQ25/'FX rate'!$C16,"")</f>
        <v/>
      </c>
      <c r="AR75" s="1298" t="str">
        <f>IF(ISNUMBER(AR25),'Cover Page'!$D$35/1000000*'1 macro-mapping'!AR25/'FX rate'!$C16,"")</f>
        <v/>
      </c>
      <c r="AS75" s="1298" t="str">
        <f>IF(ISNUMBER(AS25),'Cover Page'!$D$35/1000000*'1 macro-mapping'!AS25/'FX rate'!$C16,"")</f>
        <v/>
      </c>
      <c r="AT75" s="1298" t="str">
        <f>IF(ISNUMBER(AT25),'Cover Page'!$D$35/1000000*'1 macro-mapping'!AT25/'FX rate'!$C16,"")</f>
        <v/>
      </c>
      <c r="AU75" s="1298" t="str">
        <f>IF(ISNUMBER(AU25),'Cover Page'!$D$35/1000000*'1 macro-mapping'!AU25/'FX rate'!$C16,"")</f>
        <v/>
      </c>
    </row>
    <row r="76" spans="1:47" ht="14.25" customHeight="1" x14ac:dyDescent="0.2">
      <c r="A76" s="1944"/>
      <c r="B76" s="1026">
        <v>2012</v>
      </c>
      <c r="C76" s="1027">
        <f>IF(ISNUMBER(C26),'Cover Page'!$D$35/1000000*'1 macro-mapping'!C26/'FX rate'!$C17,"")</f>
        <v>0</v>
      </c>
      <c r="D76" s="1030" t="str">
        <f>IF(ISNUMBER(D26),'Cover Page'!$D$35/1000000*'1 macro-mapping'!D26/'FX rate'!$C17,"")</f>
        <v/>
      </c>
      <c r="E76" s="1028">
        <f>IF(ISNUMBER(E26),'Cover Page'!$D$35/1000000*'1 macro-mapping'!E26/'FX rate'!$C17,"")</f>
        <v>0</v>
      </c>
      <c r="F76" s="1289" t="str">
        <f>IF(ISNUMBER(F26),'Cover Page'!$D$35/1000000*'1 macro-mapping'!F26/'FX rate'!$C17,"")</f>
        <v/>
      </c>
      <c r="G76" s="1289" t="str">
        <f>IF(ISNUMBER(G26),'Cover Page'!$D$35/1000000*'1 macro-mapping'!G26/'FX rate'!$C17,"")</f>
        <v/>
      </c>
      <c r="H76" s="1290" t="str">
        <f>IF(ISNUMBER(H26),'Cover Page'!$D$35/1000000*'1 macro-mapping'!H26/'FX rate'!$C17,"")</f>
        <v/>
      </c>
      <c r="I76" s="1290" t="str">
        <f>IF(ISNUMBER(I26),'Cover Page'!$D$35/1000000*'1 macro-mapping'!I26/'FX rate'!$C17,"")</f>
        <v/>
      </c>
      <c r="J76" s="1030" t="str">
        <f>IF(ISNUMBER(J26),'Cover Page'!$D$35/1000000*'1 macro-mapping'!J26/'FX rate'!$C17,"")</f>
        <v/>
      </c>
      <c r="K76" s="1289" t="str">
        <f>IF(ISNUMBER(K26),'Cover Page'!$D$35/1000000*'1 macro-mapping'!K26/'FX rate'!$C17,"")</f>
        <v/>
      </c>
      <c r="L76" s="1291" t="str">
        <f>IF(ISNUMBER(L26),'Cover Page'!$D$35/1000000*'1 macro-mapping'!L26/'FX rate'!$C17,"")</f>
        <v/>
      </c>
      <c r="M76" s="1028">
        <f>IF(ISNUMBER(M26),'Cover Page'!$D$35/1000000*'1 macro-mapping'!M26/'FX rate'!$C17,"")</f>
        <v>0</v>
      </c>
      <c r="N76" s="1292" t="str">
        <f>IF(ISNUMBER(N26),'Cover Page'!$D$35/1000000*'1 macro-mapping'!N26/'FX rate'!$C17,"")</f>
        <v/>
      </c>
      <c r="O76" s="1289" t="str">
        <f>IF(ISNUMBER(O26),'Cover Page'!$D$35/1000000*'1 macro-mapping'!O26/'FX rate'!$C17,"")</f>
        <v/>
      </c>
      <c r="P76" s="1293" t="str">
        <f>IF(ISNUMBER(P26),'Cover Page'!$D$35/1000000*'1 macro-mapping'!P26/'FX rate'!$C17,"")</f>
        <v/>
      </c>
      <c r="Q76" s="1030" t="str">
        <f>IF(ISNUMBER(Q26),'Cover Page'!$D$35/1000000*'1 macro-mapping'!Q26/'FX rate'!$C17,"")</f>
        <v/>
      </c>
      <c r="R76" s="1294" t="str">
        <f>IF(ISNUMBER(R26),'Cover Page'!$D$35/1000000*'1 macro-mapping'!R26/'FX rate'!$C17,"")</f>
        <v/>
      </c>
      <c r="S76" s="1289" t="str">
        <f>IF(ISNUMBER(S26),'Cover Page'!$D$35/1000000*'1 macro-mapping'!S26/'FX rate'!$C17,"")</f>
        <v/>
      </c>
      <c r="T76" s="1289" t="str">
        <f>IF(ISNUMBER(T26),'Cover Page'!$D$35/1000000*'1 macro-mapping'!T26/'FX rate'!$C17,"")</f>
        <v/>
      </c>
      <c r="U76" s="1295" t="str">
        <f>IF(ISNUMBER(U26),'Cover Page'!$D$35/1000000*'1 macro-mapping'!U26/'FX rate'!$C17,"")</f>
        <v/>
      </c>
      <c r="V76" s="1294" t="str">
        <f>IF(ISNUMBER(V26),'Cover Page'!$D$35/1000000*'1 macro-mapping'!V26/'FX rate'!$C17,"")</f>
        <v/>
      </c>
      <c r="W76" s="1289" t="str">
        <f>IF(ISNUMBER(W26),'Cover Page'!$D$35/1000000*'1 macro-mapping'!W26/'FX rate'!$C17,"")</f>
        <v/>
      </c>
      <c r="X76" s="1289" t="str">
        <f>IF(ISNUMBER(X26),'Cover Page'!$D$35/1000000*'1 macro-mapping'!X26/'FX rate'!$C17,"")</f>
        <v/>
      </c>
      <c r="Y76" s="1296" t="str">
        <f>IF(ISNUMBER(Y26),'Cover Page'!$D$35/1000000*'1 macro-mapping'!Y26/'FX rate'!$C17,"")</f>
        <v/>
      </c>
      <c r="Z76" s="1296" t="str">
        <f>IF(ISNUMBER(Z26),'Cover Page'!$D$35/1000000*'1 macro-mapping'!Z26/'FX rate'!$C17,"")</f>
        <v/>
      </c>
      <c r="AA76" s="1296" t="str">
        <f>IF(ISNUMBER(AA26),'Cover Page'!$D$35/1000000*'1 macro-mapping'!AA26/'FX rate'!$C17,"")</f>
        <v/>
      </c>
      <c r="AB76" s="1296" t="str">
        <f>IF(ISNUMBER(AB26),'Cover Page'!$D$35/1000000*'1 macro-mapping'!AB26/'FX rate'!$C17,"")</f>
        <v/>
      </c>
      <c r="AC76" s="1296" t="str">
        <f>IF(ISNUMBER(AC26),'Cover Page'!$D$35/1000000*'1 macro-mapping'!AC26/'FX rate'!$C17,"")</f>
        <v/>
      </c>
      <c r="AD76" s="1296" t="str">
        <f>IF(ISNUMBER(AD26),'Cover Page'!$D$35/1000000*'1 macro-mapping'!AD26/'FX rate'!$C17,"")</f>
        <v/>
      </c>
      <c r="AE76" s="1296" t="str">
        <f>IF(ISNUMBER(AE26),'Cover Page'!$D$35/1000000*'1 macro-mapping'!AE26/'FX rate'!$C17,"")</f>
        <v/>
      </c>
      <c r="AF76" s="1296" t="str">
        <f>IF(ISNUMBER(AF26),'Cover Page'!$D$35/1000000*'1 macro-mapping'!AF26/'FX rate'!$C17,"")</f>
        <v/>
      </c>
      <c r="AG76" s="1296" t="str">
        <f>IF(ISNUMBER(AG26),'Cover Page'!$D$35/1000000*'1 macro-mapping'!AG26/'FX rate'!$C17,"")</f>
        <v/>
      </c>
      <c r="AH76" s="1296" t="str">
        <f>IF(ISNUMBER(AH26),'Cover Page'!$D$35/1000000*'1 macro-mapping'!AH26/'FX rate'!$C17,"")</f>
        <v/>
      </c>
      <c r="AI76" s="1296" t="str">
        <f>IF(ISNUMBER(AI26),'Cover Page'!$D$35/1000000*'1 macro-mapping'!AI26/'FX rate'!$C17,"")</f>
        <v/>
      </c>
      <c r="AJ76" s="658"/>
      <c r="AK76" s="1296" t="str">
        <f>IF(ISNUMBER(AK26),'Cover Page'!$D$35/1000000*'1 macro-mapping'!AK26/'FX rate'!$C17,"")</f>
        <v/>
      </c>
      <c r="AL76" s="1297" t="str">
        <f>IF(ISNUMBER(AL26),'Cover Page'!$D$35/1000000*'1 macro-mapping'!AL26/'FX rate'!$C17,"")</f>
        <v/>
      </c>
      <c r="AM76" s="1298" t="str">
        <f>IF(ISNUMBER(AM26),'Cover Page'!$D$35/1000000*'1 macro-mapping'!AM26/'FX rate'!$C17,"")</f>
        <v/>
      </c>
      <c r="AN76" s="1298" t="str">
        <f>IF(ISNUMBER(AN26),'Cover Page'!$D$35/1000000*'1 macro-mapping'!AN26/'FX rate'!$C17,"")</f>
        <v/>
      </c>
      <c r="AO76" s="1298" t="str">
        <f>IF(ISNUMBER(AO26),'Cover Page'!$D$35/1000000*'1 macro-mapping'!AO26/'FX rate'!$C17,"")</f>
        <v/>
      </c>
      <c r="AP76" s="658"/>
      <c r="AQ76" s="1298" t="str">
        <f>IF(ISNUMBER(AQ26),'Cover Page'!$D$35/1000000*'1 macro-mapping'!AQ26/'FX rate'!$C17,"")</f>
        <v/>
      </c>
      <c r="AR76" s="1298" t="str">
        <f>IF(ISNUMBER(AR26),'Cover Page'!$D$35/1000000*'1 macro-mapping'!AR26/'FX rate'!$C17,"")</f>
        <v/>
      </c>
      <c r="AS76" s="1298" t="str">
        <f>IF(ISNUMBER(AS26),'Cover Page'!$D$35/1000000*'1 macro-mapping'!AS26/'FX rate'!$C17,"")</f>
        <v/>
      </c>
      <c r="AT76" s="1298" t="str">
        <f>IF(ISNUMBER(AT26),'Cover Page'!$D$35/1000000*'1 macro-mapping'!AT26/'FX rate'!$C17,"")</f>
        <v/>
      </c>
      <c r="AU76" s="1298" t="str">
        <f>IF(ISNUMBER(AU26),'Cover Page'!$D$35/1000000*'1 macro-mapping'!AU26/'FX rate'!$C17,"")</f>
        <v/>
      </c>
    </row>
    <row r="77" spans="1:47" ht="14.25" customHeight="1" x14ac:dyDescent="0.2">
      <c r="A77" s="1944"/>
      <c r="B77" s="1026">
        <v>2013</v>
      </c>
      <c r="C77" s="1027">
        <f>IF(ISNUMBER(C27),'Cover Page'!$D$35/1000000*'1 macro-mapping'!C27/'FX rate'!$C18,"")</f>
        <v>0</v>
      </c>
      <c r="D77" s="1030" t="str">
        <f>IF(ISNUMBER(D27),'Cover Page'!$D$35/1000000*'1 macro-mapping'!D27/'FX rate'!$C18,"")</f>
        <v/>
      </c>
      <c r="E77" s="1028">
        <f>IF(ISNUMBER(E27),'Cover Page'!$D$35/1000000*'1 macro-mapping'!E27/'FX rate'!$C18,"")</f>
        <v>0</v>
      </c>
      <c r="F77" s="1289" t="str">
        <f>IF(ISNUMBER(F27),'Cover Page'!$D$35/1000000*'1 macro-mapping'!F27/'FX rate'!$C18,"")</f>
        <v/>
      </c>
      <c r="G77" s="1289" t="str">
        <f>IF(ISNUMBER(G27),'Cover Page'!$D$35/1000000*'1 macro-mapping'!G27/'FX rate'!$C18,"")</f>
        <v/>
      </c>
      <c r="H77" s="1290" t="str">
        <f>IF(ISNUMBER(H27),'Cover Page'!$D$35/1000000*'1 macro-mapping'!H27/'FX rate'!$C18,"")</f>
        <v/>
      </c>
      <c r="I77" s="1290" t="str">
        <f>IF(ISNUMBER(I27),'Cover Page'!$D$35/1000000*'1 macro-mapping'!I27/'FX rate'!$C18,"")</f>
        <v/>
      </c>
      <c r="J77" s="1030" t="str">
        <f>IF(ISNUMBER(J27),'Cover Page'!$D$35/1000000*'1 macro-mapping'!J27/'FX rate'!$C18,"")</f>
        <v/>
      </c>
      <c r="K77" s="1289" t="str">
        <f>IF(ISNUMBER(K27),'Cover Page'!$D$35/1000000*'1 macro-mapping'!K27/'FX rate'!$C18,"")</f>
        <v/>
      </c>
      <c r="L77" s="1291" t="str">
        <f>IF(ISNUMBER(L27),'Cover Page'!$D$35/1000000*'1 macro-mapping'!L27/'FX rate'!$C18,"")</f>
        <v/>
      </c>
      <c r="M77" s="1028">
        <f>IF(ISNUMBER(M27),'Cover Page'!$D$35/1000000*'1 macro-mapping'!M27/'FX rate'!$C18,"")</f>
        <v>0</v>
      </c>
      <c r="N77" s="1292" t="str">
        <f>IF(ISNUMBER(N27),'Cover Page'!$D$35/1000000*'1 macro-mapping'!N27/'FX rate'!$C18,"")</f>
        <v/>
      </c>
      <c r="O77" s="1289" t="str">
        <f>IF(ISNUMBER(O27),'Cover Page'!$D$35/1000000*'1 macro-mapping'!O27/'FX rate'!$C18,"")</f>
        <v/>
      </c>
      <c r="P77" s="1293" t="str">
        <f>IF(ISNUMBER(P27),'Cover Page'!$D$35/1000000*'1 macro-mapping'!P27/'FX rate'!$C18,"")</f>
        <v/>
      </c>
      <c r="Q77" s="1030" t="str">
        <f>IF(ISNUMBER(Q27),'Cover Page'!$D$35/1000000*'1 macro-mapping'!Q27/'FX rate'!$C18,"")</f>
        <v/>
      </c>
      <c r="R77" s="1294" t="str">
        <f>IF(ISNUMBER(R27),'Cover Page'!$D$35/1000000*'1 macro-mapping'!R27/'FX rate'!$C18,"")</f>
        <v/>
      </c>
      <c r="S77" s="1289" t="str">
        <f>IF(ISNUMBER(S27),'Cover Page'!$D$35/1000000*'1 macro-mapping'!S27/'FX rate'!$C18,"")</f>
        <v/>
      </c>
      <c r="T77" s="1289" t="str">
        <f>IF(ISNUMBER(T27),'Cover Page'!$D$35/1000000*'1 macro-mapping'!T27/'FX rate'!$C18,"")</f>
        <v/>
      </c>
      <c r="U77" s="1295" t="str">
        <f>IF(ISNUMBER(U27),'Cover Page'!$D$35/1000000*'1 macro-mapping'!U27/'FX rate'!$C18,"")</f>
        <v/>
      </c>
      <c r="V77" s="1294" t="str">
        <f>IF(ISNUMBER(V27),'Cover Page'!$D$35/1000000*'1 macro-mapping'!V27/'FX rate'!$C18,"")</f>
        <v/>
      </c>
      <c r="W77" s="1289" t="str">
        <f>IF(ISNUMBER(W27),'Cover Page'!$D$35/1000000*'1 macro-mapping'!W27/'FX rate'!$C18,"")</f>
        <v/>
      </c>
      <c r="X77" s="1289" t="str">
        <f>IF(ISNUMBER(X27),'Cover Page'!$D$35/1000000*'1 macro-mapping'!X27/'FX rate'!$C18,"")</f>
        <v/>
      </c>
      <c r="Y77" s="1296" t="str">
        <f>IF(ISNUMBER(Y27),'Cover Page'!$D$35/1000000*'1 macro-mapping'!Y27/'FX rate'!$C18,"")</f>
        <v/>
      </c>
      <c r="Z77" s="1296" t="str">
        <f>IF(ISNUMBER(Z27),'Cover Page'!$D$35/1000000*'1 macro-mapping'!Z27/'FX rate'!$C18,"")</f>
        <v/>
      </c>
      <c r="AA77" s="1296" t="str">
        <f>IF(ISNUMBER(AA27),'Cover Page'!$D$35/1000000*'1 macro-mapping'!AA27/'FX rate'!$C18,"")</f>
        <v/>
      </c>
      <c r="AB77" s="1296" t="str">
        <f>IF(ISNUMBER(AB27),'Cover Page'!$D$35/1000000*'1 macro-mapping'!AB27/'FX rate'!$C18,"")</f>
        <v/>
      </c>
      <c r="AC77" s="1296" t="str">
        <f>IF(ISNUMBER(AC27),'Cover Page'!$D$35/1000000*'1 macro-mapping'!AC27/'FX rate'!$C18,"")</f>
        <v/>
      </c>
      <c r="AD77" s="1296" t="str">
        <f>IF(ISNUMBER(AD27),'Cover Page'!$D$35/1000000*'1 macro-mapping'!AD27/'FX rate'!$C18,"")</f>
        <v/>
      </c>
      <c r="AE77" s="1296" t="str">
        <f>IF(ISNUMBER(AE27),'Cover Page'!$D$35/1000000*'1 macro-mapping'!AE27/'FX rate'!$C18,"")</f>
        <v/>
      </c>
      <c r="AF77" s="1296" t="str">
        <f>IF(ISNUMBER(AF27),'Cover Page'!$D$35/1000000*'1 macro-mapping'!AF27/'FX rate'!$C18,"")</f>
        <v/>
      </c>
      <c r="AG77" s="1296" t="str">
        <f>IF(ISNUMBER(AG27),'Cover Page'!$D$35/1000000*'1 macro-mapping'!AG27/'FX rate'!$C18,"")</f>
        <v/>
      </c>
      <c r="AH77" s="1296" t="str">
        <f>IF(ISNUMBER(AH27),'Cover Page'!$D$35/1000000*'1 macro-mapping'!AH27/'FX rate'!$C18,"")</f>
        <v/>
      </c>
      <c r="AI77" s="1296" t="str">
        <f>IF(ISNUMBER(AI27),'Cover Page'!$D$35/1000000*'1 macro-mapping'!AI27/'FX rate'!$C18,"")</f>
        <v/>
      </c>
      <c r="AJ77" s="658"/>
      <c r="AK77" s="1296" t="str">
        <f>IF(ISNUMBER(AK27),'Cover Page'!$D$35/1000000*'1 macro-mapping'!AK27/'FX rate'!$C18,"")</f>
        <v/>
      </c>
      <c r="AL77" s="1297" t="str">
        <f>IF(ISNUMBER(AL27),'Cover Page'!$D$35/1000000*'1 macro-mapping'!AL27/'FX rate'!$C18,"")</f>
        <v/>
      </c>
      <c r="AM77" s="1298" t="str">
        <f>IF(ISNUMBER(AM27),'Cover Page'!$D$35/1000000*'1 macro-mapping'!AM27/'FX rate'!$C18,"")</f>
        <v/>
      </c>
      <c r="AN77" s="1298" t="str">
        <f>IF(ISNUMBER(AN27),'Cover Page'!$D$35/1000000*'1 macro-mapping'!AN27/'FX rate'!$C18,"")</f>
        <v/>
      </c>
      <c r="AO77" s="1298" t="str">
        <f>IF(ISNUMBER(AO27),'Cover Page'!$D$35/1000000*'1 macro-mapping'!AO27/'FX rate'!$C18,"")</f>
        <v/>
      </c>
      <c r="AP77" s="658"/>
      <c r="AQ77" s="1298" t="str">
        <f>IF(ISNUMBER(AQ27),'Cover Page'!$D$35/1000000*'1 macro-mapping'!AQ27/'FX rate'!$C18,"")</f>
        <v/>
      </c>
      <c r="AR77" s="1298" t="str">
        <f>IF(ISNUMBER(AR27),'Cover Page'!$D$35/1000000*'1 macro-mapping'!AR27/'FX rate'!$C18,"")</f>
        <v/>
      </c>
      <c r="AS77" s="1298" t="str">
        <f>IF(ISNUMBER(AS27),'Cover Page'!$D$35/1000000*'1 macro-mapping'!AS27/'FX rate'!$C18,"")</f>
        <v/>
      </c>
      <c r="AT77" s="1298" t="str">
        <f>IF(ISNUMBER(AT27),'Cover Page'!$D$35/1000000*'1 macro-mapping'!AT27/'FX rate'!$C18,"")</f>
        <v/>
      </c>
      <c r="AU77" s="1298" t="str">
        <f>IF(ISNUMBER(AU27),'Cover Page'!$D$35/1000000*'1 macro-mapping'!AU27/'FX rate'!$C18,"")</f>
        <v/>
      </c>
    </row>
    <row r="78" spans="1:47" ht="14.25" customHeight="1" x14ac:dyDescent="0.2">
      <c r="A78" s="1944"/>
      <c r="B78" s="1029">
        <v>2014</v>
      </c>
      <c r="C78" s="1027">
        <f>IF(ISNUMBER(C28),'Cover Page'!$D$35/1000000*'1 macro-mapping'!C28/'FX rate'!$C19,"")</f>
        <v>0</v>
      </c>
      <c r="D78" s="1299" t="str">
        <f>IF(ISNUMBER(D28),'Cover Page'!$D$35/1000000*'1 macro-mapping'!D28/'FX rate'!$C19,"")</f>
        <v/>
      </c>
      <c r="E78" s="1028">
        <f>IF(ISNUMBER(E28),'Cover Page'!$D$35/1000000*'1 macro-mapping'!E28/'FX rate'!$C19,"")</f>
        <v>0</v>
      </c>
      <c r="F78" s="1300" t="str">
        <f>IF(ISNUMBER(F28),'Cover Page'!$D$35/1000000*'1 macro-mapping'!F28/'FX rate'!$C19,"")</f>
        <v/>
      </c>
      <c r="G78" s="1300" t="str">
        <f>IF(ISNUMBER(G28),'Cover Page'!$D$35/1000000*'1 macro-mapping'!G28/'FX rate'!$C19,"")</f>
        <v/>
      </c>
      <c r="H78" s="1301" t="str">
        <f>IF(ISNUMBER(H28),'Cover Page'!$D$35/1000000*'1 macro-mapping'!H28/'FX rate'!$C19,"")</f>
        <v/>
      </c>
      <c r="I78" s="1301" t="str">
        <f>IF(ISNUMBER(I28),'Cover Page'!$D$35/1000000*'1 macro-mapping'!I28/'FX rate'!$C19,"")</f>
        <v/>
      </c>
      <c r="J78" s="1299" t="str">
        <f>IF(ISNUMBER(J28),'Cover Page'!$D$35/1000000*'1 macro-mapping'!J28/'FX rate'!$C19,"")</f>
        <v/>
      </c>
      <c r="K78" s="1300" t="str">
        <f>IF(ISNUMBER(K28),'Cover Page'!$D$35/1000000*'1 macro-mapping'!K28/'FX rate'!$C19,"")</f>
        <v/>
      </c>
      <c r="L78" s="1302" t="str">
        <f>IF(ISNUMBER(L28),'Cover Page'!$D$35/1000000*'1 macro-mapping'!L28/'FX rate'!$C19,"")</f>
        <v/>
      </c>
      <c r="M78" s="1028">
        <f>IF(ISNUMBER(M28),'Cover Page'!$D$35/1000000*'1 macro-mapping'!M28/'FX rate'!$C19,"")</f>
        <v>0</v>
      </c>
      <c r="N78" s="1292" t="str">
        <f>IF(ISNUMBER(N28),'Cover Page'!$D$35/1000000*'1 macro-mapping'!N28/'FX rate'!$C19,"")</f>
        <v/>
      </c>
      <c r="O78" s="1300" t="str">
        <f>IF(ISNUMBER(O28),'Cover Page'!$D$35/1000000*'1 macro-mapping'!O28/'FX rate'!$C19,"")</f>
        <v/>
      </c>
      <c r="P78" s="1303" t="str">
        <f>IF(ISNUMBER(P28),'Cover Page'!$D$35/1000000*'1 macro-mapping'!P28/'FX rate'!$C19,"")</f>
        <v/>
      </c>
      <c r="Q78" s="1299" t="str">
        <f>IF(ISNUMBER(Q28),'Cover Page'!$D$35/1000000*'1 macro-mapping'!Q28/'FX rate'!$C19,"")</f>
        <v/>
      </c>
      <c r="R78" s="1304" t="str">
        <f>IF(ISNUMBER(R28),'Cover Page'!$D$35/1000000*'1 macro-mapping'!R28/'FX rate'!$C19,"")</f>
        <v/>
      </c>
      <c r="S78" s="1300" t="str">
        <f>IF(ISNUMBER(S28),'Cover Page'!$D$35/1000000*'1 macro-mapping'!S28/'FX rate'!$C19,"")</f>
        <v/>
      </c>
      <c r="T78" s="1300" t="str">
        <f>IF(ISNUMBER(T28),'Cover Page'!$D$35/1000000*'1 macro-mapping'!T28/'FX rate'!$C19,"")</f>
        <v/>
      </c>
      <c r="U78" s="1305" t="str">
        <f>IF(ISNUMBER(U28),'Cover Page'!$D$35/1000000*'1 macro-mapping'!U28/'FX rate'!$C19,"")</f>
        <v/>
      </c>
      <c r="V78" s="1304" t="str">
        <f>IF(ISNUMBER(V28),'Cover Page'!$D$35/1000000*'1 macro-mapping'!V28/'FX rate'!$C19,"")</f>
        <v/>
      </c>
      <c r="W78" s="1300" t="str">
        <f>IF(ISNUMBER(W28),'Cover Page'!$D$35/1000000*'1 macro-mapping'!W28/'FX rate'!$C19,"")</f>
        <v/>
      </c>
      <c r="X78" s="1300" t="str">
        <f>IF(ISNUMBER(X28),'Cover Page'!$D$35/1000000*'1 macro-mapping'!X28/'FX rate'!$C19,"")</f>
        <v/>
      </c>
      <c r="Y78" s="1306" t="str">
        <f>IF(ISNUMBER(Y28),'Cover Page'!$D$35/1000000*'1 macro-mapping'!Y28/'FX rate'!$C19,"")</f>
        <v/>
      </c>
      <c r="Z78" s="1306" t="str">
        <f>IF(ISNUMBER(Z28),'Cover Page'!$D$35/1000000*'1 macro-mapping'!Z28/'FX rate'!$C19,"")</f>
        <v/>
      </c>
      <c r="AA78" s="1306" t="str">
        <f>IF(ISNUMBER(AA28),'Cover Page'!$D$35/1000000*'1 macro-mapping'!AA28/'FX rate'!$C19,"")</f>
        <v/>
      </c>
      <c r="AB78" s="1306" t="str">
        <f>IF(ISNUMBER(AB28),'Cover Page'!$D$35/1000000*'1 macro-mapping'!AB28/'FX rate'!$C19,"")</f>
        <v/>
      </c>
      <c r="AC78" s="1306" t="str">
        <f>IF(ISNUMBER(AC28),'Cover Page'!$D$35/1000000*'1 macro-mapping'!AC28/'FX rate'!$C19,"")</f>
        <v/>
      </c>
      <c r="AD78" s="1306" t="str">
        <f>IF(ISNUMBER(AD28),'Cover Page'!$D$35/1000000*'1 macro-mapping'!AD28/'FX rate'!$C19,"")</f>
        <v/>
      </c>
      <c r="AE78" s="1306" t="str">
        <f>IF(ISNUMBER(AE28),'Cover Page'!$D$35/1000000*'1 macro-mapping'!AE28/'FX rate'!$C19,"")</f>
        <v/>
      </c>
      <c r="AF78" s="1306" t="str">
        <f>IF(ISNUMBER(AF28),'Cover Page'!$D$35/1000000*'1 macro-mapping'!AF28/'FX rate'!$C19,"")</f>
        <v/>
      </c>
      <c r="AG78" s="1306" t="str">
        <f>IF(ISNUMBER(AG28),'Cover Page'!$D$35/1000000*'1 macro-mapping'!AG28/'FX rate'!$C19,"")</f>
        <v/>
      </c>
      <c r="AH78" s="1306" t="str">
        <f>IF(ISNUMBER(AH28),'Cover Page'!$D$35/1000000*'1 macro-mapping'!AH28/'FX rate'!$C19,"")</f>
        <v/>
      </c>
      <c r="AI78" s="1306" t="str">
        <f>IF(ISNUMBER(AI28),'Cover Page'!$D$35/1000000*'1 macro-mapping'!AI28/'FX rate'!$C19,"")</f>
        <v/>
      </c>
      <c r="AJ78" s="658"/>
      <c r="AK78" s="1306" t="str">
        <f>IF(ISNUMBER(AK28),'Cover Page'!$D$35/1000000*'1 macro-mapping'!AK28/'FX rate'!$C19,"")</f>
        <v/>
      </c>
      <c r="AL78" s="1297" t="str">
        <f>IF(ISNUMBER(AL28),'Cover Page'!$D$35/1000000*'1 macro-mapping'!AL28/'FX rate'!$C19,"")</f>
        <v/>
      </c>
      <c r="AM78" s="1298" t="str">
        <f>IF(ISNUMBER(AM28),'Cover Page'!$D$35/1000000*'1 macro-mapping'!AM28/'FX rate'!$C19,"")</f>
        <v/>
      </c>
      <c r="AN78" s="1298" t="str">
        <f>IF(ISNUMBER(AN28),'Cover Page'!$D$35/1000000*'1 macro-mapping'!AN28/'FX rate'!$C19,"")</f>
        <v/>
      </c>
      <c r="AO78" s="1298" t="str">
        <f>IF(ISNUMBER(AO28),'Cover Page'!$D$35/1000000*'1 macro-mapping'!AO28/'FX rate'!$C19,"")</f>
        <v/>
      </c>
      <c r="AP78" s="658"/>
      <c r="AQ78" s="1298" t="str">
        <f>IF(ISNUMBER(AQ28),'Cover Page'!$D$35/1000000*'1 macro-mapping'!AQ28/'FX rate'!$C19,"")</f>
        <v/>
      </c>
      <c r="AR78" s="1298" t="str">
        <f>IF(ISNUMBER(AR28),'Cover Page'!$D$35/1000000*'1 macro-mapping'!AR28/'FX rate'!$C19,"")</f>
        <v/>
      </c>
      <c r="AS78" s="1298" t="str">
        <f>IF(ISNUMBER(AS28),'Cover Page'!$D$35/1000000*'1 macro-mapping'!AS28/'FX rate'!$C19,"")</f>
        <v/>
      </c>
      <c r="AT78" s="1298" t="str">
        <f>IF(ISNUMBER(AT28),'Cover Page'!$D$35/1000000*'1 macro-mapping'!AT28/'FX rate'!$C19,"")</f>
        <v/>
      </c>
      <c r="AU78" s="1298" t="str">
        <f>IF(ISNUMBER(AU28),'Cover Page'!$D$35/1000000*'1 macro-mapping'!AU28/'FX rate'!$C19,"")</f>
        <v/>
      </c>
    </row>
    <row r="79" spans="1:47" ht="14.25" customHeight="1" x14ac:dyDescent="0.2">
      <c r="A79" s="1944"/>
      <c r="B79" s="1026">
        <v>2015</v>
      </c>
      <c r="C79" s="1027">
        <f>IF(ISNUMBER(C29),'Cover Page'!$D$35/1000000*'1 macro-mapping'!C29/'FX rate'!$C20,"")</f>
        <v>0</v>
      </c>
      <c r="D79" s="1030" t="str">
        <f>IF(ISNUMBER(D29),'Cover Page'!$D$35/1000000*'1 macro-mapping'!D29/'FX rate'!$C20,"")</f>
        <v/>
      </c>
      <c r="E79" s="1030">
        <f>IF(ISNUMBER(E29),'Cover Page'!$D$35/1000000*'1 macro-mapping'!E29/'FX rate'!$C20,"")</f>
        <v>0</v>
      </c>
      <c r="F79" s="1289" t="str">
        <f>IF(ISNUMBER(F29),'Cover Page'!$D$35/1000000*'1 macro-mapping'!F29/'FX rate'!$C20,"")</f>
        <v/>
      </c>
      <c r="G79" s="1289" t="str">
        <f>IF(ISNUMBER(G29),'Cover Page'!$D$35/1000000*'1 macro-mapping'!G29/'FX rate'!$C20,"")</f>
        <v/>
      </c>
      <c r="H79" s="1290" t="str">
        <f>IF(ISNUMBER(H29),'Cover Page'!$D$35/1000000*'1 macro-mapping'!H29/'FX rate'!$C20,"")</f>
        <v/>
      </c>
      <c r="I79" s="1290" t="str">
        <f>IF(ISNUMBER(I29),'Cover Page'!$D$35/1000000*'1 macro-mapping'!I29/'FX rate'!$C20,"")</f>
        <v/>
      </c>
      <c r="J79" s="1030" t="str">
        <f>IF(ISNUMBER(J29),'Cover Page'!$D$35/1000000*'1 macro-mapping'!J29/'FX rate'!$C20,"")</f>
        <v/>
      </c>
      <c r="K79" s="1289" t="str">
        <f>IF(ISNUMBER(K29),'Cover Page'!$D$35/1000000*'1 macro-mapping'!K29/'FX rate'!$C20,"")</f>
        <v/>
      </c>
      <c r="L79" s="1291" t="str">
        <f>IF(ISNUMBER(L29),'Cover Page'!$D$35/1000000*'1 macro-mapping'!L29/'FX rate'!$C20,"")</f>
        <v/>
      </c>
      <c r="M79" s="1028">
        <f>IF(ISNUMBER(M29),'Cover Page'!$D$35/1000000*'1 macro-mapping'!M29/'FX rate'!$C20,"")</f>
        <v>0</v>
      </c>
      <c r="N79" s="1294" t="str">
        <f>IF(ISNUMBER(N29),'Cover Page'!$D$35/1000000*'1 macro-mapping'!N29/'FX rate'!$C20,"")</f>
        <v/>
      </c>
      <c r="O79" s="1289" t="str">
        <f>IF(ISNUMBER(O29),'Cover Page'!$D$35/1000000*'1 macro-mapping'!O29/'FX rate'!$C20,"")</f>
        <v/>
      </c>
      <c r="P79" s="1293" t="str">
        <f>IF(ISNUMBER(P29),'Cover Page'!$D$35/1000000*'1 macro-mapping'!P29/'FX rate'!$C20,"")</f>
        <v/>
      </c>
      <c r="Q79" s="1030" t="str">
        <f>IF(ISNUMBER(Q29),'Cover Page'!$D$35/1000000*'1 macro-mapping'!Q29/'FX rate'!$C20,"")</f>
        <v/>
      </c>
      <c r="R79" s="1294" t="str">
        <f>IF(ISNUMBER(R29),'Cover Page'!$D$35/1000000*'1 macro-mapping'!R29/'FX rate'!$C20,"")</f>
        <v/>
      </c>
      <c r="S79" s="1289" t="str">
        <f>IF(ISNUMBER(S29),'Cover Page'!$D$35/1000000*'1 macro-mapping'!S29/'FX rate'!$C20,"")</f>
        <v/>
      </c>
      <c r="T79" s="1289" t="str">
        <f>IF(ISNUMBER(T29),'Cover Page'!$D$35/1000000*'1 macro-mapping'!T29/'FX rate'!$C20,"")</f>
        <v/>
      </c>
      <c r="U79" s="1295" t="str">
        <f>IF(ISNUMBER(U29),'Cover Page'!$D$35/1000000*'1 macro-mapping'!U29/'FX rate'!$C20,"")</f>
        <v/>
      </c>
      <c r="V79" s="1294" t="str">
        <f>IF(ISNUMBER(V29),'Cover Page'!$D$35/1000000*'1 macro-mapping'!V29/'FX rate'!$C20,"")</f>
        <v/>
      </c>
      <c r="W79" s="1289" t="str">
        <f>IF(ISNUMBER(W29),'Cover Page'!$D$35/1000000*'1 macro-mapping'!W29/'FX rate'!$C20,"")</f>
        <v/>
      </c>
      <c r="X79" s="1289" t="str">
        <f>IF(ISNUMBER(X29),'Cover Page'!$D$35/1000000*'1 macro-mapping'!X29/'FX rate'!$C20,"")</f>
        <v/>
      </c>
      <c r="Y79" s="1296" t="str">
        <f>IF(ISNUMBER(Y29),'Cover Page'!$D$35/1000000*'1 macro-mapping'!Y29/'FX rate'!$C20,"")</f>
        <v/>
      </c>
      <c r="Z79" s="1296" t="str">
        <f>IF(ISNUMBER(Z29),'Cover Page'!$D$35/1000000*'1 macro-mapping'!Z29/'FX rate'!$C20,"")</f>
        <v/>
      </c>
      <c r="AA79" s="1296" t="str">
        <f>IF(ISNUMBER(AA29),'Cover Page'!$D$35/1000000*'1 macro-mapping'!AA29/'FX rate'!$C20,"")</f>
        <v/>
      </c>
      <c r="AB79" s="1296" t="str">
        <f>IF(ISNUMBER(AB29),'Cover Page'!$D$35/1000000*'1 macro-mapping'!AB29/'FX rate'!$C20,"")</f>
        <v/>
      </c>
      <c r="AC79" s="1296" t="str">
        <f>IF(ISNUMBER(AC29),'Cover Page'!$D$35/1000000*'1 macro-mapping'!AC29/'FX rate'!$C20,"")</f>
        <v/>
      </c>
      <c r="AD79" s="1296" t="str">
        <f>IF(ISNUMBER(AD29),'Cover Page'!$D$35/1000000*'1 macro-mapping'!AD29/'FX rate'!$C20,"")</f>
        <v/>
      </c>
      <c r="AE79" s="1296" t="str">
        <f>IF(ISNUMBER(AE29),'Cover Page'!$D$35/1000000*'1 macro-mapping'!AE29/'FX rate'!$C20,"")</f>
        <v/>
      </c>
      <c r="AF79" s="1296" t="str">
        <f>IF(ISNUMBER(AF29),'Cover Page'!$D$35/1000000*'1 macro-mapping'!AF29/'FX rate'!$C20,"")</f>
        <v/>
      </c>
      <c r="AG79" s="1296" t="str">
        <f>IF(ISNUMBER(AG29),'Cover Page'!$D$35/1000000*'1 macro-mapping'!AG29/'FX rate'!$C20,"")</f>
        <v/>
      </c>
      <c r="AH79" s="1296" t="str">
        <f>IF(ISNUMBER(AH29),'Cover Page'!$D$35/1000000*'1 macro-mapping'!AH29/'FX rate'!$C20,"")</f>
        <v/>
      </c>
      <c r="AI79" s="1296" t="str">
        <f>IF(ISNUMBER(AI29),'Cover Page'!$D$35/1000000*'1 macro-mapping'!AI29/'FX rate'!$C20,"")</f>
        <v/>
      </c>
      <c r="AJ79" s="658"/>
      <c r="AK79" s="1296" t="str">
        <f>IF(ISNUMBER(AK29),'Cover Page'!$D$35/1000000*'1 macro-mapping'!AK29/'FX rate'!$C20,"")</f>
        <v/>
      </c>
      <c r="AL79" s="1307" t="str">
        <f>IF(ISNUMBER(AL29),'Cover Page'!$D$35/1000000*'1 macro-mapping'!AL29/'FX rate'!$C20,"")</f>
        <v/>
      </c>
      <c r="AM79" s="1308" t="str">
        <f>IF(ISNUMBER(AM29),'Cover Page'!$D$35/1000000*'1 macro-mapping'!AM29/'FX rate'!$C20,"")</f>
        <v/>
      </c>
      <c r="AN79" s="1308" t="str">
        <f>IF(ISNUMBER(AN29),'Cover Page'!$D$35/1000000*'1 macro-mapping'!AN29/'FX rate'!$C20,"")</f>
        <v/>
      </c>
      <c r="AO79" s="1308" t="str">
        <f>IF(ISNUMBER(AO29),'Cover Page'!$D$35/1000000*'1 macro-mapping'!AO29/'FX rate'!$C20,"")</f>
        <v/>
      </c>
      <c r="AP79" s="658"/>
      <c r="AQ79" s="1308" t="str">
        <f>IF(ISNUMBER(AQ29),'Cover Page'!$D$35/1000000*'1 macro-mapping'!AQ29/'FX rate'!$C20,"")</f>
        <v/>
      </c>
      <c r="AR79" s="1308" t="str">
        <f>IF(ISNUMBER(AR29),'Cover Page'!$D$35/1000000*'1 macro-mapping'!AR29/'FX rate'!$C20,"")</f>
        <v/>
      </c>
      <c r="AS79" s="1308" t="str">
        <f>IF(ISNUMBER(AS29),'Cover Page'!$D$35/1000000*'1 macro-mapping'!AS29/'FX rate'!$C20,"")</f>
        <v/>
      </c>
      <c r="AT79" s="1308" t="str">
        <f>IF(ISNUMBER(AT29),'Cover Page'!$D$35/1000000*'1 macro-mapping'!AT29/'FX rate'!$C20,"")</f>
        <v/>
      </c>
      <c r="AU79" s="1308" t="str">
        <f>IF(ISNUMBER(AU29),'Cover Page'!$D$35/1000000*'1 macro-mapping'!AU29/'FX rate'!$C20,"")</f>
        <v/>
      </c>
    </row>
    <row r="80" spans="1:47" ht="14.25" customHeight="1" x14ac:dyDescent="0.2">
      <c r="A80" s="1944"/>
      <c r="B80" s="1029">
        <v>2016</v>
      </c>
      <c r="C80" s="1027">
        <f>IF(ISNUMBER(C30),'Cover Page'!$D$35/1000000*'1 macro-mapping'!C30/'FX rate'!$C21,"")</f>
        <v>0</v>
      </c>
      <c r="D80" s="1030" t="str">
        <f>IF(ISNUMBER(D30),'Cover Page'!$D$35/1000000*'1 macro-mapping'!D30/'FX rate'!$C21,"")</f>
        <v/>
      </c>
      <c r="E80" s="1030">
        <f>IF(ISNUMBER(E30),'Cover Page'!$D$35/1000000*'1 macro-mapping'!E30/'FX rate'!$C21,"")</f>
        <v>0</v>
      </c>
      <c r="F80" s="1289" t="str">
        <f>IF(ISNUMBER(F30),'Cover Page'!$D$35/1000000*'1 macro-mapping'!F30/'FX rate'!$C21,"")</f>
        <v/>
      </c>
      <c r="G80" s="1289" t="str">
        <f>IF(ISNUMBER(G30),'Cover Page'!$D$35/1000000*'1 macro-mapping'!G30/'FX rate'!$C21,"")</f>
        <v/>
      </c>
      <c r="H80" s="1290" t="str">
        <f>IF(ISNUMBER(H30),'Cover Page'!$D$35/1000000*'1 macro-mapping'!H30/'FX rate'!$C21,"")</f>
        <v/>
      </c>
      <c r="I80" s="1290" t="str">
        <f>IF(ISNUMBER(I30),'Cover Page'!$D$35/1000000*'1 macro-mapping'!I30/'FX rate'!$C21,"")</f>
        <v/>
      </c>
      <c r="J80" s="1030" t="str">
        <f>IF(ISNUMBER(J30),'Cover Page'!$D$35/1000000*'1 macro-mapping'!J30/'FX rate'!$C21,"")</f>
        <v/>
      </c>
      <c r="K80" s="1289" t="str">
        <f>IF(ISNUMBER(K30),'Cover Page'!$D$35/1000000*'1 macro-mapping'!K30/'FX rate'!$C21,"")</f>
        <v/>
      </c>
      <c r="L80" s="1291" t="str">
        <f>IF(ISNUMBER(L30),'Cover Page'!$D$35/1000000*'1 macro-mapping'!L30/'FX rate'!$C21,"")</f>
        <v/>
      </c>
      <c r="M80" s="1028">
        <f>IF(ISNUMBER(M30),'Cover Page'!$D$35/1000000*'1 macro-mapping'!M30/'FX rate'!$C21,"")</f>
        <v>0</v>
      </c>
      <c r="N80" s="1294" t="str">
        <f>IF(ISNUMBER(N30),'Cover Page'!$D$35/1000000*'1 macro-mapping'!N30/'FX rate'!$C21,"")</f>
        <v/>
      </c>
      <c r="O80" s="1289" t="str">
        <f>IF(ISNUMBER(O30),'Cover Page'!$D$35/1000000*'1 macro-mapping'!O30/'FX rate'!$C21,"")</f>
        <v/>
      </c>
      <c r="P80" s="1293" t="str">
        <f>IF(ISNUMBER(P30),'Cover Page'!$D$35/1000000*'1 macro-mapping'!P30/'FX rate'!$C21,"")</f>
        <v/>
      </c>
      <c r="Q80" s="1030" t="str">
        <f>IF(ISNUMBER(Q30),'Cover Page'!$D$35/1000000*'1 macro-mapping'!Q30/'FX rate'!$C21,"")</f>
        <v/>
      </c>
      <c r="R80" s="1294" t="str">
        <f>IF(ISNUMBER(R30),'Cover Page'!$D$35/1000000*'1 macro-mapping'!R30/'FX rate'!$C21,"")</f>
        <v/>
      </c>
      <c r="S80" s="1289" t="str">
        <f>IF(ISNUMBER(S30),'Cover Page'!$D$35/1000000*'1 macro-mapping'!S30/'FX rate'!$C21,"")</f>
        <v/>
      </c>
      <c r="T80" s="1289" t="str">
        <f>IF(ISNUMBER(T30),'Cover Page'!$D$35/1000000*'1 macro-mapping'!T30/'FX rate'!$C21,"")</f>
        <v/>
      </c>
      <c r="U80" s="1295" t="str">
        <f>IF(ISNUMBER(U30),'Cover Page'!$D$35/1000000*'1 macro-mapping'!U30/'FX rate'!$C21,"")</f>
        <v/>
      </c>
      <c r="V80" s="1294" t="str">
        <f>IF(ISNUMBER(V30),'Cover Page'!$D$35/1000000*'1 macro-mapping'!V30/'FX rate'!$C21,"")</f>
        <v/>
      </c>
      <c r="W80" s="1289" t="str">
        <f>IF(ISNUMBER(W30),'Cover Page'!$D$35/1000000*'1 macro-mapping'!W30/'FX rate'!$C21,"")</f>
        <v/>
      </c>
      <c r="X80" s="1289" t="str">
        <f>IF(ISNUMBER(X30),'Cover Page'!$D$35/1000000*'1 macro-mapping'!X30/'FX rate'!$C21,"")</f>
        <v/>
      </c>
      <c r="Y80" s="1296" t="str">
        <f>IF(ISNUMBER(Y30),'Cover Page'!$D$35/1000000*'1 macro-mapping'!Y30/'FX rate'!$C21,"")</f>
        <v/>
      </c>
      <c r="Z80" s="1296" t="str">
        <f>IF(ISNUMBER(Z30),'Cover Page'!$D$35/1000000*'1 macro-mapping'!Z30/'FX rate'!$C21,"")</f>
        <v/>
      </c>
      <c r="AA80" s="1296" t="str">
        <f>IF(ISNUMBER(AA30),'Cover Page'!$D$35/1000000*'1 macro-mapping'!AA30/'FX rate'!$C21,"")</f>
        <v/>
      </c>
      <c r="AB80" s="1296" t="str">
        <f>IF(ISNUMBER(AB30),'Cover Page'!$D$35/1000000*'1 macro-mapping'!AB30/'FX rate'!$C21,"")</f>
        <v/>
      </c>
      <c r="AC80" s="1296" t="str">
        <f>IF(ISNUMBER(AC30),'Cover Page'!$D$35/1000000*'1 macro-mapping'!AC30/'FX rate'!$C21,"")</f>
        <v/>
      </c>
      <c r="AD80" s="1296" t="str">
        <f>IF(ISNUMBER(AD30),'Cover Page'!$D$35/1000000*'1 macro-mapping'!AD30/'FX rate'!$C21,"")</f>
        <v/>
      </c>
      <c r="AE80" s="1296" t="str">
        <f>IF(ISNUMBER(AE30),'Cover Page'!$D$35/1000000*'1 macro-mapping'!AE30/'FX rate'!$C21,"")</f>
        <v/>
      </c>
      <c r="AF80" s="1296" t="str">
        <f>IF(ISNUMBER(AF30),'Cover Page'!$D$35/1000000*'1 macro-mapping'!AF30/'FX rate'!$C21,"")</f>
        <v/>
      </c>
      <c r="AG80" s="1296" t="str">
        <f>IF(ISNUMBER(AG30),'Cover Page'!$D$35/1000000*'1 macro-mapping'!AG30/'FX rate'!$C21,"")</f>
        <v/>
      </c>
      <c r="AH80" s="1296" t="str">
        <f>IF(ISNUMBER(AH30),'Cover Page'!$D$35/1000000*'1 macro-mapping'!AH30/'FX rate'!$C21,"")</f>
        <v/>
      </c>
      <c r="AI80" s="1296" t="str">
        <f>IF(ISNUMBER(AI30),'Cover Page'!$D$35/1000000*'1 macro-mapping'!AI30/'FX rate'!$C21,"")</f>
        <v/>
      </c>
      <c r="AJ80" s="658"/>
      <c r="AK80" s="1296" t="str">
        <f>IF(ISNUMBER(AK30),'Cover Page'!$D$35/1000000*'1 macro-mapping'!AK30/'FX rate'!$C21,"")</f>
        <v/>
      </c>
      <c r="AL80" s="1307" t="str">
        <f>IF(ISNUMBER(AL30),'Cover Page'!$D$35/1000000*'1 macro-mapping'!AL30/'FX rate'!$C21,"")</f>
        <v/>
      </c>
      <c r="AM80" s="1308" t="str">
        <f>IF(ISNUMBER(AM30),'Cover Page'!$D$35/1000000*'1 macro-mapping'!AM30/'FX rate'!$C21,"")</f>
        <v/>
      </c>
      <c r="AN80" s="1308" t="str">
        <f>IF(ISNUMBER(AN30),'Cover Page'!$D$35/1000000*'1 macro-mapping'!AN30/'FX rate'!$C21,"")</f>
        <v/>
      </c>
      <c r="AO80" s="1308" t="str">
        <f>IF(ISNUMBER(AO30),'Cover Page'!$D$35/1000000*'1 macro-mapping'!AO30/'FX rate'!$C21,"")</f>
        <v/>
      </c>
      <c r="AP80" s="658"/>
      <c r="AQ80" s="1308" t="str">
        <f>IF(ISNUMBER(AQ30),'Cover Page'!$D$35/1000000*'1 macro-mapping'!AQ30/'FX rate'!$C21,"")</f>
        <v/>
      </c>
      <c r="AR80" s="1308" t="str">
        <f>IF(ISNUMBER(AR30),'Cover Page'!$D$35/1000000*'1 macro-mapping'!AR30/'FX rate'!$C21,"")</f>
        <v/>
      </c>
      <c r="AS80" s="1308" t="str">
        <f>IF(ISNUMBER(AS30),'Cover Page'!$D$35/1000000*'1 macro-mapping'!AS30/'FX rate'!$C21,"")</f>
        <v/>
      </c>
      <c r="AT80" s="1308" t="str">
        <f>IF(ISNUMBER(AT30),'Cover Page'!$D$35/1000000*'1 macro-mapping'!AT30/'FX rate'!$C21,"")</f>
        <v/>
      </c>
      <c r="AU80" s="1308" t="str">
        <f>IF(ISNUMBER(AU30),'Cover Page'!$D$35/1000000*'1 macro-mapping'!AU30/'FX rate'!$C21,"")</f>
        <v/>
      </c>
    </row>
    <row r="81" spans="1:47" ht="14.25" customHeight="1" thickBot="1" x14ac:dyDescent="0.25">
      <c r="A81" s="1944"/>
      <c r="B81" s="1031">
        <v>2017</v>
      </c>
      <c r="C81" s="1750">
        <f>IF(ISNUMBER(C31),'Cover Page'!$D$35/1000000*'1 macro-mapping'!C31/'FX rate'!$C22,"")</f>
        <v>0</v>
      </c>
      <c r="D81" s="1032" t="str">
        <f>IF(ISNUMBER(D31),'Cover Page'!$D$35/1000000*'1 macro-mapping'!D31/'FX rate'!$C22,"")</f>
        <v/>
      </c>
      <c r="E81" s="1032">
        <f>IF(ISNUMBER(E31),'Cover Page'!$D$35/1000000*'1 macro-mapping'!E31/'FX rate'!$C22,"")</f>
        <v>0</v>
      </c>
      <c r="F81" s="1309" t="str">
        <f>IF(ISNUMBER(F31),'Cover Page'!$D$35/1000000*'1 macro-mapping'!F31/'FX rate'!$C22,"")</f>
        <v/>
      </c>
      <c r="G81" s="1309" t="str">
        <f>IF(ISNUMBER(G31),'Cover Page'!$D$35/1000000*'1 macro-mapping'!G31/'FX rate'!$C22,"")</f>
        <v/>
      </c>
      <c r="H81" s="1310" t="str">
        <f>IF(ISNUMBER(H31),'Cover Page'!$D$35/1000000*'1 macro-mapping'!H31/'FX rate'!$C22,"")</f>
        <v/>
      </c>
      <c r="I81" s="1310" t="str">
        <f>IF(ISNUMBER(I31),'Cover Page'!$D$35/1000000*'1 macro-mapping'!I31/'FX rate'!$C22,"")</f>
        <v/>
      </c>
      <c r="J81" s="1032" t="str">
        <f>IF(ISNUMBER(J31),'Cover Page'!$D$35/1000000*'1 macro-mapping'!J31/'FX rate'!$C22,"")</f>
        <v/>
      </c>
      <c r="K81" s="1309" t="str">
        <f>IF(ISNUMBER(K31),'Cover Page'!$D$35/1000000*'1 macro-mapping'!K31/'FX rate'!$C22,"")</f>
        <v/>
      </c>
      <c r="L81" s="1311" t="str">
        <f>IF(ISNUMBER(L31),'Cover Page'!$D$35/1000000*'1 macro-mapping'!L31/'FX rate'!$C22,"")</f>
        <v/>
      </c>
      <c r="M81" s="1751">
        <f>IF(ISNUMBER(M31),'Cover Page'!$D$35/1000000*'1 macro-mapping'!M31/'FX rate'!$C22,"")</f>
        <v>0</v>
      </c>
      <c r="N81" s="1312" t="str">
        <f>IF(ISNUMBER(N31),'Cover Page'!$D$35/1000000*'1 macro-mapping'!N31/'FX rate'!$C22,"")</f>
        <v/>
      </c>
      <c r="O81" s="1309" t="str">
        <f>IF(ISNUMBER(O31),'Cover Page'!$D$35/1000000*'1 macro-mapping'!O31/'FX rate'!$C22,"")</f>
        <v/>
      </c>
      <c r="P81" s="1313" t="str">
        <f>IF(ISNUMBER(P31),'Cover Page'!$D$35/1000000*'1 macro-mapping'!P31/'FX rate'!$C22,"")</f>
        <v/>
      </c>
      <c r="Q81" s="1032" t="str">
        <f>IF(ISNUMBER(Q31),'Cover Page'!$D$35/1000000*'1 macro-mapping'!Q31/'FX rate'!$C22,"")</f>
        <v/>
      </c>
      <c r="R81" s="1312" t="str">
        <f>IF(ISNUMBER(R31),'Cover Page'!$D$35/1000000*'1 macro-mapping'!R31/'FX rate'!$C22,"")</f>
        <v/>
      </c>
      <c r="S81" s="1309" t="str">
        <f>IF(ISNUMBER(S31),'Cover Page'!$D$35/1000000*'1 macro-mapping'!S31/'FX rate'!$C22,"")</f>
        <v/>
      </c>
      <c r="T81" s="1309" t="str">
        <f>IF(ISNUMBER(T31),'Cover Page'!$D$35/1000000*'1 macro-mapping'!T31/'FX rate'!$C22,"")</f>
        <v/>
      </c>
      <c r="U81" s="1314" t="str">
        <f>IF(ISNUMBER(U31),'Cover Page'!$D$35/1000000*'1 macro-mapping'!U31/'FX rate'!$C22,"")</f>
        <v/>
      </c>
      <c r="V81" s="1312" t="str">
        <f>IF(ISNUMBER(V31),'Cover Page'!$D$35/1000000*'1 macro-mapping'!V31/'FX rate'!$C22,"")</f>
        <v/>
      </c>
      <c r="W81" s="1309" t="str">
        <f>IF(ISNUMBER(W31),'Cover Page'!$D$35/1000000*'1 macro-mapping'!W31/'FX rate'!$C22,"")</f>
        <v/>
      </c>
      <c r="X81" s="1309" t="str">
        <f>IF(ISNUMBER(X31),'Cover Page'!$D$35/1000000*'1 macro-mapping'!X31/'FX rate'!$C22,"")</f>
        <v/>
      </c>
      <c r="Y81" s="1315" t="str">
        <f>IF(ISNUMBER(Y31),'Cover Page'!$D$35/1000000*'1 macro-mapping'!Y31/'FX rate'!$C22,"")</f>
        <v/>
      </c>
      <c r="Z81" s="1315" t="str">
        <f>IF(ISNUMBER(Z31),'Cover Page'!$D$35/1000000*'1 macro-mapping'!Z31/'FX rate'!$C22,"")</f>
        <v/>
      </c>
      <c r="AA81" s="1315" t="str">
        <f>IF(ISNUMBER(AA31),'Cover Page'!$D$35/1000000*'1 macro-mapping'!AA31/'FX rate'!$C22,"")</f>
        <v/>
      </c>
      <c r="AB81" s="1315" t="str">
        <f>IF(ISNUMBER(AB31),'Cover Page'!$D$35/1000000*'1 macro-mapping'!AB31/'FX rate'!$C22,"")</f>
        <v/>
      </c>
      <c r="AC81" s="1315" t="str">
        <f>IF(ISNUMBER(AC31),'Cover Page'!$D$35/1000000*'1 macro-mapping'!AC31/'FX rate'!$C22,"")</f>
        <v/>
      </c>
      <c r="AD81" s="1315" t="str">
        <f>IF(ISNUMBER(AD31),'Cover Page'!$D$35/1000000*'1 macro-mapping'!AD31/'FX rate'!$C22,"")</f>
        <v/>
      </c>
      <c r="AE81" s="1315" t="str">
        <f>IF(ISNUMBER(AE31),'Cover Page'!$D$35/1000000*'1 macro-mapping'!AE31/'FX rate'!$C22,"")</f>
        <v/>
      </c>
      <c r="AF81" s="1315" t="str">
        <f>IF(ISNUMBER(AF31),'Cover Page'!$D$35/1000000*'1 macro-mapping'!AF31/'FX rate'!$C22,"")</f>
        <v/>
      </c>
      <c r="AG81" s="1315" t="str">
        <f>IF(ISNUMBER(AG31),'Cover Page'!$D$35/1000000*'1 macro-mapping'!AG31/'FX rate'!$C22,"")</f>
        <v/>
      </c>
      <c r="AH81" s="1315" t="str">
        <f>IF(ISNUMBER(AH31),'Cover Page'!$D$35/1000000*'1 macro-mapping'!AH31/'FX rate'!$C22,"")</f>
        <v/>
      </c>
      <c r="AI81" s="1315" t="str">
        <f>IF(ISNUMBER(AI31),'Cover Page'!$D$35/1000000*'1 macro-mapping'!AI31/'FX rate'!$C22,"")</f>
        <v/>
      </c>
      <c r="AJ81" s="658"/>
      <c r="AK81" s="1315" t="str">
        <f>IF(ISNUMBER(AK31),'Cover Page'!$D$35/1000000*'1 macro-mapping'!AK31/'FX rate'!$C22,"")</f>
        <v/>
      </c>
      <c r="AL81" s="1748" t="str">
        <f>IF(ISNUMBER(AL31),'Cover Page'!$D$35/1000000*'1 macro-mapping'!AL31/'FX rate'!$C22,"")</f>
        <v/>
      </c>
      <c r="AM81" s="1749" t="str">
        <f>IF(ISNUMBER(AM31),'Cover Page'!$D$35/1000000*'1 macro-mapping'!AM31/'FX rate'!$C22,"")</f>
        <v/>
      </c>
      <c r="AN81" s="1749" t="str">
        <f>IF(ISNUMBER(AN31),'Cover Page'!$D$35/1000000*'1 macro-mapping'!AN31/'FX rate'!$C22,"")</f>
        <v/>
      </c>
      <c r="AO81" s="1749" t="str">
        <f>IF(ISNUMBER(AO31),'Cover Page'!$D$35/1000000*'1 macro-mapping'!AO31/'FX rate'!$C22,"")</f>
        <v/>
      </c>
      <c r="AP81" s="658"/>
      <c r="AQ81" s="1749" t="str">
        <f>IF(ISNUMBER(AQ31),'Cover Page'!$D$35/1000000*'1 macro-mapping'!AQ31/'FX rate'!$C22,"")</f>
        <v/>
      </c>
      <c r="AR81" s="1749" t="str">
        <f>IF(ISNUMBER(AR31),'Cover Page'!$D$35/1000000*'1 macro-mapping'!AR31/'FX rate'!$C22,"")</f>
        <v/>
      </c>
      <c r="AS81" s="1749" t="str">
        <f>IF(ISNUMBER(AS31),'Cover Page'!$D$35/1000000*'1 macro-mapping'!AS31/'FX rate'!$C22,"")</f>
        <v/>
      </c>
      <c r="AT81" s="1749" t="str">
        <f>IF(ISNUMBER(AT31),'Cover Page'!$D$35/1000000*'1 macro-mapping'!AT31/'FX rate'!$C22,"")</f>
        <v/>
      </c>
      <c r="AU81" s="1749" t="str">
        <f>IF(ISNUMBER(AU31),'Cover Page'!$D$35/1000000*'1 macro-mapping'!AU31/'FX rate'!$C22,"")</f>
        <v/>
      </c>
    </row>
    <row r="82" spans="1:47" ht="14.25" customHeight="1" x14ac:dyDescent="0.2">
      <c r="A82" s="1944"/>
      <c r="M82" s="521"/>
    </row>
    <row r="83" spans="1:47" ht="14.25" customHeight="1" x14ac:dyDescent="0.2">
      <c r="A83" s="1944"/>
    </row>
    <row r="84" spans="1:47" ht="14.25" customHeight="1" x14ac:dyDescent="0.2">
      <c r="A84" s="1944"/>
    </row>
    <row r="85" spans="1:47" ht="14.25" hidden="1" customHeight="1" x14ac:dyDescent="0.2">
      <c r="A85" s="1248"/>
      <c r="B85" s="1953" t="s">
        <v>240</v>
      </c>
      <c r="C85" s="1035" t="s">
        <v>1</v>
      </c>
      <c r="D85" s="1036" t="s">
        <v>2</v>
      </c>
      <c r="E85" s="1036" t="s">
        <v>3</v>
      </c>
      <c r="F85" s="1036" t="s">
        <v>94</v>
      </c>
      <c r="G85" s="1036" t="s">
        <v>4</v>
      </c>
      <c r="H85" s="1036" t="s">
        <v>5</v>
      </c>
      <c r="I85" s="1037" t="s">
        <v>6</v>
      </c>
      <c r="J85" s="1036" t="s">
        <v>7</v>
      </c>
      <c r="K85" s="1036" t="s">
        <v>8</v>
      </c>
      <c r="L85" s="1036" t="s">
        <v>9</v>
      </c>
      <c r="M85" s="1036" t="s">
        <v>10</v>
      </c>
      <c r="N85" s="1036" t="s">
        <v>11</v>
      </c>
      <c r="O85" s="1036" t="s">
        <v>12</v>
      </c>
      <c r="P85" s="1036" t="s">
        <v>13</v>
      </c>
      <c r="Q85" s="1036" t="s">
        <v>14</v>
      </c>
      <c r="R85" s="1036" t="s">
        <v>15</v>
      </c>
      <c r="S85" s="1036" t="s">
        <v>16</v>
      </c>
      <c r="T85" s="1036" t="s">
        <v>17</v>
      </c>
      <c r="U85" s="1036" t="s">
        <v>18</v>
      </c>
      <c r="V85" s="1036" t="s">
        <v>19</v>
      </c>
      <c r="W85" s="1036" t="s">
        <v>20</v>
      </c>
      <c r="X85" s="1036" t="s">
        <v>21</v>
      </c>
      <c r="Y85" s="1036" t="s">
        <v>22</v>
      </c>
      <c r="Z85" s="1036" t="s">
        <v>23</v>
      </c>
      <c r="AA85" s="1036" t="s">
        <v>24</v>
      </c>
      <c r="AB85" s="1036" t="s">
        <v>25</v>
      </c>
      <c r="AC85" s="1036" t="s">
        <v>26</v>
      </c>
      <c r="AD85" s="1036" t="s">
        <v>27</v>
      </c>
      <c r="AE85" s="1036" t="s">
        <v>28</v>
      </c>
      <c r="AF85" s="1036" t="s">
        <v>29</v>
      </c>
      <c r="AG85" s="1036" t="s">
        <v>30</v>
      </c>
      <c r="AH85" s="1036" t="s">
        <v>31</v>
      </c>
      <c r="AI85" s="1036" t="s">
        <v>32</v>
      </c>
      <c r="AJ85" s="58"/>
      <c r="AK85" s="1039"/>
      <c r="AL85" s="1040"/>
      <c r="AM85" s="1040"/>
      <c r="AN85" s="1038"/>
      <c r="AO85" s="1038"/>
      <c r="AP85" s="58"/>
      <c r="AQ85" s="1036" t="s">
        <v>33</v>
      </c>
      <c r="AR85" s="1036" t="s">
        <v>34</v>
      </c>
      <c r="AS85" s="1036" t="s">
        <v>35</v>
      </c>
      <c r="AT85" s="1036" t="s">
        <v>96</v>
      </c>
      <c r="AU85" s="1036" t="s">
        <v>121</v>
      </c>
    </row>
    <row r="86" spans="1:47" ht="14.25" hidden="1" customHeight="1" x14ac:dyDescent="0.2">
      <c r="A86" s="1248"/>
      <c r="B86" s="1954"/>
      <c r="C86" s="1955" t="s">
        <v>92</v>
      </c>
      <c r="D86" s="1041"/>
      <c r="E86" s="1041"/>
      <c r="F86" s="1042"/>
      <c r="G86" s="1042"/>
      <c r="H86" s="1041"/>
      <c r="I86" s="1041"/>
      <c r="J86" s="1041"/>
      <c r="K86" s="1042"/>
      <c r="L86" s="1042"/>
      <c r="M86" s="1041"/>
      <c r="N86" s="1043"/>
      <c r="O86" s="1042"/>
      <c r="P86" s="1042"/>
      <c r="Q86" s="1044"/>
      <c r="R86" s="1044"/>
      <c r="S86" s="1044"/>
      <c r="T86" s="1044"/>
      <c r="U86" s="1044"/>
      <c r="V86" s="1044"/>
      <c r="W86" s="1044"/>
      <c r="X86" s="1044"/>
      <c r="Y86" s="1044"/>
      <c r="Z86" s="1044"/>
      <c r="AA86" s="1044"/>
      <c r="AB86" s="1044"/>
      <c r="AC86" s="1044"/>
      <c r="AD86" s="1044"/>
      <c r="AE86" s="1044"/>
      <c r="AF86" s="1044"/>
      <c r="AG86" s="1044"/>
      <c r="AH86" s="1044"/>
      <c r="AI86" s="1045"/>
      <c r="AJ86" s="49"/>
      <c r="AK86" s="1955" t="s">
        <v>92</v>
      </c>
      <c r="AL86" s="1041"/>
      <c r="AM86" s="1047"/>
      <c r="AN86" s="1448"/>
      <c r="AO86" s="1048"/>
      <c r="AP86" s="49"/>
      <c r="AQ86" s="1049"/>
      <c r="AR86" s="1045"/>
      <c r="AS86" s="1049"/>
      <c r="AT86" s="1045"/>
      <c r="AU86" s="1049"/>
    </row>
    <row r="87" spans="1:47" ht="14.25" hidden="1" customHeight="1" x14ac:dyDescent="0.2">
      <c r="A87" s="1248"/>
      <c r="B87" s="1954"/>
      <c r="C87" s="1956"/>
      <c r="D87" s="1949" t="s">
        <v>36</v>
      </c>
      <c r="E87" s="1947" t="s">
        <v>241</v>
      </c>
      <c r="F87" s="1050"/>
      <c r="G87" s="1050"/>
      <c r="H87" s="1949" t="s">
        <v>242</v>
      </c>
      <c r="I87" s="1949" t="s">
        <v>243</v>
      </c>
      <c r="J87" s="1957" t="s">
        <v>244</v>
      </c>
      <c r="K87" s="1050"/>
      <c r="L87" s="1051"/>
      <c r="M87" s="1947" t="s">
        <v>245</v>
      </c>
      <c r="N87" s="1052"/>
      <c r="O87" s="1050"/>
      <c r="P87" s="1050"/>
      <c r="Q87" s="1053"/>
      <c r="R87" s="1052"/>
      <c r="S87" s="1052"/>
      <c r="T87" s="1052"/>
      <c r="U87" s="1052"/>
      <c r="V87" s="1052"/>
      <c r="W87" s="1052"/>
      <c r="X87" s="1052"/>
      <c r="Y87" s="1052"/>
      <c r="Z87" s="1050"/>
      <c r="AA87" s="1052"/>
      <c r="AB87" s="1052"/>
      <c r="AC87" s="1052"/>
      <c r="AD87" s="1052"/>
      <c r="AE87" s="1052"/>
      <c r="AF87" s="1052"/>
      <c r="AG87" s="1052"/>
      <c r="AH87" s="1054"/>
      <c r="AI87" s="1949" t="s">
        <v>320</v>
      </c>
      <c r="AJ87" s="1233"/>
      <c r="AK87" s="1956"/>
      <c r="AL87" s="1947" t="s">
        <v>333</v>
      </c>
      <c r="AM87" s="1948" t="s">
        <v>314</v>
      </c>
      <c r="AN87" s="1448"/>
      <c r="AO87" s="1048"/>
      <c r="AP87" s="1233"/>
      <c r="AQ87" s="1945"/>
      <c r="AR87" s="1945"/>
      <c r="AS87" s="1945"/>
      <c r="AT87" s="1945"/>
      <c r="AU87" s="1945"/>
    </row>
    <row r="88" spans="1:47" ht="14.25" hidden="1" customHeight="1" x14ac:dyDescent="0.2">
      <c r="A88" s="1248"/>
      <c r="B88" s="1954"/>
      <c r="C88" s="1956"/>
      <c r="D88" s="1949"/>
      <c r="E88" s="1947"/>
      <c r="F88" s="1055"/>
      <c r="G88" s="1055"/>
      <c r="H88" s="1949"/>
      <c r="I88" s="1949"/>
      <c r="J88" s="1947"/>
      <c r="K88" s="1055"/>
      <c r="L88" s="1056"/>
      <c r="M88" s="1947"/>
      <c r="N88" s="1957" t="s">
        <v>246</v>
      </c>
      <c r="O88" s="1053"/>
      <c r="P88" s="1053"/>
      <c r="Q88" s="1957" t="s">
        <v>328</v>
      </c>
      <c r="R88" s="1957" t="s">
        <v>327</v>
      </c>
      <c r="S88" s="1053"/>
      <c r="T88" s="1053"/>
      <c r="U88" s="1053"/>
      <c r="V88" s="1957" t="s">
        <v>323</v>
      </c>
      <c r="W88" s="1053"/>
      <c r="X88" s="1057"/>
      <c r="Y88" s="1948" t="s">
        <v>39</v>
      </c>
      <c r="Z88" s="1948" t="s">
        <v>37</v>
      </c>
      <c r="AA88" s="1948" t="s">
        <v>93</v>
      </c>
      <c r="AB88" s="1948" t="s">
        <v>38</v>
      </c>
      <c r="AC88" s="1948" t="s">
        <v>453</v>
      </c>
      <c r="AD88" s="1948" t="s">
        <v>534</v>
      </c>
      <c r="AE88" s="1950" t="s">
        <v>535</v>
      </c>
      <c r="AF88" s="1950" t="s">
        <v>535</v>
      </c>
      <c r="AG88" s="1950" t="s">
        <v>535</v>
      </c>
      <c r="AH88" s="1948" t="s">
        <v>536</v>
      </c>
      <c r="AI88" s="1949"/>
      <c r="AJ88" s="1233"/>
      <c r="AK88" s="1956"/>
      <c r="AL88" s="1947"/>
      <c r="AM88" s="1949"/>
      <c r="AN88" s="1448"/>
      <c r="AO88" s="1048"/>
      <c r="AP88" s="1233"/>
      <c r="AQ88" s="1946"/>
      <c r="AR88" s="1946"/>
      <c r="AS88" s="1946"/>
      <c r="AT88" s="1946"/>
      <c r="AU88" s="1946"/>
    </row>
    <row r="89" spans="1:47" ht="14.25" hidden="1" customHeight="1" x14ac:dyDescent="0.2">
      <c r="A89" s="1248"/>
      <c r="B89" s="1954"/>
      <c r="C89" s="1956"/>
      <c r="D89" s="1949"/>
      <c r="E89" s="1947"/>
      <c r="F89" s="1058"/>
      <c r="G89" s="1058"/>
      <c r="H89" s="1949"/>
      <c r="I89" s="1949"/>
      <c r="J89" s="1947"/>
      <c r="K89" s="1058"/>
      <c r="L89" s="1059"/>
      <c r="M89" s="1947"/>
      <c r="N89" s="1947"/>
      <c r="O89" s="1058"/>
      <c r="P89" s="1058"/>
      <c r="Q89" s="1947"/>
      <c r="R89" s="1947"/>
      <c r="S89" s="1058"/>
      <c r="T89" s="1058"/>
      <c r="U89" s="1058"/>
      <c r="V89" s="1947"/>
      <c r="W89" s="1060"/>
      <c r="X89" s="1061"/>
      <c r="Y89" s="1949"/>
      <c r="Z89" s="1949"/>
      <c r="AA89" s="1949"/>
      <c r="AB89" s="1949"/>
      <c r="AC89" s="1949"/>
      <c r="AD89" s="1949"/>
      <c r="AE89" s="1951"/>
      <c r="AF89" s="1951"/>
      <c r="AG89" s="1951"/>
      <c r="AH89" s="1949"/>
      <c r="AI89" s="1949"/>
      <c r="AJ89" s="1233"/>
      <c r="AK89" s="1956"/>
      <c r="AL89" s="1947"/>
      <c r="AM89" s="1949"/>
      <c r="AN89" s="1448"/>
      <c r="AO89" s="1048"/>
      <c r="AP89" s="1233"/>
      <c r="AQ89" s="1946"/>
      <c r="AR89" s="1946"/>
      <c r="AS89" s="1946"/>
      <c r="AT89" s="1946"/>
      <c r="AU89" s="1946"/>
    </row>
    <row r="90" spans="1:47" ht="50.25" hidden="1" customHeight="1" x14ac:dyDescent="0.2">
      <c r="A90" s="1248"/>
      <c r="B90" s="1954"/>
      <c r="C90" s="1956"/>
      <c r="D90" s="1949"/>
      <c r="E90" s="1947"/>
      <c r="F90" s="1062" t="s">
        <v>222</v>
      </c>
      <c r="G90" s="1062" t="s">
        <v>238</v>
      </c>
      <c r="H90" s="1949"/>
      <c r="I90" s="1949"/>
      <c r="J90" s="1947"/>
      <c r="K90" s="1063" t="s">
        <v>119</v>
      </c>
      <c r="L90" s="1064" t="s">
        <v>120</v>
      </c>
      <c r="M90" s="1947"/>
      <c r="N90" s="1958"/>
      <c r="O90" s="1063" t="s">
        <v>247</v>
      </c>
      <c r="P90" s="1065" t="s">
        <v>248</v>
      </c>
      <c r="Q90" s="1947"/>
      <c r="R90" s="1947"/>
      <c r="S90" s="1065" t="s">
        <v>326</v>
      </c>
      <c r="T90" s="1065" t="s">
        <v>325</v>
      </c>
      <c r="U90" s="1065" t="s">
        <v>324</v>
      </c>
      <c r="V90" s="1947"/>
      <c r="W90" s="1063" t="s">
        <v>322</v>
      </c>
      <c r="X90" s="1062" t="s">
        <v>321</v>
      </c>
      <c r="Y90" s="1949"/>
      <c r="Z90" s="1949"/>
      <c r="AA90" s="1949"/>
      <c r="AB90" s="1949"/>
      <c r="AC90" s="1949"/>
      <c r="AD90" s="1952"/>
      <c r="AE90" s="1951"/>
      <c r="AF90" s="1951"/>
      <c r="AG90" s="1951"/>
      <c r="AH90" s="1949"/>
      <c r="AI90" s="1949"/>
      <c r="AJ90" s="1232"/>
      <c r="AK90" s="1956"/>
      <c r="AL90" s="1947"/>
      <c r="AM90" s="1949"/>
      <c r="AN90" s="1447"/>
      <c r="AO90" s="1066"/>
      <c r="AP90" s="1232"/>
      <c r="AQ90" s="1946"/>
      <c r="AR90" s="1946"/>
      <c r="AS90" s="1946"/>
      <c r="AT90" s="1946"/>
      <c r="AU90" s="1946"/>
    </row>
    <row r="91" spans="1:47" ht="14.25" hidden="1" customHeight="1" x14ac:dyDescent="0.2">
      <c r="A91" s="1248"/>
      <c r="B91" s="1067" t="s">
        <v>518</v>
      </c>
      <c r="C91" s="1068" t="s">
        <v>315</v>
      </c>
      <c r="D91" s="1069" t="s">
        <v>100</v>
      </c>
      <c r="E91" s="1070" t="s">
        <v>226</v>
      </c>
      <c r="F91" s="1071"/>
      <c r="G91" s="1071"/>
      <c r="H91" s="1070" t="s">
        <v>236</v>
      </c>
      <c r="I91" s="1070" t="s">
        <v>232</v>
      </c>
      <c r="J91" s="1070" t="s">
        <v>231</v>
      </c>
      <c r="K91" s="1071"/>
      <c r="L91" s="1072"/>
      <c r="M91" s="1070"/>
      <c r="N91" s="1073" t="s">
        <v>227</v>
      </c>
      <c r="O91" s="1071"/>
      <c r="P91" s="1074"/>
      <c r="Q91" s="1069"/>
      <c r="R91" s="1075"/>
      <c r="S91" s="1071"/>
      <c r="T91" s="1071"/>
      <c r="U91" s="1076"/>
      <c r="V91" s="1075"/>
      <c r="W91" s="1071"/>
      <c r="X91" s="1071"/>
      <c r="Y91" s="1077"/>
      <c r="Z91" s="1078"/>
      <c r="AA91" s="1078"/>
      <c r="AB91" s="1078"/>
      <c r="AC91" s="1077"/>
      <c r="AD91" s="1070" t="s">
        <v>229</v>
      </c>
      <c r="AE91" s="1077"/>
      <c r="AF91" s="1077"/>
      <c r="AG91" s="1077"/>
      <c r="AH91" s="1077"/>
      <c r="AI91" s="1078" t="s">
        <v>228</v>
      </c>
      <c r="AJ91" s="757"/>
      <c r="AK91" s="1079" t="s">
        <v>99</v>
      </c>
      <c r="AL91" s="1070" t="s">
        <v>313</v>
      </c>
      <c r="AM91" s="1078" t="s">
        <v>230</v>
      </c>
      <c r="AN91" s="1080"/>
      <c r="AO91" s="1080"/>
      <c r="AP91" s="757"/>
      <c r="AQ91" s="1081"/>
      <c r="AR91" s="1082"/>
      <c r="AS91" s="1081"/>
      <c r="AT91" s="1082"/>
      <c r="AU91" s="1081"/>
    </row>
    <row r="92" spans="1:47" ht="14.25" hidden="1" customHeight="1" x14ac:dyDescent="0.2">
      <c r="A92" s="1248"/>
      <c r="B92" s="1083" t="s">
        <v>484</v>
      </c>
      <c r="C92" s="1084" t="s">
        <v>485</v>
      </c>
      <c r="D92" s="1085" t="s">
        <v>486</v>
      </c>
      <c r="E92" s="1086" t="s">
        <v>487</v>
      </c>
      <c r="F92" s="1087" t="s">
        <v>488</v>
      </c>
      <c r="G92" s="1087" t="s">
        <v>489</v>
      </c>
      <c r="H92" s="1086" t="s">
        <v>490</v>
      </c>
      <c r="I92" s="1086" t="s">
        <v>491</v>
      </c>
      <c r="J92" s="1086" t="s">
        <v>492</v>
      </c>
      <c r="K92" s="1087" t="s">
        <v>493</v>
      </c>
      <c r="L92" s="1088" t="s">
        <v>494</v>
      </c>
      <c r="M92" s="1086" t="s">
        <v>495</v>
      </c>
      <c r="N92" s="1089" t="s">
        <v>496</v>
      </c>
      <c r="O92" s="1087" t="s">
        <v>497</v>
      </c>
      <c r="P92" s="1090" t="s">
        <v>498</v>
      </c>
      <c r="Q92" s="1085" t="s">
        <v>499</v>
      </c>
      <c r="R92" s="1091" t="s">
        <v>500</v>
      </c>
      <c r="S92" s="1087" t="s">
        <v>501</v>
      </c>
      <c r="T92" s="1087" t="s">
        <v>502</v>
      </c>
      <c r="U92" s="1092" t="s">
        <v>503</v>
      </c>
      <c r="V92" s="1091" t="s">
        <v>504</v>
      </c>
      <c r="W92" s="1087" t="s">
        <v>505</v>
      </c>
      <c r="X92" s="1087" t="s">
        <v>506</v>
      </c>
      <c r="Y92" s="1093" t="s">
        <v>507</v>
      </c>
      <c r="Z92" s="1094" t="s">
        <v>508</v>
      </c>
      <c r="AA92" s="1094" t="s">
        <v>509</v>
      </c>
      <c r="AB92" s="1094" t="s">
        <v>510</v>
      </c>
      <c r="AC92" s="1093" t="s">
        <v>511</v>
      </c>
      <c r="AD92" s="1086" t="s">
        <v>512</v>
      </c>
      <c r="AE92" s="1093"/>
      <c r="AF92" s="1093"/>
      <c r="AG92" s="1093"/>
      <c r="AH92" s="1093" t="s">
        <v>516</v>
      </c>
      <c r="AI92" s="1094" t="s">
        <v>513</v>
      </c>
      <c r="AJ92" s="758"/>
      <c r="AK92" s="1095" t="s">
        <v>517</v>
      </c>
      <c r="AL92" s="1086" t="s">
        <v>514</v>
      </c>
      <c r="AM92" s="1094" t="s">
        <v>515</v>
      </c>
      <c r="AN92" s="1080"/>
      <c r="AO92" s="1080"/>
      <c r="AP92" s="758"/>
      <c r="AQ92" s="1085"/>
      <c r="AR92" s="1093"/>
      <c r="AS92" s="1085"/>
      <c r="AT92" s="1093"/>
      <c r="AU92" s="1085"/>
    </row>
    <row r="93" spans="1:47" ht="14.25" customHeight="1" x14ac:dyDescent="0.2">
      <c r="A93" s="1943" t="s">
        <v>807</v>
      </c>
      <c r="B93" s="1096">
        <v>2002</v>
      </c>
      <c r="C93" s="1097">
        <f>IF(ISNUMBER(C16),'Cover Page'!$D$35/1000000*'1 macro-mapping'!C16/'FX rate'!$C$22,"")</f>
        <v>0</v>
      </c>
      <c r="D93" s="1098" t="str">
        <f>IF(ISNUMBER(D16),'Cover Page'!$D$35/1000000*'1 macro-mapping'!D16/'FX rate'!$C$22,"")</f>
        <v/>
      </c>
      <c r="E93" s="1098">
        <f>IF(ISNUMBER(E16),'Cover Page'!$D$35/1000000*'1 macro-mapping'!E16/'FX rate'!$C$22,"")</f>
        <v>0</v>
      </c>
      <c r="F93" s="1251" t="str">
        <f>IF(ISNUMBER(F16),'Cover Page'!$D$35/1000000*'1 macro-mapping'!F16/'FX rate'!$C$22,"")</f>
        <v/>
      </c>
      <c r="G93" s="1251" t="str">
        <f>IF(ISNUMBER(G16),'Cover Page'!$D$35/1000000*'1 macro-mapping'!G16/'FX rate'!$C$22,"")</f>
        <v/>
      </c>
      <c r="H93" s="1252" t="str">
        <f>IF(ISNUMBER(H16),'Cover Page'!$D$35/1000000*'1 macro-mapping'!H16/'FX rate'!$C$22,"")</f>
        <v/>
      </c>
      <c r="I93" s="1252" t="str">
        <f>IF(ISNUMBER(I16),'Cover Page'!$D$35/1000000*'1 macro-mapping'!I16/'FX rate'!$C$22,"")</f>
        <v/>
      </c>
      <c r="J93" s="1098" t="str">
        <f>IF(ISNUMBER(J16),'Cover Page'!$D$35/1000000*'1 macro-mapping'!J16/'FX rate'!$C$22,"")</f>
        <v/>
      </c>
      <c r="K93" s="1251" t="str">
        <f>IF(ISNUMBER(K16),'Cover Page'!$D$35/1000000*'1 macro-mapping'!K16/'FX rate'!$C$22,"")</f>
        <v/>
      </c>
      <c r="L93" s="1253" t="str">
        <f>IF(ISNUMBER(L16),'Cover Page'!$D$35/1000000*'1 macro-mapping'!L16/'FX rate'!$C$22,"")</f>
        <v/>
      </c>
      <c r="M93" s="1098">
        <f>IF(ISNUMBER(M16),'Cover Page'!$D$35/1000000*'1 macro-mapping'!M16/'FX rate'!$C$22,"")</f>
        <v>0</v>
      </c>
      <c r="N93" s="1254" t="str">
        <f>IF(ISNUMBER(N16),'Cover Page'!$D$35/1000000*'1 macro-mapping'!N16/'FX rate'!$C$22,"")</f>
        <v/>
      </c>
      <c r="O93" s="1251" t="str">
        <f>IF(ISNUMBER(O16),'Cover Page'!$D$35/1000000*'1 macro-mapping'!O16/'FX rate'!$C$22,"")</f>
        <v/>
      </c>
      <c r="P93" s="1255" t="str">
        <f>IF(ISNUMBER(P16),'Cover Page'!$D$35/1000000*'1 macro-mapping'!P16/'FX rate'!$C$22,"")</f>
        <v/>
      </c>
      <c r="Q93" s="1098" t="str">
        <f>IF(ISNUMBER(Q16),'Cover Page'!$D$35/1000000*'1 macro-mapping'!Q16/'FX rate'!$C$22,"")</f>
        <v/>
      </c>
      <c r="R93" s="1254" t="str">
        <f>IF(ISNUMBER(R16),'Cover Page'!$D$35/1000000*'1 macro-mapping'!R16/'FX rate'!$C$22,"")</f>
        <v/>
      </c>
      <c r="S93" s="1251" t="str">
        <f>IF(ISNUMBER(S16),'Cover Page'!$D$35/1000000*'1 macro-mapping'!S16/'FX rate'!$C$22,"")</f>
        <v/>
      </c>
      <c r="T93" s="1251" t="str">
        <f>IF(ISNUMBER(T16),'Cover Page'!$D$35/1000000*'1 macro-mapping'!T16/'FX rate'!$C$22,"")</f>
        <v/>
      </c>
      <c r="U93" s="1256" t="str">
        <f>IF(ISNUMBER(U16),'Cover Page'!$D$35/1000000*'1 macro-mapping'!U16/'FX rate'!$C$22,"")</f>
        <v/>
      </c>
      <c r="V93" s="1254" t="str">
        <f>IF(ISNUMBER(V16),'Cover Page'!$D$35/1000000*'1 macro-mapping'!V16/'FX rate'!$C$22,"")</f>
        <v/>
      </c>
      <c r="W93" s="1251" t="str">
        <f>IF(ISNUMBER(W16),'Cover Page'!$D$35/1000000*'1 macro-mapping'!W16/'FX rate'!$C$22,"")</f>
        <v/>
      </c>
      <c r="X93" s="1251" t="str">
        <f>IF(ISNUMBER(X16),'Cover Page'!$D$35/1000000*'1 macro-mapping'!X16/'FX rate'!$C$22,"")</f>
        <v/>
      </c>
      <c r="Y93" s="1257" t="str">
        <f>IF(ISNUMBER(Y16),'Cover Page'!$D$35/1000000*'1 macro-mapping'!Y16/'FX rate'!$C$22,"")</f>
        <v/>
      </c>
      <c r="Z93" s="1257" t="str">
        <f>IF(ISNUMBER(Z16),'Cover Page'!$D$35/1000000*'1 macro-mapping'!Z16/'FX rate'!$C$22,"")</f>
        <v/>
      </c>
      <c r="AA93" s="1257" t="str">
        <f>IF(ISNUMBER(AA16),'Cover Page'!$D$35/1000000*'1 macro-mapping'!AA16/'FX rate'!$C$22,"")</f>
        <v/>
      </c>
      <c r="AB93" s="1257" t="str">
        <f>IF(ISNUMBER(AB16),'Cover Page'!$D$35/1000000*'1 macro-mapping'!AB16/'FX rate'!$C$22,"")</f>
        <v/>
      </c>
      <c r="AC93" s="1257" t="str">
        <f>IF(ISNUMBER(AC16),'Cover Page'!$D$35/1000000*'1 macro-mapping'!AC16/'FX rate'!$C$22,"")</f>
        <v/>
      </c>
      <c r="AD93" s="1257" t="str">
        <f>IF(ISNUMBER(AD16),'Cover Page'!$D$35/1000000*'1 macro-mapping'!AD16/'FX rate'!$C$22,"")</f>
        <v/>
      </c>
      <c r="AE93" s="1257" t="str">
        <f>IF(ISNUMBER(AE16),'Cover Page'!$D$35/1000000*'1 macro-mapping'!AE16/'FX rate'!$C$22,"")</f>
        <v/>
      </c>
      <c r="AF93" s="1257" t="str">
        <f>IF(ISNUMBER(AF16),'Cover Page'!$D$35/1000000*'1 macro-mapping'!AF16/'FX rate'!$C$22,"")</f>
        <v/>
      </c>
      <c r="AG93" s="1257" t="str">
        <f>IF(ISNUMBER(AG16),'Cover Page'!$D$35/1000000*'1 macro-mapping'!AG16/'FX rate'!$C$22,"")</f>
        <v/>
      </c>
      <c r="AH93" s="1257" t="str">
        <f>IF(ISNUMBER(AH16),'Cover Page'!$D$35/1000000*'1 macro-mapping'!AH16/'FX rate'!$C$22,"")</f>
        <v/>
      </c>
      <c r="AI93" s="1257" t="str">
        <f>IF(ISNUMBER(AI16),'Cover Page'!$D$35/1000000*'1 macro-mapping'!AI16/'FX rate'!$C$22,"")</f>
        <v/>
      </c>
      <c r="AJ93" s="759"/>
      <c r="AK93" s="1257" t="str">
        <f>IF(ISNUMBER(AK16),'Cover Page'!$D$35/1000000*'1 macro-mapping'!AK16/'FX rate'!$C$22,"")</f>
        <v/>
      </c>
      <c r="AL93" s="1257" t="str">
        <f>IF(ISNUMBER(AL16),'Cover Page'!$D$35/1000000*'1 macro-mapping'!AL16/'FX rate'!$C$22,"")</f>
        <v/>
      </c>
      <c r="AM93" s="1257" t="str">
        <f>IF(ISNUMBER(AM16),'Cover Page'!$D$35/1000000*'1 macro-mapping'!AM16/'FX rate'!$C$22,"")</f>
        <v/>
      </c>
      <c r="AN93" s="1257" t="str">
        <f>IF(ISNUMBER(AN16),'Cover Page'!$D$35/1000000*'1 macro-mapping'!AN16/'FX rate'!$C$22,"")</f>
        <v/>
      </c>
      <c r="AO93" s="1257" t="str">
        <f>IF(ISNUMBER(AO16),'Cover Page'!$D$35/1000000*'1 macro-mapping'!AO16/'FX rate'!$C$22,"")</f>
        <v/>
      </c>
      <c r="AP93" s="759"/>
      <c r="AQ93" s="1257" t="str">
        <f>IF(ISNUMBER(AQ16),'Cover Page'!$D$35/1000000*'1 macro-mapping'!AQ16/'FX rate'!$C$22,"")</f>
        <v/>
      </c>
      <c r="AR93" s="1257" t="str">
        <f>IF(ISNUMBER(AR16),'Cover Page'!$D$35/1000000*'1 macro-mapping'!AR16/'FX rate'!$C$22,"")</f>
        <v/>
      </c>
      <c r="AS93" s="1257" t="str">
        <f>IF(ISNUMBER(AS16),'Cover Page'!$D$35/1000000*'1 macro-mapping'!AS16/'FX rate'!$C$22,"")</f>
        <v/>
      </c>
      <c r="AT93" s="1257" t="str">
        <f>IF(ISNUMBER(AT16),'Cover Page'!$D$35/1000000*'1 macro-mapping'!AT16/'FX rate'!$C$22,"")</f>
        <v/>
      </c>
      <c r="AU93" s="1257" t="str">
        <f>IF(ISNUMBER(AU16),'Cover Page'!$D$35/1000000*'1 macro-mapping'!AU16/'FX rate'!$C$22,"")</f>
        <v/>
      </c>
    </row>
    <row r="94" spans="1:47" ht="14.25" customHeight="1" x14ac:dyDescent="0.2">
      <c r="A94" s="1943"/>
      <c r="B94" s="1099">
        <v>2003</v>
      </c>
      <c r="C94" s="1100">
        <f>IF(ISNUMBER(C17),'Cover Page'!$D$35/1000000*'1 macro-mapping'!C17/'FX rate'!$C$22,"")</f>
        <v>0</v>
      </c>
      <c r="D94" s="1103" t="str">
        <f>IF(ISNUMBER(D17),'Cover Page'!$D$35/1000000*'1 macro-mapping'!D17/'FX rate'!$C$22,"")</f>
        <v/>
      </c>
      <c r="E94" s="1101">
        <f>IF(ISNUMBER(E17),'Cover Page'!$D$35/1000000*'1 macro-mapping'!E17/'FX rate'!$C$22,"")</f>
        <v>0</v>
      </c>
      <c r="F94" s="1258" t="str">
        <f>IF(ISNUMBER(F17),'Cover Page'!$D$35/1000000*'1 macro-mapping'!F17/'FX rate'!$C$22,"")</f>
        <v/>
      </c>
      <c r="G94" s="1258" t="str">
        <f>IF(ISNUMBER(G17),'Cover Page'!$D$35/1000000*'1 macro-mapping'!G17/'FX rate'!$C$22,"")</f>
        <v/>
      </c>
      <c r="H94" s="1250" t="str">
        <f>IF(ISNUMBER(H17),'Cover Page'!$D$35/1000000*'1 macro-mapping'!H17/'FX rate'!$C$22,"")</f>
        <v/>
      </c>
      <c r="I94" s="1250" t="str">
        <f>IF(ISNUMBER(I17),'Cover Page'!$D$35/1000000*'1 macro-mapping'!I17/'FX rate'!$C$22,"")</f>
        <v/>
      </c>
      <c r="J94" s="1103" t="str">
        <f>IF(ISNUMBER(J17),'Cover Page'!$D$35/1000000*'1 macro-mapping'!J17/'FX rate'!$C$22,"")</f>
        <v/>
      </c>
      <c r="K94" s="1258" t="str">
        <f>IF(ISNUMBER(K17),'Cover Page'!$D$35/1000000*'1 macro-mapping'!K17/'FX rate'!$C$22,"")</f>
        <v/>
      </c>
      <c r="L94" s="1259" t="str">
        <f>IF(ISNUMBER(L17),'Cover Page'!$D$35/1000000*'1 macro-mapping'!L17/'FX rate'!$C$22,"")</f>
        <v/>
      </c>
      <c r="M94" s="1101">
        <f>IF(ISNUMBER(M17),'Cover Page'!$D$35/1000000*'1 macro-mapping'!M17/'FX rate'!$C$22,"")</f>
        <v>0</v>
      </c>
      <c r="N94" s="1260" t="str">
        <f>IF(ISNUMBER(N17),'Cover Page'!$D$35/1000000*'1 macro-mapping'!N17/'FX rate'!$C$22,"")</f>
        <v/>
      </c>
      <c r="O94" s="1258" t="str">
        <f>IF(ISNUMBER(O17),'Cover Page'!$D$35/1000000*'1 macro-mapping'!O17/'FX rate'!$C$22,"")</f>
        <v/>
      </c>
      <c r="P94" s="1261" t="str">
        <f>IF(ISNUMBER(P17),'Cover Page'!$D$35/1000000*'1 macro-mapping'!P17/'FX rate'!$C$22,"")</f>
        <v/>
      </c>
      <c r="Q94" s="1103" t="str">
        <f>IF(ISNUMBER(Q17),'Cover Page'!$D$35/1000000*'1 macro-mapping'!Q17/'FX rate'!$C$22,"")</f>
        <v/>
      </c>
      <c r="R94" s="1262" t="str">
        <f>IF(ISNUMBER(R17),'Cover Page'!$D$35/1000000*'1 macro-mapping'!R17/'FX rate'!$C$22,"")</f>
        <v/>
      </c>
      <c r="S94" s="1258" t="str">
        <f>IF(ISNUMBER(S17),'Cover Page'!$D$35/1000000*'1 macro-mapping'!S17/'FX rate'!$C$22,"")</f>
        <v/>
      </c>
      <c r="T94" s="1258" t="str">
        <f>IF(ISNUMBER(T17),'Cover Page'!$D$35/1000000*'1 macro-mapping'!T17/'FX rate'!$C$22,"")</f>
        <v/>
      </c>
      <c r="U94" s="1263" t="str">
        <f>IF(ISNUMBER(U17),'Cover Page'!$D$35/1000000*'1 macro-mapping'!U17/'FX rate'!$C$22,"")</f>
        <v/>
      </c>
      <c r="V94" s="1262" t="str">
        <f>IF(ISNUMBER(V17),'Cover Page'!$D$35/1000000*'1 macro-mapping'!V17/'FX rate'!$C$22,"")</f>
        <v/>
      </c>
      <c r="W94" s="1258" t="str">
        <f>IF(ISNUMBER(W17),'Cover Page'!$D$35/1000000*'1 macro-mapping'!W17/'FX rate'!$C$22,"")</f>
        <v/>
      </c>
      <c r="X94" s="1258" t="str">
        <f>IF(ISNUMBER(X17),'Cover Page'!$D$35/1000000*'1 macro-mapping'!X17/'FX rate'!$C$22,"")</f>
        <v/>
      </c>
      <c r="Y94" s="1264" t="str">
        <f>IF(ISNUMBER(Y17),'Cover Page'!$D$35/1000000*'1 macro-mapping'!Y17/'FX rate'!$C$22,"")</f>
        <v/>
      </c>
      <c r="Z94" s="1264" t="str">
        <f>IF(ISNUMBER(Z17),'Cover Page'!$D$35/1000000*'1 macro-mapping'!Z17/'FX rate'!$C$22,"")</f>
        <v/>
      </c>
      <c r="AA94" s="1264" t="str">
        <f>IF(ISNUMBER(AA17),'Cover Page'!$D$35/1000000*'1 macro-mapping'!AA17/'FX rate'!$C$22,"")</f>
        <v/>
      </c>
      <c r="AB94" s="1264" t="str">
        <f>IF(ISNUMBER(AB17),'Cover Page'!$D$35/1000000*'1 macro-mapping'!AB17/'FX rate'!$C$22,"")</f>
        <v/>
      </c>
      <c r="AC94" s="1264" t="str">
        <f>IF(ISNUMBER(AC17),'Cover Page'!$D$35/1000000*'1 macro-mapping'!AC17/'FX rate'!$C$22,"")</f>
        <v/>
      </c>
      <c r="AD94" s="1264" t="str">
        <f>IF(ISNUMBER(AD17),'Cover Page'!$D$35/1000000*'1 macro-mapping'!AD17/'FX rate'!$C$22,"")</f>
        <v/>
      </c>
      <c r="AE94" s="1264" t="str">
        <f>IF(ISNUMBER(AE17),'Cover Page'!$D$35/1000000*'1 macro-mapping'!AE17/'FX rate'!$C$22,"")</f>
        <v/>
      </c>
      <c r="AF94" s="1264" t="str">
        <f>IF(ISNUMBER(AF17),'Cover Page'!$D$35/1000000*'1 macro-mapping'!AF17/'FX rate'!$C$22,"")</f>
        <v/>
      </c>
      <c r="AG94" s="1264" t="str">
        <f>IF(ISNUMBER(AG17),'Cover Page'!$D$35/1000000*'1 macro-mapping'!AG17/'FX rate'!$C$22,"")</f>
        <v/>
      </c>
      <c r="AH94" s="1264" t="str">
        <f>IF(ISNUMBER(AH17),'Cover Page'!$D$35/1000000*'1 macro-mapping'!AH17/'FX rate'!$C$22,"")</f>
        <v/>
      </c>
      <c r="AI94" s="1264" t="str">
        <f>IF(ISNUMBER(AI17),'Cover Page'!$D$35/1000000*'1 macro-mapping'!AI17/'FX rate'!$C$22,"")</f>
        <v/>
      </c>
      <c r="AJ94" s="759"/>
      <c r="AK94" s="1264" t="str">
        <f>IF(ISNUMBER(AK17),'Cover Page'!$D$35/1000000*'1 macro-mapping'!AK17/'FX rate'!$C$22,"")</f>
        <v/>
      </c>
      <c r="AL94" s="1264" t="str">
        <f>IF(ISNUMBER(AL17),'Cover Page'!$D$35/1000000*'1 macro-mapping'!AL17/'FX rate'!$C$22,"")</f>
        <v/>
      </c>
      <c r="AM94" s="1264" t="str">
        <f>IF(ISNUMBER(AM17),'Cover Page'!$D$35/1000000*'1 macro-mapping'!AM17/'FX rate'!$C$22,"")</f>
        <v/>
      </c>
      <c r="AN94" s="1264" t="str">
        <f>IF(ISNUMBER(AN17),'Cover Page'!$D$35/1000000*'1 macro-mapping'!AN17/'FX rate'!$C$22,"")</f>
        <v/>
      </c>
      <c r="AO94" s="1264" t="str">
        <f>IF(ISNUMBER(AO17),'Cover Page'!$D$35/1000000*'1 macro-mapping'!AO17/'FX rate'!$C$22,"")</f>
        <v/>
      </c>
      <c r="AP94" s="759"/>
      <c r="AQ94" s="1264" t="str">
        <f>IF(ISNUMBER(AQ17),'Cover Page'!$D$35/1000000*'1 macro-mapping'!AQ17/'FX rate'!$C$22,"")</f>
        <v/>
      </c>
      <c r="AR94" s="1264" t="str">
        <f>IF(ISNUMBER(AR17),'Cover Page'!$D$35/1000000*'1 macro-mapping'!AR17/'FX rate'!$C$22,"")</f>
        <v/>
      </c>
      <c r="AS94" s="1264" t="str">
        <f>IF(ISNUMBER(AS17),'Cover Page'!$D$35/1000000*'1 macro-mapping'!AS17/'FX rate'!$C$22,"")</f>
        <v/>
      </c>
      <c r="AT94" s="1264" t="str">
        <f>IF(ISNUMBER(AT17),'Cover Page'!$D$35/1000000*'1 macro-mapping'!AT17/'FX rate'!$C$22,"")</f>
        <v/>
      </c>
      <c r="AU94" s="1264" t="str">
        <f>IF(ISNUMBER(AU17),'Cover Page'!$D$35/1000000*'1 macro-mapping'!AU17/'FX rate'!$C$22,"")</f>
        <v/>
      </c>
    </row>
    <row r="95" spans="1:47" ht="14.25" customHeight="1" x14ac:dyDescent="0.2">
      <c r="A95" s="1943"/>
      <c r="B95" s="1099">
        <v>2004</v>
      </c>
      <c r="C95" s="1100">
        <f>IF(ISNUMBER(C18),'Cover Page'!$D$35/1000000*'1 macro-mapping'!C18/'FX rate'!$C$22,"")</f>
        <v>0</v>
      </c>
      <c r="D95" s="1103" t="str">
        <f>IF(ISNUMBER(D18),'Cover Page'!$D$35/1000000*'1 macro-mapping'!D18/'FX rate'!$C$22,"")</f>
        <v/>
      </c>
      <c r="E95" s="1101">
        <f>IF(ISNUMBER(E18),'Cover Page'!$D$35/1000000*'1 macro-mapping'!E18/'FX rate'!$C$22,"")</f>
        <v>0</v>
      </c>
      <c r="F95" s="1258" t="str">
        <f>IF(ISNUMBER(F18),'Cover Page'!$D$35/1000000*'1 macro-mapping'!F18/'FX rate'!$C$22,"")</f>
        <v/>
      </c>
      <c r="G95" s="1258" t="str">
        <f>IF(ISNUMBER(G18),'Cover Page'!$D$35/1000000*'1 macro-mapping'!G18/'FX rate'!$C$22,"")</f>
        <v/>
      </c>
      <c r="H95" s="1250" t="str">
        <f>IF(ISNUMBER(H18),'Cover Page'!$D$35/1000000*'1 macro-mapping'!H18/'FX rate'!$C$22,"")</f>
        <v/>
      </c>
      <c r="I95" s="1250" t="str">
        <f>IF(ISNUMBER(I18),'Cover Page'!$D$35/1000000*'1 macro-mapping'!I18/'FX rate'!$C$22,"")</f>
        <v/>
      </c>
      <c r="J95" s="1103" t="str">
        <f>IF(ISNUMBER(J18),'Cover Page'!$D$35/1000000*'1 macro-mapping'!J18/'FX rate'!$C$22,"")</f>
        <v/>
      </c>
      <c r="K95" s="1258" t="str">
        <f>IF(ISNUMBER(K18),'Cover Page'!$D$35/1000000*'1 macro-mapping'!K18/'FX rate'!$C$22,"")</f>
        <v/>
      </c>
      <c r="L95" s="1259" t="str">
        <f>IF(ISNUMBER(L18),'Cover Page'!$D$35/1000000*'1 macro-mapping'!L18/'FX rate'!$C$22,"")</f>
        <v/>
      </c>
      <c r="M95" s="1101">
        <f>IF(ISNUMBER(M18),'Cover Page'!$D$35/1000000*'1 macro-mapping'!M18/'FX rate'!$C$22,"")</f>
        <v>0</v>
      </c>
      <c r="N95" s="1260" t="str">
        <f>IF(ISNUMBER(N18),'Cover Page'!$D$35/1000000*'1 macro-mapping'!N18/'FX rate'!$C$22,"")</f>
        <v/>
      </c>
      <c r="O95" s="1258" t="str">
        <f>IF(ISNUMBER(O18),'Cover Page'!$D$35/1000000*'1 macro-mapping'!O18/'FX rate'!$C$22,"")</f>
        <v/>
      </c>
      <c r="P95" s="1261" t="str">
        <f>IF(ISNUMBER(P18),'Cover Page'!$D$35/1000000*'1 macro-mapping'!P18/'FX rate'!$C$22,"")</f>
        <v/>
      </c>
      <c r="Q95" s="1103" t="str">
        <f>IF(ISNUMBER(Q18),'Cover Page'!$D$35/1000000*'1 macro-mapping'!Q18/'FX rate'!$C$22,"")</f>
        <v/>
      </c>
      <c r="R95" s="1262" t="str">
        <f>IF(ISNUMBER(R18),'Cover Page'!$D$35/1000000*'1 macro-mapping'!R18/'FX rate'!$C$22,"")</f>
        <v/>
      </c>
      <c r="S95" s="1258" t="str">
        <f>IF(ISNUMBER(S18),'Cover Page'!$D$35/1000000*'1 macro-mapping'!S18/'FX rate'!$C$22,"")</f>
        <v/>
      </c>
      <c r="T95" s="1258" t="str">
        <f>IF(ISNUMBER(T18),'Cover Page'!$D$35/1000000*'1 macro-mapping'!T18/'FX rate'!$C$22,"")</f>
        <v/>
      </c>
      <c r="U95" s="1263" t="str">
        <f>IF(ISNUMBER(U18),'Cover Page'!$D$35/1000000*'1 macro-mapping'!U18/'FX rate'!$C$22,"")</f>
        <v/>
      </c>
      <c r="V95" s="1262" t="str">
        <f>IF(ISNUMBER(V18),'Cover Page'!$D$35/1000000*'1 macro-mapping'!V18/'FX rate'!$C$22,"")</f>
        <v/>
      </c>
      <c r="W95" s="1258" t="str">
        <f>IF(ISNUMBER(W18),'Cover Page'!$D$35/1000000*'1 macro-mapping'!W18/'FX rate'!$C$22,"")</f>
        <v/>
      </c>
      <c r="X95" s="1258" t="str">
        <f>IF(ISNUMBER(X18),'Cover Page'!$D$35/1000000*'1 macro-mapping'!X18/'FX rate'!$C$22,"")</f>
        <v/>
      </c>
      <c r="Y95" s="1264" t="str">
        <f>IF(ISNUMBER(Y18),'Cover Page'!$D$35/1000000*'1 macro-mapping'!Y18/'FX rate'!$C$22,"")</f>
        <v/>
      </c>
      <c r="Z95" s="1264" t="str">
        <f>IF(ISNUMBER(Z18),'Cover Page'!$D$35/1000000*'1 macro-mapping'!Z18/'FX rate'!$C$22,"")</f>
        <v/>
      </c>
      <c r="AA95" s="1264" t="str">
        <f>IF(ISNUMBER(AA18),'Cover Page'!$D$35/1000000*'1 macro-mapping'!AA18/'FX rate'!$C$22,"")</f>
        <v/>
      </c>
      <c r="AB95" s="1264" t="str">
        <f>IF(ISNUMBER(AB18),'Cover Page'!$D$35/1000000*'1 macro-mapping'!AB18/'FX rate'!$C$22,"")</f>
        <v/>
      </c>
      <c r="AC95" s="1264" t="str">
        <f>IF(ISNUMBER(AC18),'Cover Page'!$D$35/1000000*'1 macro-mapping'!AC18/'FX rate'!$C$22,"")</f>
        <v/>
      </c>
      <c r="AD95" s="1264" t="str">
        <f>IF(ISNUMBER(AD18),'Cover Page'!$D$35/1000000*'1 macro-mapping'!AD18/'FX rate'!$C$22,"")</f>
        <v/>
      </c>
      <c r="AE95" s="1264" t="str">
        <f>IF(ISNUMBER(AE18),'Cover Page'!$D$35/1000000*'1 macro-mapping'!AE18/'FX rate'!$C$22,"")</f>
        <v/>
      </c>
      <c r="AF95" s="1264" t="str">
        <f>IF(ISNUMBER(AF18),'Cover Page'!$D$35/1000000*'1 macro-mapping'!AF18/'FX rate'!$C$22,"")</f>
        <v/>
      </c>
      <c r="AG95" s="1264" t="str">
        <f>IF(ISNUMBER(AG18),'Cover Page'!$D$35/1000000*'1 macro-mapping'!AG18/'FX rate'!$C$22,"")</f>
        <v/>
      </c>
      <c r="AH95" s="1264" t="str">
        <f>IF(ISNUMBER(AH18),'Cover Page'!$D$35/1000000*'1 macro-mapping'!AH18/'FX rate'!$C$22,"")</f>
        <v/>
      </c>
      <c r="AI95" s="1264" t="str">
        <f>IF(ISNUMBER(AI18),'Cover Page'!$D$35/1000000*'1 macro-mapping'!AI18/'FX rate'!$C$22,"")</f>
        <v/>
      </c>
      <c r="AJ95" s="759"/>
      <c r="AK95" s="1264" t="str">
        <f>IF(ISNUMBER(AK18),'Cover Page'!$D$35/1000000*'1 macro-mapping'!AK18/'FX rate'!$C$22,"")</f>
        <v/>
      </c>
      <c r="AL95" s="1264" t="str">
        <f>IF(ISNUMBER(AL18),'Cover Page'!$D$35/1000000*'1 macro-mapping'!AL18/'FX rate'!$C$22,"")</f>
        <v/>
      </c>
      <c r="AM95" s="1264" t="str">
        <f>IF(ISNUMBER(AM18),'Cover Page'!$D$35/1000000*'1 macro-mapping'!AM18/'FX rate'!$C$22,"")</f>
        <v/>
      </c>
      <c r="AN95" s="1264" t="str">
        <f>IF(ISNUMBER(AN18),'Cover Page'!$D$35/1000000*'1 macro-mapping'!AN18/'FX rate'!$C$22,"")</f>
        <v/>
      </c>
      <c r="AO95" s="1264" t="str">
        <f>IF(ISNUMBER(AO18),'Cover Page'!$D$35/1000000*'1 macro-mapping'!AO18/'FX rate'!$C$22,"")</f>
        <v/>
      </c>
      <c r="AP95" s="658"/>
      <c r="AQ95" s="1264" t="str">
        <f>IF(ISNUMBER(AQ18),'Cover Page'!$D$35/1000000*'1 macro-mapping'!AQ18/'FX rate'!$C$22,"")</f>
        <v/>
      </c>
      <c r="AR95" s="1264" t="str">
        <f>IF(ISNUMBER(AR18),'Cover Page'!$D$35/1000000*'1 macro-mapping'!AR18/'FX rate'!$C$22,"")</f>
        <v/>
      </c>
      <c r="AS95" s="1264" t="str">
        <f>IF(ISNUMBER(AS18),'Cover Page'!$D$35/1000000*'1 macro-mapping'!AS18/'FX rate'!$C$22,"")</f>
        <v/>
      </c>
      <c r="AT95" s="1264" t="str">
        <f>IF(ISNUMBER(AT18),'Cover Page'!$D$35/1000000*'1 macro-mapping'!AT18/'FX rate'!$C$22,"")</f>
        <v/>
      </c>
      <c r="AU95" s="1264" t="str">
        <f>IF(ISNUMBER(AU18),'Cover Page'!$D$35/1000000*'1 macro-mapping'!AU18/'FX rate'!$C$22,"")</f>
        <v/>
      </c>
    </row>
    <row r="96" spans="1:47" ht="14.25" customHeight="1" x14ac:dyDescent="0.2">
      <c r="A96" s="1943"/>
      <c r="B96" s="1099">
        <v>2005</v>
      </c>
      <c r="C96" s="1100">
        <f>IF(ISNUMBER(C19),'Cover Page'!$D$35/1000000*'1 macro-mapping'!C19/'FX rate'!$C$22,"")</f>
        <v>0</v>
      </c>
      <c r="D96" s="1103" t="str">
        <f>IF(ISNUMBER(D19),'Cover Page'!$D$35/1000000*'1 macro-mapping'!D19/'FX rate'!$C$22,"")</f>
        <v/>
      </c>
      <c r="E96" s="1101">
        <f>IF(ISNUMBER(E19),'Cover Page'!$D$35/1000000*'1 macro-mapping'!E19/'FX rate'!$C$22,"")</f>
        <v>0</v>
      </c>
      <c r="F96" s="1258" t="str">
        <f>IF(ISNUMBER(F19),'Cover Page'!$D$35/1000000*'1 macro-mapping'!F19/'FX rate'!$C$22,"")</f>
        <v/>
      </c>
      <c r="G96" s="1258" t="str">
        <f>IF(ISNUMBER(G19),'Cover Page'!$D$35/1000000*'1 macro-mapping'!G19/'FX rate'!$C$22,"")</f>
        <v/>
      </c>
      <c r="H96" s="1250" t="str">
        <f>IF(ISNUMBER(H19),'Cover Page'!$D$35/1000000*'1 macro-mapping'!H19/'FX rate'!$C$22,"")</f>
        <v/>
      </c>
      <c r="I96" s="1250" t="str">
        <f>IF(ISNUMBER(I19),'Cover Page'!$D$35/1000000*'1 macro-mapping'!I19/'FX rate'!$C$22,"")</f>
        <v/>
      </c>
      <c r="J96" s="1103" t="str">
        <f>IF(ISNUMBER(J19),'Cover Page'!$D$35/1000000*'1 macro-mapping'!J19/'FX rate'!$C$22,"")</f>
        <v/>
      </c>
      <c r="K96" s="1258" t="str">
        <f>IF(ISNUMBER(K19),'Cover Page'!$D$35/1000000*'1 macro-mapping'!K19/'FX rate'!$C$22,"")</f>
        <v/>
      </c>
      <c r="L96" s="1259" t="str">
        <f>IF(ISNUMBER(L19),'Cover Page'!$D$35/1000000*'1 macro-mapping'!L19/'FX rate'!$C$22,"")</f>
        <v/>
      </c>
      <c r="M96" s="1101">
        <f>IF(ISNUMBER(M19),'Cover Page'!$D$35/1000000*'1 macro-mapping'!M19/'FX rate'!$C$22,"")</f>
        <v>0</v>
      </c>
      <c r="N96" s="1260" t="str">
        <f>IF(ISNUMBER(N19),'Cover Page'!$D$35/1000000*'1 macro-mapping'!N19/'FX rate'!$C$22,"")</f>
        <v/>
      </c>
      <c r="O96" s="1258" t="str">
        <f>IF(ISNUMBER(O19),'Cover Page'!$D$35/1000000*'1 macro-mapping'!O19/'FX rate'!$C$22,"")</f>
        <v/>
      </c>
      <c r="P96" s="1261" t="str">
        <f>IF(ISNUMBER(P19),'Cover Page'!$D$35/1000000*'1 macro-mapping'!P19/'FX rate'!$C$22,"")</f>
        <v/>
      </c>
      <c r="Q96" s="1103" t="str">
        <f>IF(ISNUMBER(Q19),'Cover Page'!$D$35/1000000*'1 macro-mapping'!Q19/'FX rate'!$C$22,"")</f>
        <v/>
      </c>
      <c r="R96" s="1262" t="str">
        <f>IF(ISNUMBER(R19),'Cover Page'!$D$35/1000000*'1 macro-mapping'!R19/'FX rate'!$C$22,"")</f>
        <v/>
      </c>
      <c r="S96" s="1258" t="str">
        <f>IF(ISNUMBER(S19),'Cover Page'!$D$35/1000000*'1 macro-mapping'!S19/'FX rate'!$C$22,"")</f>
        <v/>
      </c>
      <c r="T96" s="1258" t="str">
        <f>IF(ISNUMBER(T19),'Cover Page'!$D$35/1000000*'1 macro-mapping'!T19/'FX rate'!$C$22,"")</f>
        <v/>
      </c>
      <c r="U96" s="1263" t="str">
        <f>IF(ISNUMBER(U19),'Cover Page'!$D$35/1000000*'1 macro-mapping'!U19/'FX rate'!$C$22,"")</f>
        <v/>
      </c>
      <c r="V96" s="1262" t="str">
        <f>IF(ISNUMBER(V19),'Cover Page'!$D$35/1000000*'1 macro-mapping'!V19/'FX rate'!$C$22,"")</f>
        <v/>
      </c>
      <c r="W96" s="1258" t="str">
        <f>IF(ISNUMBER(W19),'Cover Page'!$D$35/1000000*'1 macro-mapping'!W19/'FX rate'!$C$22,"")</f>
        <v/>
      </c>
      <c r="X96" s="1258" t="str">
        <f>IF(ISNUMBER(X19),'Cover Page'!$D$35/1000000*'1 macro-mapping'!X19/'FX rate'!$C$22,"")</f>
        <v/>
      </c>
      <c r="Y96" s="1264" t="str">
        <f>IF(ISNUMBER(Y19),'Cover Page'!$D$35/1000000*'1 macro-mapping'!Y19/'FX rate'!$C$22,"")</f>
        <v/>
      </c>
      <c r="Z96" s="1264" t="str">
        <f>IF(ISNUMBER(Z19),'Cover Page'!$D$35/1000000*'1 macro-mapping'!Z19/'FX rate'!$C$22,"")</f>
        <v/>
      </c>
      <c r="AA96" s="1264" t="str">
        <f>IF(ISNUMBER(AA19),'Cover Page'!$D$35/1000000*'1 macro-mapping'!AA19/'FX rate'!$C$22,"")</f>
        <v/>
      </c>
      <c r="AB96" s="1264" t="str">
        <f>IF(ISNUMBER(AB19),'Cover Page'!$D$35/1000000*'1 macro-mapping'!AB19/'FX rate'!$C$22,"")</f>
        <v/>
      </c>
      <c r="AC96" s="1264" t="str">
        <f>IF(ISNUMBER(AC19),'Cover Page'!$D$35/1000000*'1 macro-mapping'!AC19/'FX rate'!$C$22,"")</f>
        <v/>
      </c>
      <c r="AD96" s="1264" t="str">
        <f>IF(ISNUMBER(AD19),'Cover Page'!$D$35/1000000*'1 macro-mapping'!AD19/'FX rate'!$C$22,"")</f>
        <v/>
      </c>
      <c r="AE96" s="1264" t="str">
        <f>IF(ISNUMBER(AE19),'Cover Page'!$D$35/1000000*'1 macro-mapping'!AE19/'FX rate'!$C$22,"")</f>
        <v/>
      </c>
      <c r="AF96" s="1264" t="str">
        <f>IF(ISNUMBER(AF19),'Cover Page'!$D$35/1000000*'1 macro-mapping'!AF19/'FX rate'!$C$22,"")</f>
        <v/>
      </c>
      <c r="AG96" s="1264" t="str">
        <f>IF(ISNUMBER(AG19),'Cover Page'!$D$35/1000000*'1 macro-mapping'!AG19/'FX rate'!$C$22,"")</f>
        <v/>
      </c>
      <c r="AH96" s="1264" t="str">
        <f>IF(ISNUMBER(AH19),'Cover Page'!$D$35/1000000*'1 macro-mapping'!AH19/'FX rate'!$C$22,"")</f>
        <v/>
      </c>
      <c r="AI96" s="1264" t="str">
        <f>IF(ISNUMBER(AI19),'Cover Page'!$D$35/1000000*'1 macro-mapping'!AI19/'FX rate'!$C$22,"")</f>
        <v/>
      </c>
      <c r="AJ96" s="658"/>
      <c r="AK96" s="1264" t="str">
        <f>IF(ISNUMBER(AK19),'Cover Page'!$D$35/1000000*'1 macro-mapping'!AK19/'FX rate'!$C$22,"")</f>
        <v/>
      </c>
      <c r="AL96" s="1264" t="str">
        <f>IF(ISNUMBER(AL19),'Cover Page'!$D$35/1000000*'1 macro-mapping'!AL19/'FX rate'!$C$22,"")</f>
        <v/>
      </c>
      <c r="AM96" s="1264" t="str">
        <f>IF(ISNUMBER(AM19),'Cover Page'!$D$35/1000000*'1 macro-mapping'!AM19/'FX rate'!$C$22,"")</f>
        <v/>
      </c>
      <c r="AN96" s="1264" t="str">
        <f>IF(ISNUMBER(AN19),'Cover Page'!$D$35/1000000*'1 macro-mapping'!AN19/'FX rate'!$C$22,"")</f>
        <v/>
      </c>
      <c r="AO96" s="1264" t="str">
        <f>IF(ISNUMBER(AO19),'Cover Page'!$D$35/1000000*'1 macro-mapping'!AO19/'FX rate'!$C$22,"")</f>
        <v/>
      </c>
      <c r="AP96" s="658"/>
      <c r="AQ96" s="1264" t="str">
        <f>IF(ISNUMBER(AQ19),'Cover Page'!$D$35/1000000*'1 macro-mapping'!AQ19/'FX rate'!$C$22,"")</f>
        <v/>
      </c>
      <c r="AR96" s="1264" t="str">
        <f>IF(ISNUMBER(AR19),'Cover Page'!$D$35/1000000*'1 macro-mapping'!AR19/'FX rate'!$C$22,"")</f>
        <v/>
      </c>
      <c r="AS96" s="1264" t="str">
        <f>IF(ISNUMBER(AS19),'Cover Page'!$D$35/1000000*'1 macro-mapping'!AS19/'FX rate'!$C$22,"")</f>
        <v/>
      </c>
      <c r="AT96" s="1264" t="str">
        <f>IF(ISNUMBER(AT19),'Cover Page'!$D$35/1000000*'1 macro-mapping'!AT19/'FX rate'!$C$22,"")</f>
        <v/>
      </c>
      <c r="AU96" s="1264" t="str">
        <f>IF(ISNUMBER(AU19),'Cover Page'!$D$35/1000000*'1 macro-mapping'!AU19/'FX rate'!$C$22,"")</f>
        <v/>
      </c>
    </row>
    <row r="97" spans="1:47" ht="14.25" customHeight="1" x14ac:dyDescent="0.2">
      <c r="A97" s="1943"/>
      <c r="B97" s="1099">
        <v>2006</v>
      </c>
      <c r="C97" s="1100">
        <f>IF(ISNUMBER(C20),'Cover Page'!$D$35/1000000*'1 macro-mapping'!C20/'FX rate'!$C$22,"")</f>
        <v>0</v>
      </c>
      <c r="D97" s="1103" t="str">
        <f>IF(ISNUMBER(D20),'Cover Page'!$D$35/1000000*'1 macro-mapping'!D20/'FX rate'!$C$22,"")</f>
        <v/>
      </c>
      <c r="E97" s="1101">
        <f>IF(ISNUMBER(E20),'Cover Page'!$D$35/1000000*'1 macro-mapping'!E20/'FX rate'!$C$22,"")</f>
        <v>0</v>
      </c>
      <c r="F97" s="1258" t="str">
        <f>IF(ISNUMBER(F20),'Cover Page'!$D$35/1000000*'1 macro-mapping'!F20/'FX rate'!$C$22,"")</f>
        <v/>
      </c>
      <c r="G97" s="1258" t="str">
        <f>IF(ISNUMBER(G20),'Cover Page'!$D$35/1000000*'1 macro-mapping'!G20/'FX rate'!$C$22,"")</f>
        <v/>
      </c>
      <c r="H97" s="1250" t="str">
        <f>IF(ISNUMBER(H20),'Cover Page'!$D$35/1000000*'1 macro-mapping'!H20/'FX rate'!$C$22,"")</f>
        <v/>
      </c>
      <c r="I97" s="1250" t="str">
        <f>IF(ISNUMBER(I20),'Cover Page'!$D$35/1000000*'1 macro-mapping'!I20/'FX rate'!$C$22,"")</f>
        <v/>
      </c>
      <c r="J97" s="1103" t="str">
        <f>IF(ISNUMBER(J20),'Cover Page'!$D$35/1000000*'1 macro-mapping'!J20/'FX rate'!$C$22,"")</f>
        <v/>
      </c>
      <c r="K97" s="1258" t="str">
        <f>IF(ISNUMBER(K20),'Cover Page'!$D$35/1000000*'1 macro-mapping'!K20/'FX rate'!$C$22,"")</f>
        <v/>
      </c>
      <c r="L97" s="1259" t="str">
        <f>IF(ISNUMBER(L20),'Cover Page'!$D$35/1000000*'1 macro-mapping'!L20/'FX rate'!$C$22,"")</f>
        <v/>
      </c>
      <c r="M97" s="1101">
        <f>IF(ISNUMBER(M20),'Cover Page'!$D$35/1000000*'1 macro-mapping'!M20/'FX rate'!$C$22,"")</f>
        <v>0</v>
      </c>
      <c r="N97" s="1260" t="str">
        <f>IF(ISNUMBER(N20),'Cover Page'!$D$35/1000000*'1 macro-mapping'!N20/'FX rate'!$C$22,"")</f>
        <v/>
      </c>
      <c r="O97" s="1258" t="str">
        <f>IF(ISNUMBER(O20),'Cover Page'!$D$35/1000000*'1 macro-mapping'!O20/'FX rate'!$C$22,"")</f>
        <v/>
      </c>
      <c r="P97" s="1261" t="str">
        <f>IF(ISNUMBER(P20),'Cover Page'!$D$35/1000000*'1 macro-mapping'!P20/'FX rate'!$C$22,"")</f>
        <v/>
      </c>
      <c r="Q97" s="1103" t="str">
        <f>IF(ISNUMBER(Q20),'Cover Page'!$D$35/1000000*'1 macro-mapping'!Q20/'FX rate'!$C$22,"")</f>
        <v/>
      </c>
      <c r="R97" s="1262" t="str">
        <f>IF(ISNUMBER(R20),'Cover Page'!$D$35/1000000*'1 macro-mapping'!R20/'FX rate'!$C$22,"")</f>
        <v/>
      </c>
      <c r="S97" s="1258" t="str">
        <f>IF(ISNUMBER(S20),'Cover Page'!$D$35/1000000*'1 macro-mapping'!S20/'FX rate'!$C$22,"")</f>
        <v/>
      </c>
      <c r="T97" s="1258" t="str">
        <f>IF(ISNUMBER(T20),'Cover Page'!$D$35/1000000*'1 macro-mapping'!T20/'FX rate'!$C$22,"")</f>
        <v/>
      </c>
      <c r="U97" s="1263" t="str">
        <f>IF(ISNUMBER(U20),'Cover Page'!$D$35/1000000*'1 macro-mapping'!U20/'FX rate'!$C$22,"")</f>
        <v/>
      </c>
      <c r="V97" s="1262" t="str">
        <f>IF(ISNUMBER(V20),'Cover Page'!$D$35/1000000*'1 macro-mapping'!V20/'FX rate'!$C$22,"")</f>
        <v/>
      </c>
      <c r="W97" s="1258" t="str">
        <f>IF(ISNUMBER(W20),'Cover Page'!$D$35/1000000*'1 macro-mapping'!W20/'FX rate'!$C$22,"")</f>
        <v/>
      </c>
      <c r="X97" s="1258" t="str">
        <f>IF(ISNUMBER(X20),'Cover Page'!$D$35/1000000*'1 macro-mapping'!X20/'FX rate'!$C$22,"")</f>
        <v/>
      </c>
      <c r="Y97" s="1264" t="str">
        <f>IF(ISNUMBER(Y20),'Cover Page'!$D$35/1000000*'1 macro-mapping'!Y20/'FX rate'!$C$22,"")</f>
        <v/>
      </c>
      <c r="Z97" s="1264" t="str">
        <f>IF(ISNUMBER(Z20),'Cover Page'!$D$35/1000000*'1 macro-mapping'!Z20/'FX rate'!$C$22,"")</f>
        <v/>
      </c>
      <c r="AA97" s="1264" t="str">
        <f>IF(ISNUMBER(AA20),'Cover Page'!$D$35/1000000*'1 macro-mapping'!AA20/'FX rate'!$C$22,"")</f>
        <v/>
      </c>
      <c r="AB97" s="1264" t="str">
        <f>IF(ISNUMBER(AB20),'Cover Page'!$D$35/1000000*'1 macro-mapping'!AB20/'FX rate'!$C$22,"")</f>
        <v/>
      </c>
      <c r="AC97" s="1264" t="str">
        <f>IF(ISNUMBER(AC20),'Cover Page'!$D$35/1000000*'1 macro-mapping'!AC20/'FX rate'!$C$22,"")</f>
        <v/>
      </c>
      <c r="AD97" s="1264" t="str">
        <f>IF(ISNUMBER(AD20),'Cover Page'!$D$35/1000000*'1 macro-mapping'!AD20/'FX rate'!$C$22,"")</f>
        <v/>
      </c>
      <c r="AE97" s="1264" t="str">
        <f>IF(ISNUMBER(AE20),'Cover Page'!$D$35/1000000*'1 macro-mapping'!AE20/'FX rate'!$C$22,"")</f>
        <v/>
      </c>
      <c r="AF97" s="1264" t="str">
        <f>IF(ISNUMBER(AF20),'Cover Page'!$D$35/1000000*'1 macro-mapping'!AF20/'FX rate'!$C$22,"")</f>
        <v/>
      </c>
      <c r="AG97" s="1264" t="str">
        <f>IF(ISNUMBER(AG20),'Cover Page'!$D$35/1000000*'1 macro-mapping'!AG20/'FX rate'!$C$22,"")</f>
        <v/>
      </c>
      <c r="AH97" s="1264" t="str">
        <f>IF(ISNUMBER(AH20),'Cover Page'!$D$35/1000000*'1 macro-mapping'!AH20/'FX rate'!$C$22,"")</f>
        <v/>
      </c>
      <c r="AI97" s="1264" t="str">
        <f>IF(ISNUMBER(AI20),'Cover Page'!$D$35/1000000*'1 macro-mapping'!AI20/'FX rate'!$C$22,"")</f>
        <v/>
      </c>
      <c r="AJ97" s="658"/>
      <c r="AK97" s="1264" t="str">
        <f>IF(ISNUMBER(AK20),'Cover Page'!$D$35/1000000*'1 macro-mapping'!AK20/'FX rate'!$C$22,"")</f>
        <v/>
      </c>
      <c r="AL97" s="1264" t="str">
        <f>IF(ISNUMBER(AL20),'Cover Page'!$D$35/1000000*'1 macro-mapping'!AL20/'FX rate'!$C$22,"")</f>
        <v/>
      </c>
      <c r="AM97" s="1264" t="str">
        <f>IF(ISNUMBER(AM20),'Cover Page'!$D$35/1000000*'1 macro-mapping'!AM20/'FX rate'!$C$22,"")</f>
        <v/>
      </c>
      <c r="AN97" s="1264" t="str">
        <f>IF(ISNUMBER(AN20),'Cover Page'!$D$35/1000000*'1 macro-mapping'!AN20/'FX rate'!$C$22,"")</f>
        <v/>
      </c>
      <c r="AO97" s="1264" t="str">
        <f>IF(ISNUMBER(AO20),'Cover Page'!$D$35/1000000*'1 macro-mapping'!AO20/'FX rate'!$C$22,"")</f>
        <v/>
      </c>
      <c r="AP97" s="658"/>
      <c r="AQ97" s="1264" t="str">
        <f>IF(ISNUMBER(AQ20),'Cover Page'!$D$35/1000000*'1 macro-mapping'!AQ20/'FX rate'!$C$22,"")</f>
        <v/>
      </c>
      <c r="AR97" s="1264" t="str">
        <f>IF(ISNUMBER(AR20),'Cover Page'!$D$35/1000000*'1 macro-mapping'!AR20/'FX rate'!$C$22,"")</f>
        <v/>
      </c>
      <c r="AS97" s="1264" t="str">
        <f>IF(ISNUMBER(AS20),'Cover Page'!$D$35/1000000*'1 macro-mapping'!AS20/'FX rate'!$C$22,"")</f>
        <v/>
      </c>
      <c r="AT97" s="1264" t="str">
        <f>IF(ISNUMBER(AT20),'Cover Page'!$D$35/1000000*'1 macro-mapping'!AT20/'FX rate'!$C$22,"")</f>
        <v/>
      </c>
      <c r="AU97" s="1264" t="str">
        <f>IF(ISNUMBER(AU20),'Cover Page'!$D$35/1000000*'1 macro-mapping'!AU20/'FX rate'!$C$22,"")</f>
        <v/>
      </c>
    </row>
    <row r="98" spans="1:47" ht="14.25" customHeight="1" x14ac:dyDescent="0.2">
      <c r="A98" s="1943"/>
      <c r="B98" s="1099">
        <v>2007</v>
      </c>
      <c r="C98" s="1100">
        <f>IF(ISNUMBER(C21),'Cover Page'!$D$35/1000000*'1 macro-mapping'!C21/'FX rate'!$C$22,"")</f>
        <v>0</v>
      </c>
      <c r="D98" s="1103" t="str">
        <f>IF(ISNUMBER(D21),'Cover Page'!$D$35/1000000*'1 macro-mapping'!D21/'FX rate'!$C$22,"")</f>
        <v/>
      </c>
      <c r="E98" s="1101">
        <f>IF(ISNUMBER(E21),'Cover Page'!$D$35/1000000*'1 macro-mapping'!E21/'FX rate'!$C$22,"")</f>
        <v>0</v>
      </c>
      <c r="F98" s="1258" t="str">
        <f>IF(ISNUMBER(F21),'Cover Page'!$D$35/1000000*'1 macro-mapping'!F21/'FX rate'!$C$22,"")</f>
        <v/>
      </c>
      <c r="G98" s="1258" t="str">
        <f>IF(ISNUMBER(G21),'Cover Page'!$D$35/1000000*'1 macro-mapping'!G21/'FX rate'!$C$22,"")</f>
        <v/>
      </c>
      <c r="H98" s="1250" t="str">
        <f>IF(ISNUMBER(H21),'Cover Page'!$D$35/1000000*'1 macro-mapping'!H21/'FX rate'!$C$22,"")</f>
        <v/>
      </c>
      <c r="I98" s="1250" t="str">
        <f>IF(ISNUMBER(I21),'Cover Page'!$D$35/1000000*'1 macro-mapping'!I21/'FX rate'!$C$22,"")</f>
        <v/>
      </c>
      <c r="J98" s="1103" t="str">
        <f>IF(ISNUMBER(J21),'Cover Page'!$D$35/1000000*'1 macro-mapping'!J21/'FX rate'!$C$22,"")</f>
        <v/>
      </c>
      <c r="K98" s="1258" t="str">
        <f>IF(ISNUMBER(K21),'Cover Page'!$D$35/1000000*'1 macro-mapping'!K21/'FX rate'!$C$22,"")</f>
        <v/>
      </c>
      <c r="L98" s="1259" t="str">
        <f>IF(ISNUMBER(L21),'Cover Page'!$D$35/1000000*'1 macro-mapping'!L21/'FX rate'!$C$22,"")</f>
        <v/>
      </c>
      <c r="M98" s="1101">
        <f>IF(ISNUMBER(M21),'Cover Page'!$D$35/1000000*'1 macro-mapping'!M21/'FX rate'!$C$22,"")</f>
        <v>0</v>
      </c>
      <c r="N98" s="1260" t="str">
        <f>IF(ISNUMBER(N21),'Cover Page'!$D$35/1000000*'1 macro-mapping'!N21/'FX rate'!$C$22,"")</f>
        <v/>
      </c>
      <c r="O98" s="1258" t="str">
        <f>IF(ISNUMBER(O21),'Cover Page'!$D$35/1000000*'1 macro-mapping'!O21/'FX rate'!$C$22,"")</f>
        <v/>
      </c>
      <c r="P98" s="1261" t="str">
        <f>IF(ISNUMBER(P21),'Cover Page'!$D$35/1000000*'1 macro-mapping'!P21/'FX rate'!$C$22,"")</f>
        <v/>
      </c>
      <c r="Q98" s="1103" t="str">
        <f>IF(ISNUMBER(Q21),'Cover Page'!$D$35/1000000*'1 macro-mapping'!Q21/'FX rate'!$C$22,"")</f>
        <v/>
      </c>
      <c r="R98" s="1262" t="str">
        <f>IF(ISNUMBER(R21),'Cover Page'!$D$35/1000000*'1 macro-mapping'!R21/'FX rate'!$C$22,"")</f>
        <v/>
      </c>
      <c r="S98" s="1258" t="str">
        <f>IF(ISNUMBER(S21),'Cover Page'!$D$35/1000000*'1 macro-mapping'!S21/'FX rate'!$C$22,"")</f>
        <v/>
      </c>
      <c r="T98" s="1258" t="str">
        <f>IF(ISNUMBER(T21),'Cover Page'!$D$35/1000000*'1 macro-mapping'!T21/'FX rate'!$C$22,"")</f>
        <v/>
      </c>
      <c r="U98" s="1263" t="str">
        <f>IF(ISNUMBER(U21),'Cover Page'!$D$35/1000000*'1 macro-mapping'!U21/'FX rate'!$C$22,"")</f>
        <v/>
      </c>
      <c r="V98" s="1262" t="str">
        <f>IF(ISNUMBER(V21),'Cover Page'!$D$35/1000000*'1 macro-mapping'!V21/'FX rate'!$C$22,"")</f>
        <v/>
      </c>
      <c r="W98" s="1258" t="str">
        <f>IF(ISNUMBER(W21),'Cover Page'!$D$35/1000000*'1 macro-mapping'!W21/'FX rate'!$C$22,"")</f>
        <v/>
      </c>
      <c r="X98" s="1258" t="str">
        <f>IF(ISNUMBER(X21),'Cover Page'!$D$35/1000000*'1 macro-mapping'!X21/'FX rate'!$C$22,"")</f>
        <v/>
      </c>
      <c r="Y98" s="1264" t="str">
        <f>IF(ISNUMBER(Y21),'Cover Page'!$D$35/1000000*'1 macro-mapping'!Y21/'FX rate'!$C$22,"")</f>
        <v/>
      </c>
      <c r="Z98" s="1264" t="str">
        <f>IF(ISNUMBER(Z21),'Cover Page'!$D$35/1000000*'1 macro-mapping'!Z21/'FX rate'!$C$22,"")</f>
        <v/>
      </c>
      <c r="AA98" s="1264" t="str">
        <f>IF(ISNUMBER(AA21),'Cover Page'!$D$35/1000000*'1 macro-mapping'!AA21/'FX rate'!$C$22,"")</f>
        <v/>
      </c>
      <c r="AB98" s="1264" t="str">
        <f>IF(ISNUMBER(AB21),'Cover Page'!$D$35/1000000*'1 macro-mapping'!AB21/'FX rate'!$C$22,"")</f>
        <v/>
      </c>
      <c r="AC98" s="1264" t="str">
        <f>IF(ISNUMBER(AC21),'Cover Page'!$D$35/1000000*'1 macro-mapping'!AC21/'FX rate'!$C$22,"")</f>
        <v/>
      </c>
      <c r="AD98" s="1264" t="str">
        <f>IF(ISNUMBER(AD21),'Cover Page'!$D$35/1000000*'1 macro-mapping'!AD21/'FX rate'!$C$22,"")</f>
        <v/>
      </c>
      <c r="AE98" s="1264" t="str">
        <f>IF(ISNUMBER(AE21),'Cover Page'!$D$35/1000000*'1 macro-mapping'!AE21/'FX rate'!$C$22,"")</f>
        <v/>
      </c>
      <c r="AF98" s="1264" t="str">
        <f>IF(ISNUMBER(AF21),'Cover Page'!$D$35/1000000*'1 macro-mapping'!AF21/'FX rate'!$C$22,"")</f>
        <v/>
      </c>
      <c r="AG98" s="1264" t="str">
        <f>IF(ISNUMBER(AG21),'Cover Page'!$D$35/1000000*'1 macro-mapping'!AG21/'FX rate'!$C$22,"")</f>
        <v/>
      </c>
      <c r="AH98" s="1264" t="str">
        <f>IF(ISNUMBER(AH21),'Cover Page'!$D$35/1000000*'1 macro-mapping'!AH21/'FX rate'!$C$22,"")</f>
        <v/>
      </c>
      <c r="AI98" s="1264" t="str">
        <f>IF(ISNUMBER(AI21),'Cover Page'!$D$35/1000000*'1 macro-mapping'!AI21/'FX rate'!$C$22,"")</f>
        <v/>
      </c>
      <c r="AJ98" s="658"/>
      <c r="AK98" s="1264" t="str">
        <f>IF(ISNUMBER(AK21),'Cover Page'!$D$35/1000000*'1 macro-mapping'!AK21/'FX rate'!$C$22,"")</f>
        <v/>
      </c>
      <c r="AL98" s="1264" t="str">
        <f>IF(ISNUMBER(AL21),'Cover Page'!$D$35/1000000*'1 macro-mapping'!AL21/'FX rate'!$C$22,"")</f>
        <v/>
      </c>
      <c r="AM98" s="1264" t="str">
        <f>IF(ISNUMBER(AM21),'Cover Page'!$D$35/1000000*'1 macro-mapping'!AM21/'FX rate'!$C$22,"")</f>
        <v/>
      </c>
      <c r="AN98" s="1264" t="str">
        <f>IF(ISNUMBER(AN21),'Cover Page'!$D$35/1000000*'1 macro-mapping'!AN21/'FX rate'!$C$22,"")</f>
        <v/>
      </c>
      <c r="AO98" s="1264" t="str">
        <f>IF(ISNUMBER(AO21),'Cover Page'!$D$35/1000000*'1 macro-mapping'!AO21/'FX rate'!$C$22,"")</f>
        <v/>
      </c>
      <c r="AP98" s="658"/>
      <c r="AQ98" s="1264" t="str">
        <f>IF(ISNUMBER(AQ21),'Cover Page'!$D$35/1000000*'1 macro-mapping'!AQ21/'FX rate'!$C$22,"")</f>
        <v/>
      </c>
      <c r="AR98" s="1264" t="str">
        <f>IF(ISNUMBER(AR21),'Cover Page'!$D$35/1000000*'1 macro-mapping'!AR21/'FX rate'!$C$22,"")</f>
        <v/>
      </c>
      <c r="AS98" s="1264" t="str">
        <f>IF(ISNUMBER(AS21),'Cover Page'!$D$35/1000000*'1 macro-mapping'!AS21/'FX rate'!$C$22,"")</f>
        <v/>
      </c>
      <c r="AT98" s="1264" t="str">
        <f>IF(ISNUMBER(AT21),'Cover Page'!$D$35/1000000*'1 macro-mapping'!AT21/'FX rate'!$C$22,"")</f>
        <v/>
      </c>
      <c r="AU98" s="1264" t="str">
        <f>IF(ISNUMBER(AU21),'Cover Page'!$D$35/1000000*'1 macro-mapping'!AU21/'FX rate'!$C$22,"")</f>
        <v/>
      </c>
    </row>
    <row r="99" spans="1:47" ht="14.25" customHeight="1" x14ac:dyDescent="0.2">
      <c r="A99" s="1943"/>
      <c r="B99" s="1099">
        <v>2008</v>
      </c>
      <c r="C99" s="1100">
        <f>IF(ISNUMBER(C22),'Cover Page'!$D$35/1000000*'1 macro-mapping'!C22/'FX rate'!$C$22,"")</f>
        <v>0</v>
      </c>
      <c r="D99" s="1103" t="str">
        <f>IF(ISNUMBER(D22),'Cover Page'!$D$35/1000000*'1 macro-mapping'!D22/'FX rate'!$C$22,"")</f>
        <v/>
      </c>
      <c r="E99" s="1101">
        <f>IF(ISNUMBER(E22),'Cover Page'!$D$35/1000000*'1 macro-mapping'!E22/'FX rate'!$C$22,"")</f>
        <v>0</v>
      </c>
      <c r="F99" s="1258" t="str">
        <f>IF(ISNUMBER(F22),'Cover Page'!$D$35/1000000*'1 macro-mapping'!F22/'FX rate'!$C$22,"")</f>
        <v/>
      </c>
      <c r="G99" s="1258" t="str">
        <f>IF(ISNUMBER(G22),'Cover Page'!$D$35/1000000*'1 macro-mapping'!G22/'FX rate'!$C$22,"")</f>
        <v/>
      </c>
      <c r="H99" s="1250" t="str">
        <f>IF(ISNUMBER(H22),'Cover Page'!$D$35/1000000*'1 macro-mapping'!H22/'FX rate'!$C$22,"")</f>
        <v/>
      </c>
      <c r="I99" s="1250" t="str">
        <f>IF(ISNUMBER(I22),'Cover Page'!$D$35/1000000*'1 macro-mapping'!I22/'FX rate'!$C$22,"")</f>
        <v/>
      </c>
      <c r="J99" s="1103" t="str">
        <f>IF(ISNUMBER(J22),'Cover Page'!$D$35/1000000*'1 macro-mapping'!J22/'FX rate'!$C$22,"")</f>
        <v/>
      </c>
      <c r="K99" s="1258" t="str">
        <f>IF(ISNUMBER(K22),'Cover Page'!$D$35/1000000*'1 macro-mapping'!K22/'FX rate'!$C$22,"")</f>
        <v/>
      </c>
      <c r="L99" s="1259" t="str">
        <f>IF(ISNUMBER(L22),'Cover Page'!$D$35/1000000*'1 macro-mapping'!L22/'FX rate'!$C$22,"")</f>
        <v/>
      </c>
      <c r="M99" s="1101">
        <f>IF(ISNUMBER(M22),'Cover Page'!$D$35/1000000*'1 macro-mapping'!M22/'FX rate'!$C$22,"")</f>
        <v>0</v>
      </c>
      <c r="N99" s="1260" t="str">
        <f>IF(ISNUMBER(N22),'Cover Page'!$D$35/1000000*'1 macro-mapping'!N22/'FX rate'!$C$22,"")</f>
        <v/>
      </c>
      <c r="O99" s="1258" t="str">
        <f>IF(ISNUMBER(O22),'Cover Page'!$D$35/1000000*'1 macro-mapping'!O22/'FX rate'!$C$22,"")</f>
        <v/>
      </c>
      <c r="P99" s="1261" t="str">
        <f>IF(ISNUMBER(P22),'Cover Page'!$D$35/1000000*'1 macro-mapping'!P22/'FX rate'!$C$22,"")</f>
        <v/>
      </c>
      <c r="Q99" s="1103" t="str">
        <f>IF(ISNUMBER(Q22),'Cover Page'!$D$35/1000000*'1 macro-mapping'!Q22/'FX rate'!$C$22,"")</f>
        <v/>
      </c>
      <c r="R99" s="1262" t="str">
        <f>IF(ISNUMBER(R22),'Cover Page'!$D$35/1000000*'1 macro-mapping'!R22/'FX rate'!$C$22,"")</f>
        <v/>
      </c>
      <c r="S99" s="1258" t="str">
        <f>IF(ISNUMBER(S22),'Cover Page'!$D$35/1000000*'1 macro-mapping'!S22/'FX rate'!$C$22,"")</f>
        <v/>
      </c>
      <c r="T99" s="1258" t="str">
        <f>IF(ISNUMBER(T22),'Cover Page'!$D$35/1000000*'1 macro-mapping'!T22/'FX rate'!$C$22,"")</f>
        <v/>
      </c>
      <c r="U99" s="1263" t="str">
        <f>IF(ISNUMBER(U22),'Cover Page'!$D$35/1000000*'1 macro-mapping'!U22/'FX rate'!$C$22,"")</f>
        <v/>
      </c>
      <c r="V99" s="1262" t="str">
        <f>IF(ISNUMBER(V22),'Cover Page'!$D$35/1000000*'1 macro-mapping'!V22/'FX rate'!$C$22,"")</f>
        <v/>
      </c>
      <c r="W99" s="1258" t="str">
        <f>IF(ISNUMBER(W22),'Cover Page'!$D$35/1000000*'1 macro-mapping'!W22/'FX rate'!$C$22,"")</f>
        <v/>
      </c>
      <c r="X99" s="1258" t="str">
        <f>IF(ISNUMBER(X22),'Cover Page'!$D$35/1000000*'1 macro-mapping'!X22/'FX rate'!$C$22,"")</f>
        <v/>
      </c>
      <c r="Y99" s="1264" t="str">
        <f>IF(ISNUMBER(Y22),'Cover Page'!$D$35/1000000*'1 macro-mapping'!Y22/'FX rate'!$C$22,"")</f>
        <v/>
      </c>
      <c r="Z99" s="1264" t="str">
        <f>IF(ISNUMBER(Z22),'Cover Page'!$D$35/1000000*'1 macro-mapping'!Z22/'FX rate'!$C$22,"")</f>
        <v/>
      </c>
      <c r="AA99" s="1264" t="str">
        <f>IF(ISNUMBER(AA22),'Cover Page'!$D$35/1000000*'1 macro-mapping'!AA22/'FX rate'!$C$22,"")</f>
        <v/>
      </c>
      <c r="AB99" s="1264" t="str">
        <f>IF(ISNUMBER(AB22),'Cover Page'!$D$35/1000000*'1 macro-mapping'!AB22/'FX rate'!$C$22,"")</f>
        <v/>
      </c>
      <c r="AC99" s="1264" t="str">
        <f>IF(ISNUMBER(AC22),'Cover Page'!$D$35/1000000*'1 macro-mapping'!AC22/'FX rate'!$C$22,"")</f>
        <v/>
      </c>
      <c r="AD99" s="1264" t="str">
        <f>IF(ISNUMBER(AD22),'Cover Page'!$D$35/1000000*'1 macro-mapping'!AD22/'FX rate'!$C$22,"")</f>
        <v/>
      </c>
      <c r="AE99" s="1264" t="str">
        <f>IF(ISNUMBER(AE22),'Cover Page'!$D$35/1000000*'1 macro-mapping'!AE22/'FX rate'!$C$22,"")</f>
        <v/>
      </c>
      <c r="AF99" s="1264" t="str">
        <f>IF(ISNUMBER(AF22),'Cover Page'!$D$35/1000000*'1 macro-mapping'!AF22/'FX rate'!$C$22,"")</f>
        <v/>
      </c>
      <c r="AG99" s="1264" t="str">
        <f>IF(ISNUMBER(AG22),'Cover Page'!$D$35/1000000*'1 macro-mapping'!AG22/'FX rate'!$C$22,"")</f>
        <v/>
      </c>
      <c r="AH99" s="1264" t="str">
        <f>IF(ISNUMBER(AH22),'Cover Page'!$D$35/1000000*'1 macro-mapping'!AH22/'FX rate'!$C$22,"")</f>
        <v/>
      </c>
      <c r="AI99" s="1264" t="str">
        <f>IF(ISNUMBER(AI22),'Cover Page'!$D$35/1000000*'1 macro-mapping'!AI22/'FX rate'!$C$22,"")</f>
        <v/>
      </c>
      <c r="AJ99" s="658"/>
      <c r="AK99" s="1264" t="str">
        <f>IF(ISNUMBER(AK22),'Cover Page'!$D$35/1000000*'1 macro-mapping'!AK22/'FX rate'!$C$22,"")</f>
        <v/>
      </c>
      <c r="AL99" s="1264" t="str">
        <f>IF(ISNUMBER(AL22),'Cover Page'!$D$35/1000000*'1 macro-mapping'!AL22/'FX rate'!$C$22,"")</f>
        <v/>
      </c>
      <c r="AM99" s="1264" t="str">
        <f>IF(ISNUMBER(AM22),'Cover Page'!$D$35/1000000*'1 macro-mapping'!AM22/'FX rate'!$C$22,"")</f>
        <v/>
      </c>
      <c r="AN99" s="1264" t="str">
        <f>IF(ISNUMBER(AN22),'Cover Page'!$D$35/1000000*'1 macro-mapping'!AN22/'FX rate'!$C$22,"")</f>
        <v/>
      </c>
      <c r="AO99" s="1264" t="str">
        <f>IF(ISNUMBER(AO22),'Cover Page'!$D$35/1000000*'1 macro-mapping'!AO22/'FX rate'!$C$22,"")</f>
        <v/>
      </c>
      <c r="AP99" s="658"/>
      <c r="AQ99" s="1264" t="str">
        <f>IF(ISNUMBER(AQ22),'Cover Page'!$D$35/1000000*'1 macro-mapping'!AQ22/'FX rate'!$C$22,"")</f>
        <v/>
      </c>
      <c r="AR99" s="1264" t="str">
        <f>IF(ISNUMBER(AR22),'Cover Page'!$D$35/1000000*'1 macro-mapping'!AR22/'FX rate'!$C$22,"")</f>
        <v/>
      </c>
      <c r="AS99" s="1264" t="str">
        <f>IF(ISNUMBER(AS22),'Cover Page'!$D$35/1000000*'1 macro-mapping'!AS22/'FX rate'!$C$22,"")</f>
        <v/>
      </c>
      <c r="AT99" s="1264" t="str">
        <f>IF(ISNUMBER(AT22),'Cover Page'!$D$35/1000000*'1 macro-mapping'!AT22/'FX rate'!$C$22,"")</f>
        <v/>
      </c>
      <c r="AU99" s="1264" t="str">
        <f>IF(ISNUMBER(AU22),'Cover Page'!$D$35/1000000*'1 macro-mapping'!AU22/'FX rate'!$C$22,"")</f>
        <v/>
      </c>
    </row>
    <row r="100" spans="1:47" ht="14.25" customHeight="1" x14ac:dyDescent="0.2">
      <c r="A100" s="1943"/>
      <c r="B100" s="1099">
        <v>2009</v>
      </c>
      <c r="C100" s="1100">
        <f>IF(ISNUMBER(C23),'Cover Page'!$D$35/1000000*'1 macro-mapping'!C23/'FX rate'!$C$22,"")</f>
        <v>0</v>
      </c>
      <c r="D100" s="1103" t="str">
        <f>IF(ISNUMBER(D23),'Cover Page'!$D$35/1000000*'1 macro-mapping'!D23/'FX rate'!$C$22,"")</f>
        <v/>
      </c>
      <c r="E100" s="1101">
        <f>IF(ISNUMBER(E23),'Cover Page'!$D$35/1000000*'1 macro-mapping'!E23/'FX rate'!$C$22,"")</f>
        <v>0</v>
      </c>
      <c r="F100" s="1258" t="str">
        <f>IF(ISNUMBER(F23),'Cover Page'!$D$35/1000000*'1 macro-mapping'!F23/'FX rate'!$C$22,"")</f>
        <v/>
      </c>
      <c r="G100" s="1258" t="str">
        <f>IF(ISNUMBER(G23),'Cover Page'!$D$35/1000000*'1 macro-mapping'!G23/'FX rate'!$C$22,"")</f>
        <v/>
      </c>
      <c r="H100" s="1250" t="str">
        <f>IF(ISNUMBER(H23),'Cover Page'!$D$35/1000000*'1 macro-mapping'!H23/'FX rate'!$C$22,"")</f>
        <v/>
      </c>
      <c r="I100" s="1250" t="str">
        <f>IF(ISNUMBER(I23),'Cover Page'!$D$35/1000000*'1 macro-mapping'!I23/'FX rate'!$C$22,"")</f>
        <v/>
      </c>
      <c r="J100" s="1103" t="str">
        <f>IF(ISNUMBER(J23),'Cover Page'!$D$35/1000000*'1 macro-mapping'!J23/'FX rate'!$C$22,"")</f>
        <v/>
      </c>
      <c r="K100" s="1258" t="str">
        <f>IF(ISNUMBER(K23),'Cover Page'!$D$35/1000000*'1 macro-mapping'!K23/'FX rate'!$C$22,"")</f>
        <v/>
      </c>
      <c r="L100" s="1259" t="str">
        <f>IF(ISNUMBER(L23),'Cover Page'!$D$35/1000000*'1 macro-mapping'!L23/'FX rate'!$C$22,"")</f>
        <v/>
      </c>
      <c r="M100" s="1101">
        <f>IF(ISNUMBER(M23),'Cover Page'!$D$35/1000000*'1 macro-mapping'!M23/'FX rate'!$C$22,"")</f>
        <v>0</v>
      </c>
      <c r="N100" s="1260" t="str">
        <f>IF(ISNUMBER(N23),'Cover Page'!$D$35/1000000*'1 macro-mapping'!N23/'FX rate'!$C$22,"")</f>
        <v/>
      </c>
      <c r="O100" s="1258" t="str">
        <f>IF(ISNUMBER(O23),'Cover Page'!$D$35/1000000*'1 macro-mapping'!O23/'FX rate'!$C$22,"")</f>
        <v/>
      </c>
      <c r="P100" s="1261" t="str">
        <f>IF(ISNUMBER(P23),'Cover Page'!$D$35/1000000*'1 macro-mapping'!P23/'FX rate'!$C$22,"")</f>
        <v/>
      </c>
      <c r="Q100" s="1103" t="str">
        <f>IF(ISNUMBER(Q23),'Cover Page'!$D$35/1000000*'1 macro-mapping'!Q23/'FX rate'!$C$22,"")</f>
        <v/>
      </c>
      <c r="R100" s="1262" t="str">
        <f>IF(ISNUMBER(R23),'Cover Page'!$D$35/1000000*'1 macro-mapping'!R23/'FX rate'!$C$22,"")</f>
        <v/>
      </c>
      <c r="S100" s="1258" t="str">
        <f>IF(ISNUMBER(S23),'Cover Page'!$D$35/1000000*'1 macro-mapping'!S23/'FX rate'!$C$22,"")</f>
        <v/>
      </c>
      <c r="T100" s="1258" t="str">
        <f>IF(ISNUMBER(T23),'Cover Page'!$D$35/1000000*'1 macro-mapping'!T23/'FX rate'!$C$22,"")</f>
        <v/>
      </c>
      <c r="U100" s="1263" t="str">
        <f>IF(ISNUMBER(U23),'Cover Page'!$D$35/1000000*'1 macro-mapping'!U23/'FX rate'!$C$22,"")</f>
        <v/>
      </c>
      <c r="V100" s="1262" t="str">
        <f>IF(ISNUMBER(V23),'Cover Page'!$D$35/1000000*'1 macro-mapping'!V23/'FX rate'!$C$22,"")</f>
        <v/>
      </c>
      <c r="W100" s="1258" t="str">
        <f>IF(ISNUMBER(W23),'Cover Page'!$D$35/1000000*'1 macro-mapping'!W23/'FX rate'!$C$22,"")</f>
        <v/>
      </c>
      <c r="X100" s="1258" t="str">
        <f>IF(ISNUMBER(X23),'Cover Page'!$D$35/1000000*'1 macro-mapping'!X23/'FX rate'!$C$22,"")</f>
        <v/>
      </c>
      <c r="Y100" s="1264" t="str">
        <f>IF(ISNUMBER(Y23),'Cover Page'!$D$35/1000000*'1 macro-mapping'!Y23/'FX rate'!$C$22,"")</f>
        <v/>
      </c>
      <c r="Z100" s="1264" t="str">
        <f>IF(ISNUMBER(Z23),'Cover Page'!$D$35/1000000*'1 macro-mapping'!Z23/'FX rate'!$C$22,"")</f>
        <v/>
      </c>
      <c r="AA100" s="1264" t="str">
        <f>IF(ISNUMBER(AA23),'Cover Page'!$D$35/1000000*'1 macro-mapping'!AA23/'FX rate'!$C$22,"")</f>
        <v/>
      </c>
      <c r="AB100" s="1264" t="str">
        <f>IF(ISNUMBER(AB23),'Cover Page'!$D$35/1000000*'1 macro-mapping'!AB23/'FX rate'!$C$22,"")</f>
        <v/>
      </c>
      <c r="AC100" s="1264" t="str">
        <f>IF(ISNUMBER(AC23),'Cover Page'!$D$35/1000000*'1 macro-mapping'!AC23/'FX rate'!$C$22,"")</f>
        <v/>
      </c>
      <c r="AD100" s="1264" t="str">
        <f>IF(ISNUMBER(AD23),'Cover Page'!$D$35/1000000*'1 macro-mapping'!AD23/'FX rate'!$C$22,"")</f>
        <v/>
      </c>
      <c r="AE100" s="1264" t="str">
        <f>IF(ISNUMBER(AE23),'Cover Page'!$D$35/1000000*'1 macro-mapping'!AE23/'FX rate'!$C$22,"")</f>
        <v/>
      </c>
      <c r="AF100" s="1264" t="str">
        <f>IF(ISNUMBER(AF23),'Cover Page'!$D$35/1000000*'1 macro-mapping'!AF23/'FX rate'!$C$22,"")</f>
        <v/>
      </c>
      <c r="AG100" s="1264" t="str">
        <f>IF(ISNUMBER(AG23),'Cover Page'!$D$35/1000000*'1 macro-mapping'!AG23/'FX rate'!$C$22,"")</f>
        <v/>
      </c>
      <c r="AH100" s="1264" t="str">
        <f>IF(ISNUMBER(AH23),'Cover Page'!$D$35/1000000*'1 macro-mapping'!AH23/'FX rate'!$C$22,"")</f>
        <v/>
      </c>
      <c r="AI100" s="1264" t="str">
        <f>IF(ISNUMBER(AI23),'Cover Page'!$D$35/1000000*'1 macro-mapping'!AI23/'FX rate'!$C$22,"")</f>
        <v/>
      </c>
      <c r="AJ100" s="658"/>
      <c r="AK100" s="1264" t="str">
        <f>IF(ISNUMBER(AK23),'Cover Page'!$D$35/1000000*'1 macro-mapping'!AK23/'FX rate'!$C$22,"")</f>
        <v/>
      </c>
      <c r="AL100" s="1264" t="str">
        <f>IF(ISNUMBER(AL23),'Cover Page'!$D$35/1000000*'1 macro-mapping'!AL23/'FX rate'!$C$22,"")</f>
        <v/>
      </c>
      <c r="AM100" s="1264" t="str">
        <f>IF(ISNUMBER(AM23),'Cover Page'!$D$35/1000000*'1 macro-mapping'!AM23/'FX rate'!$C$22,"")</f>
        <v/>
      </c>
      <c r="AN100" s="1264" t="str">
        <f>IF(ISNUMBER(AN23),'Cover Page'!$D$35/1000000*'1 macro-mapping'!AN23/'FX rate'!$C$22,"")</f>
        <v/>
      </c>
      <c r="AO100" s="1264" t="str">
        <f>IF(ISNUMBER(AO23),'Cover Page'!$D$35/1000000*'1 macro-mapping'!AO23/'FX rate'!$C$22,"")</f>
        <v/>
      </c>
      <c r="AP100" s="658"/>
      <c r="AQ100" s="1264" t="str">
        <f>IF(ISNUMBER(AQ23),'Cover Page'!$D$35/1000000*'1 macro-mapping'!AQ23/'FX rate'!$C$22,"")</f>
        <v/>
      </c>
      <c r="AR100" s="1264" t="str">
        <f>IF(ISNUMBER(AR23),'Cover Page'!$D$35/1000000*'1 macro-mapping'!AR23/'FX rate'!$C$22,"")</f>
        <v/>
      </c>
      <c r="AS100" s="1264" t="str">
        <f>IF(ISNUMBER(AS23),'Cover Page'!$D$35/1000000*'1 macro-mapping'!AS23/'FX rate'!$C$22,"")</f>
        <v/>
      </c>
      <c r="AT100" s="1264" t="str">
        <f>IF(ISNUMBER(AT23),'Cover Page'!$D$35/1000000*'1 macro-mapping'!AT23/'FX rate'!$C$22,"")</f>
        <v/>
      </c>
      <c r="AU100" s="1264" t="str">
        <f>IF(ISNUMBER(AU23),'Cover Page'!$D$35/1000000*'1 macro-mapping'!AU23/'FX rate'!$C$22,"")</f>
        <v/>
      </c>
    </row>
    <row r="101" spans="1:47" ht="14.25" customHeight="1" x14ac:dyDescent="0.2">
      <c r="A101" s="1943"/>
      <c r="B101" s="1099">
        <v>2010</v>
      </c>
      <c r="C101" s="1100">
        <f>IF(ISNUMBER(C24),'Cover Page'!$D$35/1000000*'1 macro-mapping'!C24/'FX rate'!$C$22,"")</f>
        <v>0</v>
      </c>
      <c r="D101" s="1103" t="str">
        <f>IF(ISNUMBER(D24),'Cover Page'!$D$35/1000000*'1 macro-mapping'!D24/'FX rate'!$C$22,"")</f>
        <v/>
      </c>
      <c r="E101" s="1101">
        <f>IF(ISNUMBER(E24),'Cover Page'!$D$35/1000000*'1 macro-mapping'!E24/'FX rate'!$C$22,"")</f>
        <v>0</v>
      </c>
      <c r="F101" s="1258" t="str">
        <f>IF(ISNUMBER(F24),'Cover Page'!$D$35/1000000*'1 macro-mapping'!F24/'FX rate'!$C$22,"")</f>
        <v/>
      </c>
      <c r="G101" s="1258" t="str">
        <f>IF(ISNUMBER(G24),'Cover Page'!$D$35/1000000*'1 macro-mapping'!G24/'FX rate'!$C$22,"")</f>
        <v/>
      </c>
      <c r="H101" s="1250" t="str">
        <f>IF(ISNUMBER(H24),'Cover Page'!$D$35/1000000*'1 macro-mapping'!H24/'FX rate'!$C$22,"")</f>
        <v/>
      </c>
      <c r="I101" s="1250" t="str">
        <f>IF(ISNUMBER(I24),'Cover Page'!$D$35/1000000*'1 macro-mapping'!I24/'FX rate'!$C$22,"")</f>
        <v/>
      </c>
      <c r="J101" s="1103" t="str">
        <f>IF(ISNUMBER(J24),'Cover Page'!$D$35/1000000*'1 macro-mapping'!J24/'FX rate'!$C$22,"")</f>
        <v/>
      </c>
      <c r="K101" s="1258" t="str">
        <f>IF(ISNUMBER(K24),'Cover Page'!$D$35/1000000*'1 macro-mapping'!K24/'FX rate'!$C$22,"")</f>
        <v/>
      </c>
      <c r="L101" s="1259" t="str">
        <f>IF(ISNUMBER(L24),'Cover Page'!$D$35/1000000*'1 macro-mapping'!L24/'FX rate'!$C$22,"")</f>
        <v/>
      </c>
      <c r="M101" s="1101">
        <f>IF(ISNUMBER(M24),'Cover Page'!$D$35/1000000*'1 macro-mapping'!M24/'FX rate'!$C$22,"")</f>
        <v>0</v>
      </c>
      <c r="N101" s="1260" t="str">
        <f>IF(ISNUMBER(N24),'Cover Page'!$D$35/1000000*'1 macro-mapping'!N24/'FX rate'!$C$22,"")</f>
        <v/>
      </c>
      <c r="O101" s="1258" t="str">
        <f>IF(ISNUMBER(O24),'Cover Page'!$D$35/1000000*'1 macro-mapping'!O24/'FX rate'!$C$22,"")</f>
        <v/>
      </c>
      <c r="P101" s="1261" t="str">
        <f>IF(ISNUMBER(P24),'Cover Page'!$D$35/1000000*'1 macro-mapping'!P24/'FX rate'!$C$22,"")</f>
        <v/>
      </c>
      <c r="Q101" s="1103" t="str">
        <f>IF(ISNUMBER(Q24),'Cover Page'!$D$35/1000000*'1 macro-mapping'!Q24/'FX rate'!$C$22,"")</f>
        <v/>
      </c>
      <c r="R101" s="1262" t="str">
        <f>IF(ISNUMBER(R24),'Cover Page'!$D$35/1000000*'1 macro-mapping'!R24/'FX rate'!$C$22,"")</f>
        <v/>
      </c>
      <c r="S101" s="1258" t="str">
        <f>IF(ISNUMBER(S24),'Cover Page'!$D$35/1000000*'1 macro-mapping'!S24/'FX rate'!$C$22,"")</f>
        <v/>
      </c>
      <c r="T101" s="1258" t="str">
        <f>IF(ISNUMBER(T24),'Cover Page'!$D$35/1000000*'1 macro-mapping'!T24/'FX rate'!$C$22,"")</f>
        <v/>
      </c>
      <c r="U101" s="1263" t="str">
        <f>IF(ISNUMBER(U24),'Cover Page'!$D$35/1000000*'1 macro-mapping'!U24/'FX rate'!$C$22,"")</f>
        <v/>
      </c>
      <c r="V101" s="1262" t="str">
        <f>IF(ISNUMBER(V24),'Cover Page'!$D$35/1000000*'1 macro-mapping'!V24/'FX rate'!$C$22,"")</f>
        <v/>
      </c>
      <c r="W101" s="1258" t="str">
        <f>IF(ISNUMBER(W24),'Cover Page'!$D$35/1000000*'1 macro-mapping'!W24/'FX rate'!$C$22,"")</f>
        <v/>
      </c>
      <c r="X101" s="1258" t="str">
        <f>IF(ISNUMBER(X24),'Cover Page'!$D$35/1000000*'1 macro-mapping'!X24/'FX rate'!$C$22,"")</f>
        <v/>
      </c>
      <c r="Y101" s="1264" t="str">
        <f>IF(ISNUMBER(Y24),'Cover Page'!$D$35/1000000*'1 macro-mapping'!Y24/'FX rate'!$C$22,"")</f>
        <v/>
      </c>
      <c r="Z101" s="1264" t="str">
        <f>IF(ISNUMBER(Z24),'Cover Page'!$D$35/1000000*'1 macro-mapping'!Z24/'FX rate'!$C$22,"")</f>
        <v/>
      </c>
      <c r="AA101" s="1264" t="str">
        <f>IF(ISNUMBER(AA24),'Cover Page'!$D$35/1000000*'1 macro-mapping'!AA24/'FX rate'!$C$22,"")</f>
        <v/>
      </c>
      <c r="AB101" s="1264" t="str">
        <f>IF(ISNUMBER(AB24),'Cover Page'!$D$35/1000000*'1 macro-mapping'!AB24/'FX rate'!$C$22,"")</f>
        <v/>
      </c>
      <c r="AC101" s="1264" t="str">
        <f>IF(ISNUMBER(AC24),'Cover Page'!$D$35/1000000*'1 macro-mapping'!AC24/'FX rate'!$C$22,"")</f>
        <v/>
      </c>
      <c r="AD101" s="1264" t="str">
        <f>IF(ISNUMBER(AD24),'Cover Page'!$D$35/1000000*'1 macro-mapping'!AD24/'FX rate'!$C$22,"")</f>
        <v/>
      </c>
      <c r="AE101" s="1264" t="str">
        <f>IF(ISNUMBER(AE24),'Cover Page'!$D$35/1000000*'1 macro-mapping'!AE24/'FX rate'!$C$22,"")</f>
        <v/>
      </c>
      <c r="AF101" s="1264" t="str">
        <f>IF(ISNUMBER(AF24),'Cover Page'!$D$35/1000000*'1 macro-mapping'!AF24/'FX rate'!$C$22,"")</f>
        <v/>
      </c>
      <c r="AG101" s="1264" t="str">
        <f>IF(ISNUMBER(AG24),'Cover Page'!$D$35/1000000*'1 macro-mapping'!AG24/'FX rate'!$C$22,"")</f>
        <v/>
      </c>
      <c r="AH101" s="1264" t="str">
        <f>IF(ISNUMBER(AH24),'Cover Page'!$D$35/1000000*'1 macro-mapping'!AH24/'FX rate'!$C$22,"")</f>
        <v/>
      </c>
      <c r="AI101" s="1264" t="str">
        <f>IF(ISNUMBER(AI24),'Cover Page'!$D$35/1000000*'1 macro-mapping'!AI24/'FX rate'!$C$22,"")</f>
        <v/>
      </c>
      <c r="AJ101" s="658"/>
      <c r="AK101" s="1264" t="str">
        <f>IF(ISNUMBER(AK24),'Cover Page'!$D$35/1000000*'1 macro-mapping'!AK24/'FX rate'!$C$22,"")</f>
        <v/>
      </c>
      <c r="AL101" s="1264" t="str">
        <f>IF(ISNUMBER(AL24),'Cover Page'!$D$35/1000000*'1 macro-mapping'!AL24/'FX rate'!$C$22,"")</f>
        <v/>
      </c>
      <c r="AM101" s="1264" t="str">
        <f>IF(ISNUMBER(AM24),'Cover Page'!$D$35/1000000*'1 macro-mapping'!AM24/'FX rate'!$C$22,"")</f>
        <v/>
      </c>
      <c r="AN101" s="1264" t="str">
        <f>IF(ISNUMBER(AN24),'Cover Page'!$D$35/1000000*'1 macro-mapping'!AN24/'FX rate'!$C$22,"")</f>
        <v/>
      </c>
      <c r="AO101" s="1264" t="str">
        <f>IF(ISNUMBER(AO24),'Cover Page'!$D$35/1000000*'1 macro-mapping'!AO24/'FX rate'!$C$22,"")</f>
        <v/>
      </c>
      <c r="AP101" s="658"/>
      <c r="AQ101" s="1264" t="str">
        <f>IF(ISNUMBER(AQ24),'Cover Page'!$D$35/1000000*'1 macro-mapping'!AQ24/'FX rate'!$C$22,"")</f>
        <v/>
      </c>
      <c r="AR101" s="1264" t="str">
        <f>IF(ISNUMBER(AR24),'Cover Page'!$D$35/1000000*'1 macro-mapping'!AR24/'FX rate'!$C$22,"")</f>
        <v/>
      </c>
      <c r="AS101" s="1264" t="str">
        <f>IF(ISNUMBER(AS24),'Cover Page'!$D$35/1000000*'1 macro-mapping'!AS24/'FX rate'!$C$22,"")</f>
        <v/>
      </c>
      <c r="AT101" s="1264" t="str">
        <f>IF(ISNUMBER(AT24),'Cover Page'!$D$35/1000000*'1 macro-mapping'!AT24/'FX rate'!$C$22,"")</f>
        <v/>
      </c>
      <c r="AU101" s="1264" t="str">
        <f>IF(ISNUMBER(AU24),'Cover Page'!$D$35/1000000*'1 macro-mapping'!AU24/'FX rate'!$C$22,"")</f>
        <v/>
      </c>
    </row>
    <row r="102" spans="1:47" ht="14.25" customHeight="1" x14ac:dyDescent="0.2">
      <c r="A102" s="1943"/>
      <c r="B102" s="1099">
        <v>2011</v>
      </c>
      <c r="C102" s="1100">
        <f>IF(ISNUMBER(C25),'Cover Page'!$D$35/1000000*'1 macro-mapping'!C25/'FX rate'!$C$22,"")</f>
        <v>0</v>
      </c>
      <c r="D102" s="1103" t="str">
        <f>IF(ISNUMBER(D25),'Cover Page'!$D$35/1000000*'1 macro-mapping'!D25/'FX rate'!$C$22,"")</f>
        <v/>
      </c>
      <c r="E102" s="1101">
        <f>IF(ISNUMBER(E25),'Cover Page'!$D$35/1000000*'1 macro-mapping'!E25/'FX rate'!$C$22,"")</f>
        <v>0</v>
      </c>
      <c r="F102" s="1258" t="str">
        <f>IF(ISNUMBER(F25),'Cover Page'!$D$35/1000000*'1 macro-mapping'!F25/'FX rate'!$C$22,"")</f>
        <v/>
      </c>
      <c r="G102" s="1258" t="str">
        <f>IF(ISNUMBER(G25),'Cover Page'!$D$35/1000000*'1 macro-mapping'!G25/'FX rate'!$C$22,"")</f>
        <v/>
      </c>
      <c r="H102" s="1250" t="str">
        <f>IF(ISNUMBER(H25),'Cover Page'!$D$35/1000000*'1 macro-mapping'!H25/'FX rate'!$C$22,"")</f>
        <v/>
      </c>
      <c r="I102" s="1250" t="str">
        <f>IF(ISNUMBER(I25),'Cover Page'!$D$35/1000000*'1 macro-mapping'!I25/'FX rate'!$C$22,"")</f>
        <v/>
      </c>
      <c r="J102" s="1103" t="str">
        <f>IF(ISNUMBER(J25),'Cover Page'!$D$35/1000000*'1 macro-mapping'!J25/'FX rate'!$C$22,"")</f>
        <v/>
      </c>
      <c r="K102" s="1258" t="str">
        <f>IF(ISNUMBER(K25),'Cover Page'!$D$35/1000000*'1 macro-mapping'!K25/'FX rate'!$C$22,"")</f>
        <v/>
      </c>
      <c r="L102" s="1259" t="str">
        <f>IF(ISNUMBER(L25),'Cover Page'!$D$35/1000000*'1 macro-mapping'!L25/'FX rate'!$C$22,"")</f>
        <v/>
      </c>
      <c r="M102" s="1101">
        <f>IF(ISNUMBER(M25),'Cover Page'!$D$35/1000000*'1 macro-mapping'!M25/'FX rate'!$C$22,"")</f>
        <v>0</v>
      </c>
      <c r="N102" s="1260" t="str">
        <f>IF(ISNUMBER(N25),'Cover Page'!$D$35/1000000*'1 macro-mapping'!N25/'FX rate'!$C$22,"")</f>
        <v/>
      </c>
      <c r="O102" s="1258" t="str">
        <f>IF(ISNUMBER(O25),'Cover Page'!$D$35/1000000*'1 macro-mapping'!O25/'FX rate'!$C$22,"")</f>
        <v/>
      </c>
      <c r="P102" s="1261" t="str">
        <f>IF(ISNUMBER(P25),'Cover Page'!$D$35/1000000*'1 macro-mapping'!P25/'FX rate'!$C$22,"")</f>
        <v/>
      </c>
      <c r="Q102" s="1103" t="str">
        <f>IF(ISNUMBER(Q25),'Cover Page'!$D$35/1000000*'1 macro-mapping'!Q25/'FX rate'!$C$22,"")</f>
        <v/>
      </c>
      <c r="R102" s="1262" t="str">
        <f>IF(ISNUMBER(R25),'Cover Page'!$D$35/1000000*'1 macro-mapping'!R25/'FX rate'!$C$22,"")</f>
        <v/>
      </c>
      <c r="S102" s="1258" t="str">
        <f>IF(ISNUMBER(S25),'Cover Page'!$D$35/1000000*'1 macro-mapping'!S25/'FX rate'!$C$22,"")</f>
        <v/>
      </c>
      <c r="T102" s="1258" t="str">
        <f>IF(ISNUMBER(T25),'Cover Page'!$D$35/1000000*'1 macro-mapping'!T25/'FX rate'!$C$22,"")</f>
        <v/>
      </c>
      <c r="U102" s="1263" t="str">
        <f>IF(ISNUMBER(U25),'Cover Page'!$D$35/1000000*'1 macro-mapping'!U25/'FX rate'!$C$22,"")</f>
        <v/>
      </c>
      <c r="V102" s="1262" t="str">
        <f>IF(ISNUMBER(V25),'Cover Page'!$D$35/1000000*'1 macro-mapping'!V25/'FX rate'!$C$22,"")</f>
        <v/>
      </c>
      <c r="W102" s="1258" t="str">
        <f>IF(ISNUMBER(W25),'Cover Page'!$D$35/1000000*'1 macro-mapping'!W25/'FX rate'!$C$22,"")</f>
        <v/>
      </c>
      <c r="X102" s="1258" t="str">
        <f>IF(ISNUMBER(X25),'Cover Page'!$D$35/1000000*'1 macro-mapping'!X25/'FX rate'!$C$22,"")</f>
        <v/>
      </c>
      <c r="Y102" s="1264" t="str">
        <f>IF(ISNUMBER(Y25),'Cover Page'!$D$35/1000000*'1 macro-mapping'!Y25/'FX rate'!$C$22,"")</f>
        <v/>
      </c>
      <c r="Z102" s="1264" t="str">
        <f>IF(ISNUMBER(Z25),'Cover Page'!$D$35/1000000*'1 macro-mapping'!Z25/'FX rate'!$C$22,"")</f>
        <v/>
      </c>
      <c r="AA102" s="1264" t="str">
        <f>IF(ISNUMBER(AA25),'Cover Page'!$D$35/1000000*'1 macro-mapping'!AA25/'FX rate'!$C$22,"")</f>
        <v/>
      </c>
      <c r="AB102" s="1264" t="str">
        <f>IF(ISNUMBER(AB25),'Cover Page'!$D$35/1000000*'1 macro-mapping'!AB25/'FX rate'!$C$22,"")</f>
        <v/>
      </c>
      <c r="AC102" s="1264" t="str">
        <f>IF(ISNUMBER(AC25),'Cover Page'!$D$35/1000000*'1 macro-mapping'!AC25/'FX rate'!$C$22,"")</f>
        <v/>
      </c>
      <c r="AD102" s="1264" t="str">
        <f>IF(ISNUMBER(AD25),'Cover Page'!$D$35/1000000*'1 macro-mapping'!AD25/'FX rate'!$C$22,"")</f>
        <v/>
      </c>
      <c r="AE102" s="1264" t="str">
        <f>IF(ISNUMBER(AE25),'Cover Page'!$D$35/1000000*'1 macro-mapping'!AE25/'FX rate'!$C$22,"")</f>
        <v/>
      </c>
      <c r="AF102" s="1264" t="str">
        <f>IF(ISNUMBER(AF25),'Cover Page'!$D$35/1000000*'1 macro-mapping'!AF25/'FX rate'!$C$22,"")</f>
        <v/>
      </c>
      <c r="AG102" s="1264" t="str">
        <f>IF(ISNUMBER(AG25),'Cover Page'!$D$35/1000000*'1 macro-mapping'!AG25/'FX rate'!$C$22,"")</f>
        <v/>
      </c>
      <c r="AH102" s="1264" t="str">
        <f>IF(ISNUMBER(AH25),'Cover Page'!$D$35/1000000*'1 macro-mapping'!AH25/'FX rate'!$C$22,"")</f>
        <v/>
      </c>
      <c r="AI102" s="1264" t="str">
        <f>IF(ISNUMBER(AI25),'Cover Page'!$D$35/1000000*'1 macro-mapping'!AI25/'FX rate'!$C$22,"")</f>
        <v/>
      </c>
      <c r="AJ102" s="658"/>
      <c r="AK102" s="1264" t="str">
        <f>IF(ISNUMBER(AK25),'Cover Page'!$D$35/1000000*'1 macro-mapping'!AK25/'FX rate'!$C$22,"")</f>
        <v/>
      </c>
      <c r="AL102" s="1264" t="str">
        <f>IF(ISNUMBER(AL25),'Cover Page'!$D$35/1000000*'1 macro-mapping'!AL25/'FX rate'!$C$22,"")</f>
        <v/>
      </c>
      <c r="AM102" s="1264" t="str">
        <f>IF(ISNUMBER(AM25),'Cover Page'!$D$35/1000000*'1 macro-mapping'!AM25/'FX rate'!$C$22,"")</f>
        <v/>
      </c>
      <c r="AN102" s="1264" t="str">
        <f>IF(ISNUMBER(AN25),'Cover Page'!$D$35/1000000*'1 macro-mapping'!AN25/'FX rate'!$C$22,"")</f>
        <v/>
      </c>
      <c r="AO102" s="1264" t="str">
        <f>IF(ISNUMBER(AO25),'Cover Page'!$D$35/1000000*'1 macro-mapping'!AO25/'FX rate'!$C$22,"")</f>
        <v/>
      </c>
      <c r="AP102" s="658"/>
      <c r="AQ102" s="1264" t="str">
        <f>IF(ISNUMBER(AQ25),'Cover Page'!$D$35/1000000*'1 macro-mapping'!AQ25/'FX rate'!$C$22,"")</f>
        <v/>
      </c>
      <c r="AR102" s="1264" t="str">
        <f>IF(ISNUMBER(AR25),'Cover Page'!$D$35/1000000*'1 macro-mapping'!AR25/'FX rate'!$C$22,"")</f>
        <v/>
      </c>
      <c r="AS102" s="1264" t="str">
        <f>IF(ISNUMBER(AS25),'Cover Page'!$D$35/1000000*'1 macro-mapping'!AS25/'FX rate'!$C$22,"")</f>
        <v/>
      </c>
      <c r="AT102" s="1264" t="str">
        <f>IF(ISNUMBER(AT25),'Cover Page'!$D$35/1000000*'1 macro-mapping'!AT25/'FX rate'!$C$22,"")</f>
        <v/>
      </c>
      <c r="AU102" s="1264" t="str">
        <f>IF(ISNUMBER(AU25),'Cover Page'!$D$35/1000000*'1 macro-mapping'!AU25/'FX rate'!$C$22,"")</f>
        <v/>
      </c>
    </row>
    <row r="103" spans="1:47" ht="14.25" customHeight="1" x14ac:dyDescent="0.2">
      <c r="A103" s="1943"/>
      <c r="B103" s="1099">
        <v>2012</v>
      </c>
      <c r="C103" s="1100">
        <f>IF(ISNUMBER(C26),'Cover Page'!$D$35/1000000*'1 macro-mapping'!C26/'FX rate'!$C$22,"")</f>
        <v>0</v>
      </c>
      <c r="D103" s="1103" t="str">
        <f>IF(ISNUMBER(D26),'Cover Page'!$D$35/1000000*'1 macro-mapping'!D26/'FX rate'!$C$22,"")</f>
        <v/>
      </c>
      <c r="E103" s="1101">
        <f>IF(ISNUMBER(E26),'Cover Page'!$D$35/1000000*'1 macro-mapping'!E26/'FX rate'!$C$22,"")</f>
        <v>0</v>
      </c>
      <c r="F103" s="1258" t="str">
        <f>IF(ISNUMBER(F26),'Cover Page'!$D$35/1000000*'1 macro-mapping'!F26/'FX rate'!$C$22,"")</f>
        <v/>
      </c>
      <c r="G103" s="1258" t="str">
        <f>IF(ISNUMBER(G26),'Cover Page'!$D$35/1000000*'1 macro-mapping'!G26/'FX rate'!$C$22,"")</f>
        <v/>
      </c>
      <c r="H103" s="1250" t="str">
        <f>IF(ISNUMBER(H26),'Cover Page'!$D$35/1000000*'1 macro-mapping'!H26/'FX rate'!$C$22,"")</f>
        <v/>
      </c>
      <c r="I103" s="1250" t="str">
        <f>IF(ISNUMBER(I26),'Cover Page'!$D$35/1000000*'1 macro-mapping'!I26/'FX rate'!$C$22,"")</f>
        <v/>
      </c>
      <c r="J103" s="1103" t="str">
        <f>IF(ISNUMBER(J26),'Cover Page'!$D$35/1000000*'1 macro-mapping'!J26/'FX rate'!$C$22,"")</f>
        <v/>
      </c>
      <c r="K103" s="1258" t="str">
        <f>IF(ISNUMBER(K26),'Cover Page'!$D$35/1000000*'1 macro-mapping'!K26/'FX rate'!$C$22,"")</f>
        <v/>
      </c>
      <c r="L103" s="1259" t="str">
        <f>IF(ISNUMBER(L26),'Cover Page'!$D$35/1000000*'1 macro-mapping'!L26/'FX rate'!$C$22,"")</f>
        <v/>
      </c>
      <c r="M103" s="1101">
        <f>IF(ISNUMBER(M26),'Cover Page'!$D$35/1000000*'1 macro-mapping'!M26/'FX rate'!$C$22,"")</f>
        <v>0</v>
      </c>
      <c r="N103" s="1260" t="str">
        <f>IF(ISNUMBER(N26),'Cover Page'!$D$35/1000000*'1 macro-mapping'!N26/'FX rate'!$C$22,"")</f>
        <v/>
      </c>
      <c r="O103" s="1258" t="str">
        <f>IF(ISNUMBER(O26),'Cover Page'!$D$35/1000000*'1 macro-mapping'!O26/'FX rate'!$C$22,"")</f>
        <v/>
      </c>
      <c r="P103" s="1261" t="str">
        <f>IF(ISNUMBER(P26),'Cover Page'!$D$35/1000000*'1 macro-mapping'!P26/'FX rate'!$C$22,"")</f>
        <v/>
      </c>
      <c r="Q103" s="1103" t="str">
        <f>IF(ISNUMBER(Q26),'Cover Page'!$D$35/1000000*'1 macro-mapping'!Q26/'FX rate'!$C$22,"")</f>
        <v/>
      </c>
      <c r="R103" s="1262" t="str">
        <f>IF(ISNUMBER(R26),'Cover Page'!$D$35/1000000*'1 macro-mapping'!R26/'FX rate'!$C$22,"")</f>
        <v/>
      </c>
      <c r="S103" s="1258" t="str">
        <f>IF(ISNUMBER(S26),'Cover Page'!$D$35/1000000*'1 macro-mapping'!S26/'FX rate'!$C$22,"")</f>
        <v/>
      </c>
      <c r="T103" s="1258" t="str">
        <f>IF(ISNUMBER(T26),'Cover Page'!$D$35/1000000*'1 macro-mapping'!T26/'FX rate'!$C$22,"")</f>
        <v/>
      </c>
      <c r="U103" s="1263" t="str">
        <f>IF(ISNUMBER(U26),'Cover Page'!$D$35/1000000*'1 macro-mapping'!U26/'FX rate'!$C$22,"")</f>
        <v/>
      </c>
      <c r="V103" s="1262" t="str">
        <f>IF(ISNUMBER(V26),'Cover Page'!$D$35/1000000*'1 macro-mapping'!V26/'FX rate'!$C$22,"")</f>
        <v/>
      </c>
      <c r="W103" s="1258" t="str">
        <f>IF(ISNUMBER(W26),'Cover Page'!$D$35/1000000*'1 macro-mapping'!W26/'FX rate'!$C$22,"")</f>
        <v/>
      </c>
      <c r="X103" s="1258" t="str">
        <f>IF(ISNUMBER(X26),'Cover Page'!$D$35/1000000*'1 macro-mapping'!X26/'FX rate'!$C$22,"")</f>
        <v/>
      </c>
      <c r="Y103" s="1264" t="str">
        <f>IF(ISNUMBER(Y26),'Cover Page'!$D$35/1000000*'1 macro-mapping'!Y26/'FX rate'!$C$22,"")</f>
        <v/>
      </c>
      <c r="Z103" s="1264" t="str">
        <f>IF(ISNUMBER(Z26),'Cover Page'!$D$35/1000000*'1 macro-mapping'!Z26/'FX rate'!$C$22,"")</f>
        <v/>
      </c>
      <c r="AA103" s="1264" t="str">
        <f>IF(ISNUMBER(AA26),'Cover Page'!$D$35/1000000*'1 macro-mapping'!AA26/'FX rate'!$C$22,"")</f>
        <v/>
      </c>
      <c r="AB103" s="1264" t="str">
        <f>IF(ISNUMBER(AB26),'Cover Page'!$D$35/1000000*'1 macro-mapping'!AB26/'FX rate'!$C$22,"")</f>
        <v/>
      </c>
      <c r="AC103" s="1264" t="str">
        <f>IF(ISNUMBER(AC26),'Cover Page'!$D$35/1000000*'1 macro-mapping'!AC26/'FX rate'!$C$22,"")</f>
        <v/>
      </c>
      <c r="AD103" s="1264" t="str">
        <f>IF(ISNUMBER(AD26),'Cover Page'!$D$35/1000000*'1 macro-mapping'!AD26/'FX rate'!$C$22,"")</f>
        <v/>
      </c>
      <c r="AE103" s="1264" t="str">
        <f>IF(ISNUMBER(AE26),'Cover Page'!$D$35/1000000*'1 macro-mapping'!AE26/'FX rate'!$C$22,"")</f>
        <v/>
      </c>
      <c r="AF103" s="1264" t="str">
        <f>IF(ISNUMBER(AF26),'Cover Page'!$D$35/1000000*'1 macro-mapping'!AF26/'FX rate'!$C$22,"")</f>
        <v/>
      </c>
      <c r="AG103" s="1264" t="str">
        <f>IF(ISNUMBER(AG26),'Cover Page'!$D$35/1000000*'1 macro-mapping'!AG26/'FX rate'!$C$22,"")</f>
        <v/>
      </c>
      <c r="AH103" s="1264" t="str">
        <f>IF(ISNUMBER(AH26),'Cover Page'!$D$35/1000000*'1 macro-mapping'!AH26/'FX rate'!$C$22,"")</f>
        <v/>
      </c>
      <c r="AI103" s="1264" t="str">
        <f>IF(ISNUMBER(AI26),'Cover Page'!$D$35/1000000*'1 macro-mapping'!AI26/'FX rate'!$C$22,"")</f>
        <v/>
      </c>
      <c r="AJ103" s="658"/>
      <c r="AK103" s="1264" t="str">
        <f>IF(ISNUMBER(AK26),'Cover Page'!$D$35/1000000*'1 macro-mapping'!AK26/'FX rate'!$C$22,"")</f>
        <v/>
      </c>
      <c r="AL103" s="1264" t="str">
        <f>IF(ISNUMBER(AL26),'Cover Page'!$D$35/1000000*'1 macro-mapping'!AL26/'FX rate'!$C$22,"")</f>
        <v/>
      </c>
      <c r="AM103" s="1264" t="str">
        <f>IF(ISNUMBER(AM26),'Cover Page'!$D$35/1000000*'1 macro-mapping'!AM26/'FX rate'!$C$22,"")</f>
        <v/>
      </c>
      <c r="AN103" s="1264" t="str">
        <f>IF(ISNUMBER(AN26),'Cover Page'!$D$35/1000000*'1 macro-mapping'!AN26/'FX rate'!$C$22,"")</f>
        <v/>
      </c>
      <c r="AO103" s="1264" t="str">
        <f>IF(ISNUMBER(AO26),'Cover Page'!$D$35/1000000*'1 macro-mapping'!AO26/'FX rate'!$C$22,"")</f>
        <v/>
      </c>
      <c r="AP103" s="658"/>
      <c r="AQ103" s="1264" t="str">
        <f>IF(ISNUMBER(AQ26),'Cover Page'!$D$35/1000000*'1 macro-mapping'!AQ26/'FX rate'!$C$22,"")</f>
        <v/>
      </c>
      <c r="AR103" s="1264" t="str">
        <f>IF(ISNUMBER(AR26),'Cover Page'!$D$35/1000000*'1 macro-mapping'!AR26/'FX rate'!$C$22,"")</f>
        <v/>
      </c>
      <c r="AS103" s="1264" t="str">
        <f>IF(ISNUMBER(AS26),'Cover Page'!$D$35/1000000*'1 macro-mapping'!AS26/'FX rate'!$C$22,"")</f>
        <v/>
      </c>
      <c r="AT103" s="1264" t="str">
        <f>IF(ISNUMBER(AT26),'Cover Page'!$D$35/1000000*'1 macro-mapping'!AT26/'FX rate'!$C$22,"")</f>
        <v/>
      </c>
      <c r="AU103" s="1264" t="str">
        <f>IF(ISNUMBER(AU26),'Cover Page'!$D$35/1000000*'1 macro-mapping'!AU26/'FX rate'!$C$22,"")</f>
        <v/>
      </c>
    </row>
    <row r="104" spans="1:47" ht="14.25" customHeight="1" x14ac:dyDescent="0.2">
      <c r="A104" s="1943"/>
      <c r="B104" s="1099">
        <v>2013</v>
      </c>
      <c r="C104" s="1100">
        <f>IF(ISNUMBER(C27),'Cover Page'!$D$35/1000000*'1 macro-mapping'!C27/'FX rate'!$C$22,"")</f>
        <v>0</v>
      </c>
      <c r="D104" s="1103" t="str">
        <f>IF(ISNUMBER(D27),'Cover Page'!$D$35/1000000*'1 macro-mapping'!D27/'FX rate'!$C$22,"")</f>
        <v/>
      </c>
      <c r="E104" s="1101">
        <f>IF(ISNUMBER(E27),'Cover Page'!$D$35/1000000*'1 macro-mapping'!E27/'FX rate'!$C$22,"")</f>
        <v>0</v>
      </c>
      <c r="F104" s="1258" t="str">
        <f>IF(ISNUMBER(F27),'Cover Page'!$D$35/1000000*'1 macro-mapping'!F27/'FX rate'!$C$22,"")</f>
        <v/>
      </c>
      <c r="G104" s="1258" t="str">
        <f>IF(ISNUMBER(G27),'Cover Page'!$D$35/1000000*'1 macro-mapping'!G27/'FX rate'!$C$22,"")</f>
        <v/>
      </c>
      <c r="H104" s="1250" t="str">
        <f>IF(ISNUMBER(H27),'Cover Page'!$D$35/1000000*'1 macro-mapping'!H27/'FX rate'!$C$22,"")</f>
        <v/>
      </c>
      <c r="I104" s="1250" t="str">
        <f>IF(ISNUMBER(I27),'Cover Page'!$D$35/1000000*'1 macro-mapping'!I27/'FX rate'!$C$22,"")</f>
        <v/>
      </c>
      <c r="J104" s="1103" t="str">
        <f>IF(ISNUMBER(J27),'Cover Page'!$D$35/1000000*'1 macro-mapping'!J27/'FX rate'!$C$22,"")</f>
        <v/>
      </c>
      <c r="K104" s="1258" t="str">
        <f>IF(ISNUMBER(K27),'Cover Page'!$D$35/1000000*'1 macro-mapping'!K27/'FX rate'!$C$22,"")</f>
        <v/>
      </c>
      <c r="L104" s="1259" t="str">
        <f>IF(ISNUMBER(L27),'Cover Page'!$D$35/1000000*'1 macro-mapping'!L27/'FX rate'!$C$22,"")</f>
        <v/>
      </c>
      <c r="M104" s="1101">
        <f>IF(ISNUMBER(M27),'Cover Page'!$D$35/1000000*'1 macro-mapping'!M27/'FX rate'!$C$22,"")</f>
        <v>0</v>
      </c>
      <c r="N104" s="1260" t="str">
        <f>IF(ISNUMBER(N27),'Cover Page'!$D$35/1000000*'1 macro-mapping'!N27/'FX rate'!$C$22,"")</f>
        <v/>
      </c>
      <c r="O104" s="1258" t="str">
        <f>IF(ISNUMBER(O27),'Cover Page'!$D$35/1000000*'1 macro-mapping'!O27/'FX rate'!$C$22,"")</f>
        <v/>
      </c>
      <c r="P104" s="1261" t="str">
        <f>IF(ISNUMBER(P27),'Cover Page'!$D$35/1000000*'1 macro-mapping'!P27/'FX rate'!$C$22,"")</f>
        <v/>
      </c>
      <c r="Q104" s="1103" t="str">
        <f>IF(ISNUMBER(Q27),'Cover Page'!$D$35/1000000*'1 macro-mapping'!Q27/'FX rate'!$C$22,"")</f>
        <v/>
      </c>
      <c r="R104" s="1262" t="str">
        <f>IF(ISNUMBER(R27),'Cover Page'!$D$35/1000000*'1 macro-mapping'!R27/'FX rate'!$C$22,"")</f>
        <v/>
      </c>
      <c r="S104" s="1258" t="str">
        <f>IF(ISNUMBER(S27),'Cover Page'!$D$35/1000000*'1 macro-mapping'!S27/'FX rate'!$C$22,"")</f>
        <v/>
      </c>
      <c r="T104" s="1258" t="str">
        <f>IF(ISNUMBER(T27),'Cover Page'!$D$35/1000000*'1 macro-mapping'!T27/'FX rate'!$C$22,"")</f>
        <v/>
      </c>
      <c r="U104" s="1263" t="str">
        <f>IF(ISNUMBER(U27),'Cover Page'!$D$35/1000000*'1 macro-mapping'!U27/'FX rate'!$C$22,"")</f>
        <v/>
      </c>
      <c r="V104" s="1262" t="str">
        <f>IF(ISNUMBER(V27),'Cover Page'!$D$35/1000000*'1 macro-mapping'!V27/'FX rate'!$C$22,"")</f>
        <v/>
      </c>
      <c r="W104" s="1258" t="str">
        <f>IF(ISNUMBER(W27),'Cover Page'!$D$35/1000000*'1 macro-mapping'!W27/'FX rate'!$C$22,"")</f>
        <v/>
      </c>
      <c r="X104" s="1258" t="str">
        <f>IF(ISNUMBER(X27),'Cover Page'!$D$35/1000000*'1 macro-mapping'!X27/'FX rate'!$C$22,"")</f>
        <v/>
      </c>
      <c r="Y104" s="1264" t="str">
        <f>IF(ISNUMBER(Y27),'Cover Page'!$D$35/1000000*'1 macro-mapping'!Y27/'FX rate'!$C$22,"")</f>
        <v/>
      </c>
      <c r="Z104" s="1264" t="str">
        <f>IF(ISNUMBER(Z27),'Cover Page'!$D$35/1000000*'1 macro-mapping'!Z27/'FX rate'!$C$22,"")</f>
        <v/>
      </c>
      <c r="AA104" s="1264" t="str">
        <f>IF(ISNUMBER(AA27),'Cover Page'!$D$35/1000000*'1 macro-mapping'!AA27/'FX rate'!$C$22,"")</f>
        <v/>
      </c>
      <c r="AB104" s="1264" t="str">
        <f>IF(ISNUMBER(AB27),'Cover Page'!$D$35/1000000*'1 macro-mapping'!AB27/'FX rate'!$C$22,"")</f>
        <v/>
      </c>
      <c r="AC104" s="1264" t="str">
        <f>IF(ISNUMBER(AC27),'Cover Page'!$D$35/1000000*'1 macro-mapping'!AC27/'FX rate'!$C$22,"")</f>
        <v/>
      </c>
      <c r="AD104" s="1264" t="str">
        <f>IF(ISNUMBER(AD27),'Cover Page'!$D$35/1000000*'1 macro-mapping'!AD27/'FX rate'!$C$22,"")</f>
        <v/>
      </c>
      <c r="AE104" s="1264" t="str">
        <f>IF(ISNUMBER(AE27),'Cover Page'!$D$35/1000000*'1 macro-mapping'!AE27/'FX rate'!$C$22,"")</f>
        <v/>
      </c>
      <c r="AF104" s="1264" t="str">
        <f>IF(ISNUMBER(AF27),'Cover Page'!$D$35/1000000*'1 macro-mapping'!AF27/'FX rate'!$C$22,"")</f>
        <v/>
      </c>
      <c r="AG104" s="1264" t="str">
        <f>IF(ISNUMBER(AG27),'Cover Page'!$D$35/1000000*'1 macro-mapping'!AG27/'FX rate'!$C$22,"")</f>
        <v/>
      </c>
      <c r="AH104" s="1264" t="str">
        <f>IF(ISNUMBER(AH27),'Cover Page'!$D$35/1000000*'1 macro-mapping'!AH27/'FX rate'!$C$22,"")</f>
        <v/>
      </c>
      <c r="AI104" s="1264" t="str">
        <f>IF(ISNUMBER(AI27),'Cover Page'!$D$35/1000000*'1 macro-mapping'!AI27/'FX rate'!$C$22,"")</f>
        <v/>
      </c>
      <c r="AJ104" s="658"/>
      <c r="AK104" s="1264" t="str">
        <f>IF(ISNUMBER(AK27),'Cover Page'!$D$35/1000000*'1 macro-mapping'!AK27/'FX rate'!$C$22,"")</f>
        <v/>
      </c>
      <c r="AL104" s="1264" t="str">
        <f>IF(ISNUMBER(AL27),'Cover Page'!$D$35/1000000*'1 macro-mapping'!AL27/'FX rate'!$C$22,"")</f>
        <v/>
      </c>
      <c r="AM104" s="1264" t="str">
        <f>IF(ISNUMBER(AM27),'Cover Page'!$D$35/1000000*'1 macro-mapping'!AM27/'FX rate'!$C$22,"")</f>
        <v/>
      </c>
      <c r="AN104" s="1264" t="str">
        <f>IF(ISNUMBER(AN27),'Cover Page'!$D$35/1000000*'1 macro-mapping'!AN27/'FX rate'!$C$22,"")</f>
        <v/>
      </c>
      <c r="AO104" s="1264" t="str">
        <f>IF(ISNUMBER(AO27),'Cover Page'!$D$35/1000000*'1 macro-mapping'!AO27/'FX rate'!$C$22,"")</f>
        <v/>
      </c>
      <c r="AP104" s="658"/>
      <c r="AQ104" s="1264" t="str">
        <f>IF(ISNUMBER(AQ27),'Cover Page'!$D$35/1000000*'1 macro-mapping'!AQ27/'FX rate'!$C$22,"")</f>
        <v/>
      </c>
      <c r="AR104" s="1264" t="str">
        <f>IF(ISNUMBER(AR27),'Cover Page'!$D$35/1000000*'1 macro-mapping'!AR27/'FX rate'!$C$22,"")</f>
        <v/>
      </c>
      <c r="AS104" s="1264" t="str">
        <f>IF(ISNUMBER(AS27),'Cover Page'!$D$35/1000000*'1 macro-mapping'!AS27/'FX rate'!$C$22,"")</f>
        <v/>
      </c>
      <c r="AT104" s="1264" t="str">
        <f>IF(ISNUMBER(AT27),'Cover Page'!$D$35/1000000*'1 macro-mapping'!AT27/'FX rate'!$C$22,"")</f>
        <v/>
      </c>
      <c r="AU104" s="1264" t="str">
        <f>IF(ISNUMBER(AU27),'Cover Page'!$D$35/1000000*'1 macro-mapping'!AU27/'FX rate'!$C$22,"")</f>
        <v/>
      </c>
    </row>
    <row r="105" spans="1:47" ht="14.25" customHeight="1" x14ac:dyDescent="0.2">
      <c r="A105" s="1943"/>
      <c r="B105" s="1102">
        <v>2014</v>
      </c>
      <c r="C105" s="1100">
        <f>IF(ISNUMBER(C28),'Cover Page'!$D$35/1000000*'1 macro-mapping'!C28/'FX rate'!$C$22,"")</f>
        <v>0</v>
      </c>
      <c r="D105" s="1265" t="str">
        <f>IF(ISNUMBER(D28),'Cover Page'!$D$35/1000000*'1 macro-mapping'!D28/'FX rate'!$C$22,"")</f>
        <v/>
      </c>
      <c r="E105" s="1101">
        <f>IF(ISNUMBER(E28),'Cover Page'!$D$35/1000000*'1 macro-mapping'!E28/'FX rate'!$C$22,"")</f>
        <v>0</v>
      </c>
      <c r="F105" s="1266" t="str">
        <f>IF(ISNUMBER(F28),'Cover Page'!$D$35/1000000*'1 macro-mapping'!F28/'FX rate'!$C$22,"")</f>
        <v/>
      </c>
      <c r="G105" s="1266" t="str">
        <f>IF(ISNUMBER(G28),'Cover Page'!$D$35/1000000*'1 macro-mapping'!G28/'FX rate'!$C$22,"")</f>
        <v/>
      </c>
      <c r="H105" s="1267" t="str">
        <f>IF(ISNUMBER(H28),'Cover Page'!$D$35/1000000*'1 macro-mapping'!H28/'FX rate'!$C$22,"")</f>
        <v/>
      </c>
      <c r="I105" s="1267" t="str">
        <f>IF(ISNUMBER(I28),'Cover Page'!$D$35/1000000*'1 macro-mapping'!I28/'FX rate'!$C$22,"")</f>
        <v/>
      </c>
      <c r="J105" s="1265" t="str">
        <f>IF(ISNUMBER(J28),'Cover Page'!$D$35/1000000*'1 macro-mapping'!J28/'FX rate'!$C$22,"")</f>
        <v/>
      </c>
      <c r="K105" s="1266" t="str">
        <f>IF(ISNUMBER(K28),'Cover Page'!$D$35/1000000*'1 macro-mapping'!K28/'FX rate'!$C$22,"")</f>
        <v/>
      </c>
      <c r="L105" s="1268" t="str">
        <f>IF(ISNUMBER(L28),'Cover Page'!$D$35/1000000*'1 macro-mapping'!L28/'FX rate'!$C$22,"")</f>
        <v/>
      </c>
      <c r="M105" s="1101">
        <f>IF(ISNUMBER(M28),'Cover Page'!$D$35/1000000*'1 macro-mapping'!M28/'FX rate'!$C$22,"")</f>
        <v>0</v>
      </c>
      <c r="N105" s="1260" t="str">
        <f>IF(ISNUMBER(N28),'Cover Page'!$D$35/1000000*'1 macro-mapping'!N28/'FX rate'!$C$22,"")</f>
        <v/>
      </c>
      <c r="O105" s="1266" t="str">
        <f>IF(ISNUMBER(O28),'Cover Page'!$D$35/1000000*'1 macro-mapping'!O28/'FX rate'!$C$22,"")</f>
        <v/>
      </c>
      <c r="P105" s="1269" t="str">
        <f>IF(ISNUMBER(P28),'Cover Page'!$D$35/1000000*'1 macro-mapping'!P28/'FX rate'!$C$22,"")</f>
        <v/>
      </c>
      <c r="Q105" s="1265" t="str">
        <f>IF(ISNUMBER(Q28),'Cover Page'!$D$35/1000000*'1 macro-mapping'!Q28/'FX rate'!$C$22,"")</f>
        <v/>
      </c>
      <c r="R105" s="1270" t="str">
        <f>IF(ISNUMBER(R28),'Cover Page'!$D$35/1000000*'1 macro-mapping'!R28/'FX rate'!$C$22,"")</f>
        <v/>
      </c>
      <c r="S105" s="1266" t="str">
        <f>IF(ISNUMBER(S28),'Cover Page'!$D$35/1000000*'1 macro-mapping'!S28/'FX rate'!$C$22,"")</f>
        <v/>
      </c>
      <c r="T105" s="1266" t="str">
        <f>IF(ISNUMBER(T28),'Cover Page'!$D$35/1000000*'1 macro-mapping'!T28/'FX rate'!$C$22,"")</f>
        <v/>
      </c>
      <c r="U105" s="1271" t="str">
        <f>IF(ISNUMBER(U28),'Cover Page'!$D$35/1000000*'1 macro-mapping'!U28/'FX rate'!$C$22,"")</f>
        <v/>
      </c>
      <c r="V105" s="1270" t="str">
        <f>IF(ISNUMBER(V28),'Cover Page'!$D$35/1000000*'1 macro-mapping'!V28/'FX rate'!$C$22,"")</f>
        <v/>
      </c>
      <c r="W105" s="1266" t="str">
        <f>IF(ISNUMBER(W28),'Cover Page'!$D$35/1000000*'1 macro-mapping'!W28/'FX rate'!$C$22,"")</f>
        <v/>
      </c>
      <c r="X105" s="1266" t="str">
        <f>IF(ISNUMBER(X28),'Cover Page'!$D$35/1000000*'1 macro-mapping'!X28/'FX rate'!$C$22,"")</f>
        <v/>
      </c>
      <c r="Y105" s="1272" t="str">
        <f>IF(ISNUMBER(Y28),'Cover Page'!$D$35/1000000*'1 macro-mapping'!Y28/'FX rate'!$C$22,"")</f>
        <v/>
      </c>
      <c r="Z105" s="1272" t="str">
        <f>IF(ISNUMBER(Z28),'Cover Page'!$D$35/1000000*'1 macro-mapping'!Z28/'FX rate'!$C$22,"")</f>
        <v/>
      </c>
      <c r="AA105" s="1272" t="str">
        <f>IF(ISNUMBER(AA28),'Cover Page'!$D$35/1000000*'1 macro-mapping'!AA28/'FX rate'!$C$22,"")</f>
        <v/>
      </c>
      <c r="AB105" s="1272" t="str">
        <f>IF(ISNUMBER(AB28),'Cover Page'!$D$35/1000000*'1 macro-mapping'!AB28/'FX rate'!$C$22,"")</f>
        <v/>
      </c>
      <c r="AC105" s="1272" t="str">
        <f>IF(ISNUMBER(AC28),'Cover Page'!$D$35/1000000*'1 macro-mapping'!AC28/'FX rate'!$C$22,"")</f>
        <v/>
      </c>
      <c r="AD105" s="1272" t="str">
        <f>IF(ISNUMBER(AD28),'Cover Page'!$D$35/1000000*'1 macro-mapping'!AD28/'FX rate'!$C$22,"")</f>
        <v/>
      </c>
      <c r="AE105" s="1272" t="str">
        <f>IF(ISNUMBER(AE28),'Cover Page'!$D$35/1000000*'1 macro-mapping'!AE28/'FX rate'!$C$22,"")</f>
        <v/>
      </c>
      <c r="AF105" s="1272" t="str">
        <f>IF(ISNUMBER(AF28),'Cover Page'!$D$35/1000000*'1 macro-mapping'!AF28/'FX rate'!$C$22,"")</f>
        <v/>
      </c>
      <c r="AG105" s="1272" t="str">
        <f>IF(ISNUMBER(AG28),'Cover Page'!$D$35/1000000*'1 macro-mapping'!AG28/'FX rate'!$C$22,"")</f>
        <v/>
      </c>
      <c r="AH105" s="1272" t="str">
        <f>IF(ISNUMBER(AH28),'Cover Page'!$D$35/1000000*'1 macro-mapping'!AH28/'FX rate'!$C$22,"")</f>
        <v/>
      </c>
      <c r="AI105" s="1272" t="str">
        <f>IF(ISNUMBER(AI28),'Cover Page'!$D$35/1000000*'1 macro-mapping'!AI28/'FX rate'!$C$22,"")</f>
        <v/>
      </c>
      <c r="AJ105" s="658"/>
      <c r="AK105" s="1272" t="str">
        <f>IF(ISNUMBER(AK28),'Cover Page'!$D$35/1000000*'1 macro-mapping'!AK28/'FX rate'!$C$22,"")</f>
        <v/>
      </c>
      <c r="AL105" s="1272" t="str">
        <f>IF(ISNUMBER(AL28),'Cover Page'!$D$35/1000000*'1 macro-mapping'!AL28/'FX rate'!$C$22,"")</f>
        <v/>
      </c>
      <c r="AM105" s="1272" t="str">
        <f>IF(ISNUMBER(AM28),'Cover Page'!$D$35/1000000*'1 macro-mapping'!AM28/'FX rate'!$C$22,"")</f>
        <v/>
      </c>
      <c r="AN105" s="1272" t="str">
        <f>IF(ISNUMBER(AN28),'Cover Page'!$D$35/1000000*'1 macro-mapping'!AN28/'FX rate'!$C$22,"")</f>
        <v/>
      </c>
      <c r="AO105" s="1272" t="str">
        <f>IF(ISNUMBER(AO28),'Cover Page'!$D$35/1000000*'1 macro-mapping'!AO28/'FX rate'!$C$22,"")</f>
        <v/>
      </c>
      <c r="AP105" s="658"/>
      <c r="AQ105" s="1272" t="str">
        <f>IF(ISNUMBER(AQ28),'Cover Page'!$D$35/1000000*'1 macro-mapping'!AQ28/'FX rate'!$C$22,"")</f>
        <v/>
      </c>
      <c r="AR105" s="1272" t="str">
        <f>IF(ISNUMBER(AR28),'Cover Page'!$D$35/1000000*'1 macro-mapping'!AR28/'FX rate'!$C$22,"")</f>
        <v/>
      </c>
      <c r="AS105" s="1272" t="str">
        <f>IF(ISNUMBER(AS28),'Cover Page'!$D$35/1000000*'1 macro-mapping'!AS28/'FX rate'!$C$22,"")</f>
        <v/>
      </c>
      <c r="AT105" s="1272" t="str">
        <f>IF(ISNUMBER(AT28),'Cover Page'!$D$35/1000000*'1 macro-mapping'!AT28/'FX rate'!$C$22,"")</f>
        <v/>
      </c>
      <c r="AU105" s="1272" t="str">
        <f>IF(ISNUMBER(AU28),'Cover Page'!$D$35/1000000*'1 macro-mapping'!AU28/'FX rate'!$C$22,"")</f>
        <v/>
      </c>
    </row>
    <row r="106" spans="1:47" ht="14.25" customHeight="1" x14ac:dyDescent="0.2">
      <c r="A106" s="1943"/>
      <c r="B106" s="1099">
        <v>2015</v>
      </c>
      <c r="C106" s="1100">
        <f>IF(ISNUMBER(C29),'Cover Page'!$D$35/1000000*'1 macro-mapping'!C29/'FX rate'!$C$22,"")</f>
        <v>0</v>
      </c>
      <c r="D106" s="1103" t="str">
        <f>IF(ISNUMBER(D29),'Cover Page'!$D$35/1000000*'1 macro-mapping'!D29/'FX rate'!$C$22,"")</f>
        <v/>
      </c>
      <c r="E106" s="1103">
        <f>IF(ISNUMBER(E29),'Cover Page'!$D$35/1000000*'1 macro-mapping'!E29/'FX rate'!$C$22,"")</f>
        <v>0</v>
      </c>
      <c r="F106" s="1258" t="str">
        <f>IF(ISNUMBER(F29),'Cover Page'!$D$35/1000000*'1 macro-mapping'!F29/'FX rate'!$C$22,"")</f>
        <v/>
      </c>
      <c r="G106" s="1258" t="str">
        <f>IF(ISNUMBER(G29),'Cover Page'!$D$35/1000000*'1 macro-mapping'!G29/'FX rate'!$C$22,"")</f>
        <v/>
      </c>
      <c r="H106" s="1250" t="str">
        <f>IF(ISNUMBER(H29),'Cover Page'!$D$35/1000000*'1 macro-mapping'!H29/'FX rate'!$C$22,"")</f>
        <v/>
      </c>
      <c r="I106" s="1250" t="str">
        <f>IF(ISNUMBER(I29),'Cover Page'!$D$35/1000000*'1 macro-mapping'!I29/'FX rate'!$C$22,"")</f>
        <v/>
      </c>
      <c r="J106" s="1103" t="str">
        <f>IF(ISNUMBER(J29),'Cover Page'!$D$35/1000000*'1 macro-mapping'!J29/'FX rate'!$C$22,"")</f>
        <v/>
      </c>
      <c r="K106" s="1258" t="str">
        <f>IF(ISNUMBER(K29),'Cover Page'!$D$35/1000000*'1 macro-mapping'!K29/'FX rate'!$C$22,"")</f>
        <v/>
      </c>
      <c r="L106" s="1259" t="str">
        <f>IF(ISNUMBER(L29),'Cover Page'!$D$35/1000000*'1 macro-mapping'!L29/'FX rate'!$C$22,"")</f>
        <v/>
      </c>
      <c r="M106" s="1101">
        <f>IF(ISNUMBER(M29),'Cover Page'!$D$35/1000000*'1 macro-mapping'!M29/'FX rate'!$C$22,"")</f>
        <v>0</v>
      </c>
      <c r="N106" s="1262" t="str">
        <f>IF(ISNUMBER(N29),'Cover Page'!$D$35/1000000*'1 macro-mapping'!N29/'FX rate'!$C$22,"")</f>
        <v/>
      </c>
      <c r="O106" s="1258" t="str">
        <f>IF(ISNUMBER(O29),'Cover Page'!$D$35/1000000*'1 macro-mapping'!O29/'FX rate'!$C$22,"")</f>
        <v/>
      </c>
      <c r="P106" s="1261" t="str">
        <f>IF(ISNUMBER(P29),'Cover Page'!$D$35/1000000*'1 macro-mapping'!P29/'FX rate'!$C$22,"")</f>
        <v/>
      </c>
      <c r="Q106" s="1103" t="str">
        <f>IF(ISNUMBER(Q29),'Cover Page'!$D$35/1000000*'1 macro-mapping'!Q29/'FX rate'!$C$22,"")</f>
        <v/>
      </c>
      <c r="R106" s="1262" t="str">
        <f>IF(ISNUMBER(R29),'Cover Page'!$D$35/1000000*'1 macro-mapping'!R29/'FX rate'!$C$22,"")</f>
        <v/>
      </c>
      <c r="S106" s="1258" t="str">
        <f>IF(ISNUMBER(S29),'Cover Page'!$D$35/1000000*'1 macro-mapping'!S29/'FX rate'!$C$22,"")</f>
        <v/>
      </c>
      <c r="T106" s="1258" t="str">
        <f>IF(ISNUMBER(T29),'Cover Page'!$D$35/1000000*'1 macro-mapping'!T29/'FX rate'!$C$22,"")</f>
        <v/>
      </c>
      <c r="U106" s="1263" t="str">
        <f>IF(ISNUMBER(U29),'Cover Page'!$D$35/1000000*'1 macro-mapping'!U29/'FX rate'!$C$22,"")</f>
        <v/>
      </c>
      <c r="V106" s="1262" t="str">
        <f>IF(ISNUMBER(V29),'Cover Page'!$D$35/1000000*'1 macro-mapping'!V29/'FX rate'!$C$22,"")</f>
        <v/>
      </c>
      <c r="W106" s="1258" t="str">
        <f>IF(ISNUMBER(W29),'Cover Page'!$D$35/1000000*'1 macro-mapping'!W29/'FX rate'!$C$22,"")</f>
        <v/>
      </c>
      <c r="X106" s="1258" t="str">
        <f>IF(ISNUMBER(X29),'Cover Page'!$D$35/1000000*'1 macro-mapping'!X29/'FX rate'!$C$22,"")</f>
        <v/>
      </c>
      <c r="Y106" s="1264" t="str">
        <f>IF(ISNUMBER(Y29),'Cover Page'!$D$35/1000000*'1 macro-mapping'!Y29/'FX rate'!$C$22,"")</f>
        <v/>
      </c>
      <c r="Z106" s="1264" t="str">
        <f>IF(ISNUMBER(Z29),'Cover Page'!$D$35/1000000*'1 macro-mapping'!Z29/'FX rate'!$C$22,"")</f>
        <v/>
      </c>
      <c r="AA106" s="1264" t="str">
        <f>IF(ISNUMBER(AA29),'Cover Page'!$D$35/1000000*'1 macro-mapping'!AA29/'FX rate'!$C$22,"")</f>
        <v/>
      </c>
      <c r="AB106" s="1264" t="str">
        <f>IF(ISNUMBER(AB29),'Cover Page'!$D$35/1000000*'1 macro-mapping'!AB29/'FX rate'!$C$22,"")</f>
        <v/>
      </c>
      <c r="AC106" s="1264" t="str">
        <f>IF(ISNUMBER(AC29),'Cover Page'!$D$35/1000000*'1 macro-mapping'!AC29/'FX rate'!$C$22,"")</f>
        <v/>
      </c>
      <c r="AD106" s="1264" t="str">
        <f>IF(ISNUMBER(AD29),'Cover Page'!$D$35/1000000*'1 macro-mapping'!AD29/'FX rate'!$C$22,"")</f>
        <v/>
      </c>
      <c r="AE106" s="1264" t="str">
        <f>IF(ISNUMBER(AE29),'Cover Page'!$D$35/1000000*'1 macro-mapping'!AE29/'FX rate'!$C$22,"")</f>
        <v/>
      </c>
      <c r="AF106" s="1264" t="str">
        <f>IF(ISNUMBER(AF29),'Cover Page'!$D$35/1000000*'1 macro-mapping'!AF29/'FX rate'!$C$22,"")</f>
        <v/>
      </c>
      <c r="AG106" s="1264" t="str">
        <f>IF(ISNUMBER(AG29),'Cover Page'!$D$35/1000000*'1 macro-mapping'!AG29/'FX rate'!$C$22,"")</f>
        <v/>
      </c>
      <c r="AH106" s="1264" t="str">
        <f>IF(ISNUMBER(AH29),'Cover Page'!$D$35/1000000*'1 macro-mapping'!AH29/'FX rate'!$C$22,"")</f>
        <v/>
      </c>
      <c r="AI106" s="1264" t="str">
        <f>IF(ISNUMBER(AI29),'Cover Page'!$D$35/1000000*'1 macro-mapping'!AI29/'FX rate'!$C$22,"")</f>
        <v/>
      </c>
      <c r="AJ106" s="658"/>
      <c r="AK106" s="1264" t="str">
        <f>IF(ISNUMBER(AK29),'Cover Page'!$D$35/1000000*'1 macro-mapping'!AK29/'FX rate'!$C$22,"")</f>
        <v/>
      </c>
      <c r="AL106" s="1264" t="str">
        <f>IF(ISNUMBER(AL29),'Cover Page'!$D$35/1000000*'1 macro-mapping'!AL29/'FX rate'!$C$22,"")</f>
        <v/>
      </c>
      <c r="AM106" s="1264" t="str">
        <f>IF(ISNUMBER(AM29),'Cover Page'!$D$35/1000000*'1 macro-mapping'!AM29/'FX rate'!$C$22,"")</f>
        <v/>
      </c>
      <c r="AN106" s="1264" t="str">
        <f>IF(ISNUMBER(AN29),'Cover Page'!$D$35/1000000*'1 macro-mapping'!AN29/'FX rate'!$C$22,"")</f>
        <v/>
      </c>
      <c r="AO106" s="1264" t="str">
        <f>IF(ISNUMBER(AO29),'Cover Page'!$D$35/1000000*'1 macro-mapping'!AO29/'FX rate'!$C$22,"")</f>
        <v/>
      </c>
      <c r="AP106" s="658"/>
      <c r="AQ106" s="1264" t="str">
        <f>IF(ISNUMBER(AQ29),'Cover Page'!$D$35/1000000*'1 macro-mapping'!AQ29/'FX rate'!$C$22,"")</f>
        <v/>
      </c>
      <c r="AR106" s="1264" t="str">
        <f>IF(ISNUMBER(AR29),'Cover Page'!$D$35/1000000*'1 macro-mapping'!AR29/'FX rate'!$C$22,"")</f>
        <v/>
      </c>
      <c r="AS106" s="1264" t="str">
        <f>IF(ISNUMBER(AS29),'Cover Page'!$D$35/1000000*'1 macro-mapping'!AS29/'FX rate'!$C$22,"")</f>
        <v/>
      </c>
      <c r="AT106" s="1264" t="str">
        <f>IF(ISNUMBER(AT29),'Cover Page'!$D$35/1000000*'1 macro-mapping'!AT29/'FX rate'!$C$22,"")</f>
        <v/>
      </c>
      <c r="AU106" s="1264" t="str">
        <f>IF(ISNUMBER(AU29),'Cover Page'!$D$35/1000000*'1 macro-mapping'!AU29/'FX rate'!$C$22,"")</f>
        <v/>
      </c>
    </row>
    <row r="107" spans="1:47" ht="14.25" customHeight="1" x14ac:dyDescent="0.2">
      <c r="A107" s="1943"/>
      <c r="B107" s="1102">
        <v>2016</v>
      </c>
      <c r="C107" s="1100">
        <f>IF(ISNUMBER(C30),'Cover Page'!$D$35/1000000*'1 macro-mapping'!C30/'FX rate'!$C$22,"")</f>
        <v>0</v>
      </c>
      <c r="D107" s="1103" t="str">
        <f>IF(ISNUMBER(D30),'Cover Page'!$D$35/1000000*'1 macro-mapping'!D30/'FX rate'!$C$22,"")</f>
        <v/>
      </c>
      <c r="E107" s="1103">
        <f>IF(ISNUMBER(E30),'Cover Page'!$D$35/1000000*'1 macro-mapping'!E30/'FX rate'!$C$22,"")</f>
        <v>0</v>
      </c>
      <c r="F107" s="1258" t="str">
        <f>IF(ISNUMBER(F30),'Cover Page'!$D$35/1000000*'1 macro-mapping'!F30/'FX rate'!$C$22,"")</f>
        <v/>
      </c>
      <c r="G107" s="1258" t="str">
        <f>IF(ISNUMBER(G30),'Cover Page'!$D$35/1000000*'1 macro-mapping'!G30/'FX rate'!$C$22,"")</f>
        <v/>
      </c>
      <c r="H107" s="1250" t="str">
        <f>IF(ISNUMBER(H30),'Cover Page'!$D$35/1000000*'1 macro-mapping'!H30/'FX rate'!$C$22,"")</f>
        <v/>
      </c>
      <c r="I107" s="1250" t="str">
        <f>IF(ISNUMBER(I30),'Cover Page'!$D$35/1000000*'1 macro-mapping'!I30/'FX rate'!$C$22,"")</f>
        <v/>
      </c>
      <c r="J107" s="1103" t="str">
        <f>IF(ISNUMBER(J30),'Cover Page'!$D$35/1000000*'1 macro-mapping'!J30/'FX rate'!$C$22,"")</f>
        <v/>
      </c>
      <c r="K107" s="1258" t="str">
        <f>IF(ISNUMBER(K30),'Cover Page'!$D$35/1000000*'1 macro-mapping'!K30/'FX rate'!$C$22,"")</f>
        <v/>
      </c>
      <c r="L107" s="1259" t="str">
        <f>IF(ISNUMBER(L30),'Cover Page'!$D$35/1000000*'1 macro-mapping'!L30/'FX rate'!$C$22,"")</f>
        <v/>
      </c>
      <c r="M107" s="1101">
        <f>IF(ISNUMBER(M30),'Cover Page'!$D$35/1000000*'1 macro-mapping'!M30/'FX rate'!$C$22,"")</f>
        <v>0</v>
      </c>
      <c r="N107" s="1262" t="str">
        <f>IF(ISNUMBER(N30),'Cover Page'!$D$35/1000000*'1 macro-mapping'!N30/'FX rate'!$C$22,"")</f>
        <v/>
      </c>
      <c r="O107" s="1258" t="str">
        <f>IF(ISNUMBER(O30),'Cover Page'!$D$35/1000000*'1 macro-mapping'!O30/'FX rate'!$C$22,"")</f>
        <v/>
      </c>
      <c r="P107" s="1261" t="str">
        <f>IF(ISNUMBER(P30),'Cover Page'!$D$35/1000000*'1 macro-mapping'!P30/'FX rate'!$C$22,"")</f>
        <v/>
      </c>
      <c r="Q107" s="1103" t="str">
        <f>IF(ISNUMBER(Q30),'Cover Page'!$D$35/1000000*'1 macro-mapping'!Q30/'FX rate'!$C$22,"")</f>
        <v/>
      </c>
      <c r="R107" s="1262" t="str">
        <f>IF(ISNUMBER(R30),'Cover Page'!$D$35/1000000*'1 macro-mapping'!R30/'FX rate'!$C$22,"")</f>
        <v/>
      </c>
      <c r="S107" s="1258" t="str">
        <f>IF(ISNUMBER(S30),'Cover Page'!$D$35/1000000*'1 macro-mapping'!S30/'FX rate'!$C$22,"")</f>
        <v/>
      </c>
      <c r="T107" s="1258" t="str">
        <f>IF(ISNUMBER(T30),'Cover Page'!$D$35/1000000*'1 macro-mapping'!T30/'FX rate'!$C$22,"")</f>
        <v/>
      </c>
      <c r="U107" s="1263" t="str">
        <f>IF(ISNUMBER(U30),'Cover Page'!$D$35/1000000*'1 macro-mapping'!U30/'FX rate'!$C$22,"")</f>
        <v/>
      </c>
      <c r="V107" s="1262" t="str">
        <f>IF(ISNUMBER(V30),'Cover Page'!$D$35/1000000*'1 macro-mapping'!V30/'FX rate'!$C$22,"")</f>
        <v/>
      </c>
      <c r="W107" s="1258" t="str">
        <f>IF(ISNUMBER(W30),'Cover Page'!$D$35/1000000*'1 macro-mapping'!W30/'FX rate'!$C$22,"")</f>
        <v/>
      </c>
      <c r="X107" s="1258" t="str">
        <f>IF(ISNUMBER(X30),'Cover Page'!$D$35/1000000*'1 macro-mapping'!X30/'FX rate'!$C$22,"")</f>
        <v/>
      </c>
      <c r="Y107" s="1264" t="str">
        <f>IF(ISNUMBER(Y30),'Cover Page'!$D$35/1000000*'1 macro-mapping'!Y30/'FX rate'!$C$22,"")</f>
        <v/>
      </c>
      <c r="Z107" s="1264" t="str">
        <f>IF(ISNUMBER(Z30),'Cover Page'!$D$35/1000000*'1 macro-mapping'!Z30/'FX rate'!$C$22,"")</f>
        <v/>
      </c>
      <c r="AA107" s="1264" t="str">
        <f>IF(ISNUMBER(AA30),'Cover Page'!$D$35/1000000*'1 macro-mapping'!AA30/'FX rate'!$C$22,"")</f>
        <v/>
      </c>
      <c r="AB107" s="1264" t="str">
        <f>IF(ISNUMBER(AB30),'Cover Page'!$D$35/1000000*'1 macro-mapping'!AB30/'FX rate'!$C$22,"")</f>
        <v/>
      </c>
      <c r="AC107" s="1264" t="str">
        <f>IF(ISNUMBER(AC30),'Cover Page'!$D$35/1000000*'1 macro-mapping'!AC30/'FX rate'!$C$22,"")</f>
        <v/>
      </c>
      <c r="AD107" s="1264" t="str">
        <f>IF(ISNUMBER(AD30),'Cover Page'!$D$35/1000000*'1 macro-mapping'!AD30/'FX rate'!$C$22,"")</f>
        <v/>
      </c>
      <c r="AE107" s="1264" t="str">
        <f>IF(ISNUMBER(AE30),'Cover Page'!$D$35/1000000*'1 macro-mapping'!AE30/'FX rate'!$C$22,"")</f>
        <v/>
      </c>
      <c r="AF107" s="1264" t="str">
        <f>IF(ISNUMBER(AF30),'Cover Page'!$D$35/1000000*'1 macro-mapping'!AF30/'FX rate'!$C$22,"")</f>
        <v/>
      </c>
      <c r="AG107" s="1264" t="str">
        <f>IF(ISNUMBER(AG30),'Cover Page'!$D$35/1000000*'1 macro-mapping'!AG30/'FX rate'!$C$22,"")</f>
        <v/>
      </c>
      <c r="AH107" s="1264" t="str">
        <f>IF(ISNUMBER(AH30),'Cover Page'!$D$35/1000000*'1 macro-mapping'!AH30/'FX rate'!$C$22,"")</f>
        <v/>
      </c>
      <c r="AI107" s="1264" t="str">
        <f>IF(ISNUMBER(AI30),'Cover Page'!$D$35/1000000*'1 macro-mapping'!AI30/'FX rate'!$C$22,"")</f>
        <v/>
      </c>
      <c r="AJ107" s="658"/>
      <c r="AK107" s="1264" t="str">
        <f>IF(ISNUMBER(AK30),'Cover Page'!$D$35/1000000*'1 macro-mapping'!AK30/'FX rate'!$C$22,"")</f>
        <v/>
      </c>
      <c r="AL107" s="1264" t="str">
        <f>IF(ISNUMBER(AL30),'Cover Page'!$D$35/1000000*'1 macro-mapping'!AL30/'FX rate'!$C$22,"")</f>
        <v/>
      </c>
      <c r="AM107" s="1264" t="str">
        <f>IF(ISNUMBER(AM30),'Cover Page'!$D$35/1000000*'1 macro-mapping'!AM30/'FX rate'!$C$22,"")</f>
        <v/>
      </c>
      <c r="AN107" s="1264" t="str">
        <f>IF(ISNUMBER(AN30),'Cover Page'!$D$35/1000000*'1 macro-mapping'!AN30/'FX rate'!$C$22,"")</f>
        <v/>
      </c>
      <c r="AO107" s="1264" t="str">
        <f>IF(ISNUMBER(AO30),'Cover Page'!$D$35/1000000*'1 macro-mapping'!AO30/'FX rate'!$C$22,"")</f>
        <v/>
      </c>
      <c r="AP107" s="658"/>
      <c r="AQ107" s="1264" t="str">
        <f>IF(ISNUMBER(AQ30),'Cover Page'!$D$35/1000000*'1 macro-mapping'!AQ30/'FX rate'!$C$22,"")</f>
        <v/>
      </c>
      <c r="AR107" s="1264" t="str">
        <f>IF(ISNUMBER(AR30),'Cover Page'!$D$35/1000000*'1 macro-mapping'!AR30/'FX rate'!$C$22,"")</f>
        <v/>
      </c>
      <c r="AS107" s="1264" t="str">
        <f>IF(ISNUMBER(AS30),'Cover Page'!$D$35/1000000*'1 macro-mapping'!AS30/'FX rate'!$C$22,"")</f>
        <v/>
      </c>
      <c r="AT107" s="1264" t="str">
        <f>IF(ISNUMBER(AT30),'Cover Page'!$D$35/1000000*'1 macro-mapping'!AT30/'FX rate'!$C$22,"")</f>
        <v/>
      </c>
      <c r="AU107" s="1264" t="str">
        <f>IF(ISNUMBER(AU30),'Cover Page'!$D$35/1000000*'1 macro-mapping'!AU30/'FX rate'!$C$22,"")</f>
        <v/>
      </c>
    </row>
    <row r="108" spans="1:47" ht="14.25" customHeight="1" thickBot="1" x14ac:dyDescent="0.25">
      <c r="A108" s="1943"/>
      <c r="B108" s="1104">
        <v>2017</v>
      </c>
      <c r="C108" s="1747">
        <f>IF(ISNUMBER(C31),'Cover Page'!$D$35/1000000*'1 macro-mapping'!C31/'FX rate'!$C$22,"")</f>
        <v>0</v>
      </c>
      <c r="D108" s="1105" t="str">
        <f>IF(ISNUMBER(D31),'Cover Page'!$D$35/1000000*'1 macro-mapping'!D31/'FX rate'!$C$22,"")</f>
        <v/>
      </c>
      <c r="E108" s="1105">
        <f>IF(ISNUMBER(E31),'Cover Page'!$D$35/1000000*'1 macro-mapping'!E31/'FX rate'!$C$22,"")</f>
        <v>0</v>
      </c>
      <c r="F108" s="1273" t="str">
        <f>IF(ISNUMBER(F31),'Cover Page'!$D$35/1000000*'1 macro-mapping'!F31/'FX rate'!$C$22,"")</f>
        <v/>
      </c>
      <c r="G108" s="1273" t="str">
        <f>IF(ISNUMBER(G31),'Cover Page'!$D$35/1000000*'1 macro-mapping'!G31/'FX rate'!$C$22,"")</f>
        <v/>
      </c>
      <c r="H108" s="1274" t="str">
        <f>IF(ISNUMBER(H31),'Cover Page'!$D$35/1000000*'1 macro-mapping'!H31/'FX rate'!$C$22,"")</f>
        <v/>
      </c>
      <c r="I108" s="1274" t="str">
        <f>IF(ISNUMBER(I31),'Cover Page'!$D$35/1000000*'1 macro-mapping'!I31/'FX rate'!$C$22,"")</f>
        <v/>
      </c>
      <c r="J108" s="1105" t="str">
        <f>IF(ISNUMBER(J31),'Cover Page'!$D$35/1000000*'1 macro-mapping'!J31/'FX rate'!$C$22,"")</f>
        <v/>
      </c>
      <c r="K108" s="1273" t="str">
        <f>IF(ISNUMBER(K31),'Cover Page'!$D$35/1000000*'1 macro-mapping'!K31/'FX rate'!$C$22,"")</f>
        <v/>
      </c>
      <c r="L108" s="1275" t="str">
        <f>IF(ISNUMBER(L31),'Cover Page'!$D$35/1000000*'1 macro-mapping'!L31/'FX rate'!$C$22,"")</f>
        <v/>
      </c>
      <c r="M108" s="1105">
        <f>IF(ISNUMBER(M31),'Cover Page'!$D$35/1000000*'1 macro-mapping'!M31/'FX rate'!$C$22,"")</f>
        <v>0</v>
      </c>
      <c r="N108" s="1276" t="str">
        <f>IF(ISNUMBER(N31),'Cover Page'!$D$35/1000000*'1 macro-mapping'!N31/'FX rate'!$C$22,"")</f>
        <v/>
      </c>
      <c r="O108" s="1273" t="str">
        <f>IF(ISNUMBER(O31),'Cover Page'!$D$35/1000000*'1 macro-mapping'!O31/'FX rate'!$C$22,"")</f>
        <v/>
      </c>
      <c r="P108" s="1277" t="str">
        <f>IF(ISNUMBER(P31),'Cover Page'!$D$35/1000000*'1 macro-mapping'!P31/'FX rate'!$C$22,"")</f>
        <v/>
      </c>
      <c r="Q108" s="1105" t="str">
        <f>IF(ISNUMBER(Q31),'Cover Page'!$D$35/1000000*'1 macro-mapping'!Q31/'FX rate'!$C$22,"")</f>
        <v/>
      </c>
      <c r="R108" s="1276" t="str">
        <f>IF(ISNUMBER(R31),'Cover Page'!$D$35/1000000*'1 macro-mapping'!R31/'FX rate'!$C$22,"")</f>
        <v/>
      </c>
      <c r="S108" s="1273" t="str">
        <f>IF(ISNUMBER(S31),'Cover Page'!$D$35/1000000*'1 macro-mapping'!S31/'FX rate'!$C$22,"")</f>
        <v/>
      </c>
      <c r="T108" s="1273" t="str">
        <f>IF(ISNUMBER(T31),'Cover Page'!$D$35/1000000*'1 macro-mapping'!T31/'FX rate'!$C$22,"")</f>
        <v/>
      </c>
      <c r="U108" s="1278" t="str">
        <f>IF(ISNUMBER(U31),'Cover Page'!$D$35/1000000*'1 macro-mapping'!U31/'FX rate'!$C$22,"")</f>
        <v/>
      </c>
      <c r="V108" s="1276" t="str">
        <f>IF(ISNUMBER(V31),'Cover Page'!$D$35/1000000*'1 macro-mapping'!V31/'FX rate'!$C$22,"")</f>
        <v/>
      </c>
      <c r="W108" s="1273" t="str">
        <f>IF(ISNUMBER(W31),'Cover Page'!$D$35/1000000*'1 macro-mapping'!W31/'FX rate'!$C$22,"")</f>
        <v/>
      </c>
      <c r="X108" s="1273" t="str">
        <f>IF(ISNUMBER(X31),'Cover Page'!$D$35/1000000*'1 macro-mapping'!X31/'FX rate'!$C$22,"")</f>
        <v/>
      </c>
      <c r="Y108" s="1279" t="str">
        <f>IF(ISNUMBER(Y31),'Cover Page'!$D$35/1000000*'1 macro-mapping'!Y31/'FX rate'!$C$22,"")</f>
        <v/>
      </c>
      <c r="Z108" s="1279" t="str">
        <f>IF(ISNUMBER(Z31),'Cover Page'!$D$35/1000000*'1 macro-mapping'!Z31/'FX rate'!$C$22,"")</f>
        <v/>
      </c>
      <c r="AA108" s="1279" t="str">
        <f>IF(ISNUMBER(AA31),'Cover Page'!$D$35/1000000*'1 macro-mapping'!AA31/'FX rate'!$C$22,"")</f>
        <v/>
      </c>
      <c r="AB108" s="1279" t="str">
        <f>IF(ISNUMBER(AB31),'Cover Page'!$D$35/1000000*'1 macro-mapping'!AB31/'FX rate'!$C$22,"")</f>
        <v/>
      </c>
      <c r="AC108" s="1279" t="str">
        <f>IF(ISNUMBER(AC31),'Cover Page'!$D$35/1000000*'1 macro-mapping'!AC31/'FX rate'!$C$22,"")</f>
        <v/>
      </c>
      <c r="AD108" s="1279" t="str">
        <f>IF(ISNUMBER(AD31),'Cover Page'!$D$35/1000000*'1 macro-mapping'!AD31/'FX rate'!$C$22,"")</f>
        <v/>
      </c>
      <c r="AE108" s="1279" t="str">
        <f>IF(ISNUMBER(AE31),'Cover Page'!$D$35/1000000*'1 macro-mapping'!AE31/'FX rate'!$C$22,"")</f>
        <v/>
      </c>
      <c r="AF108" s="1279" t="str">
        <f>IF(ISNUMBER(AF31),'Cover Page'!$D$35/1000000*'1 macro-mapping'!AF31/'FX rate'!$C$22,"")</f>
        <v/>
      </c>
      <c r="AG108" s="1279" t="str">
        <f>IF(ISNUMBER(AG31),'Cover Page'!$D$35/1000000*'1 macro-mapping'!AG31/'FX rate'!$C$22,"")</f>
        <v/>
      </c>
      <c r="AH108" s="1279" t="str">
        <f>IF(ISNUMBER(AH31),'Cover Page'!$D$35/1000000*'1 macro-mapping'!AH31/'FX rate'!$C$22,"")</f>
        <v/>
      </c>
      <c r="AI108" s="1279" t="str">
        <f>IF(ISNUMBER(AI31),'Cover Page'!$D$35/1000000*'1 macro-mapping'!AI31/'FX rate'!$C$22,"")</f>
        <v/>
      </c>
      <c r="AJ108" s="658"/>
      <c r="AK108" s="1279" t="str">
        <f>IF(ISNUMBER(AK31),'Cover Page'!$D$35/1000000*'1 macro-mapping'!AK31/'FX rate'!$C$22,"")</f>
        <v/>
      </c>
      <c r="AL108" s="1279" t="str">
        <f>IF(ISNUMBER(AL31),'Cover Page'!$D$35/1000000*'1 macro-mapping'!AL31/'FX rate'!$C$22,"")</f>
        <v/>
      </c>
      <c r="AM108" s="1279" t="str">
        <f>IF(ISNUMBER(AM31),'Cover Page'!$D$35/1000000*'1 macro-mapping'!AM31/'FX rate'!$C$22,"")</f>
        <v/>
      </c>
      <c r="AN108" s="1279" t="str">
        <f>IF(ISNUMBER(AN31),'Cover Page'!$D$35/1000000*'1 macro-mapping'!AN31/'FX rate'!$C$22,"")</f>
        <v/>
      </c>
      <c r="AO108" s="1279" t="str">
        <f>IF(ISNUMBER(AO31),'Cover Page'!$D$35/1000000*'1 macro-mapping'!AO31/'FX rate'!$C$22,"")</f>
        <v/>
      </c>
      <c r="AP108" s="658"/>
      <c r="AQ108" s="1279" t="str">
        <f>IF(ISNUMBER(AQ31),'Cover Page'!$D$35/1000000*'1 macro-mapping'!AQ31/'FX rate'!$C$22,"")</f>
        <v/>
      </c>
      <c r="AR108" s="1279" t="str">
        <f>IF(ISNUMBER(AR31),'Cover Page'!$D$35/1000000*'1 macro-mapping'!AR31/'FX rate'!$C$22,"")</f>
        <v/>
      </c>
      <c r="AS108" s="1279" t="str">
        <f>IF(ISNUMBER(AS31),'Cover Page'!$D$35/1000000*'1 macro-mapping'!AS31/'FX rate'!$C$22,"")</f>
        <v/>
      </c>
      <c r="AT108" s="1279" t="str">
        <f>IF(ISNUMBER(AT31),'Cover Page'!$D$35/1000000*'1 macro-mapping'!AT31/'FX rate'!$C$22,"")</f>
        <v/>
      </c>
      <c r="AU108" s="1279" t="str">
        <f>IF(ISNUMBER(AU31),'Cover Page'!$D$35/1000000*'1 macro-mapping'!AU31/'FX rate'!$C$22,"")</f>
        <v/>
      </c>
    </row>
    <row r="109" spans="1:47" ht="14.25" customHeight="1" x14ac:dyDescent="0.2">
      <c r="A109" s="1943"/>
    </row>
    <row r="110" spans="1:47" ht="14.25" customHeight="1" x14ac:dyDescent="0.2">
      <c r="A110" s="1943"/>
    </row>
    <row r="111" spans="1:47" ht="14.25" customHeight="1" x14ac:dyDescent="0.2">
      <c r="A111" s="1943"/>
    </row>
    <row r="112" spans="1:47" ht="14.25" hidden="1" customHeight="1" x14ac:dyDescent="0.2"/>
    <row r="113" ht="14.25" hidden="1" customHeight="1" x14ac:dyDescent="0.2"/>
    <row r="114" ht="14.25" hidden="1" customHeight="1" x14ac:dyDescent="0.2"/>
    <row r="115" ht="14.25" hidden="1" customHeight="1" x14ac:dyDescent="0.2"/>
    <row r="116" ht="14.25" hidden="1" customHeight="1" x14ac:dyDescent="0.2"/>
    <row r="117" ht="14.25" hidden="1" customHeight="1" x14ac:dyDescent="0.2"/>
    <row r="118" ht="14.25" hidden="1" customHeight="1" x14ac:dyDescent="0.2"/>
    <row r="119" ht="14.25" hidden="1" customHeight="1" x14ac:dyDescent="0.2"/>
    <row r="120" ht="14.25" hidden="1" customHeight="1" x14ac:dyDescent="0.2"/>
    <row r="121" ht="14.25" hidden="1" customHeight="1" x14ac:dyDescent="0.2"/>
    <row r="122" ht="14.25" hidden="1" customHeight="1" x14ac:dyDescent="0.2"/>
    <row r="123" ht="14.25" hidden="1" customHeight="1" x14ac:dyDescent="0.2"/>
    <row r="124" ht="14.25" hidden="1" customHeight="1" x14ac:dyDescent="0.2"/>
    <row r="125" ht="14.25" hidden="1" customHeight="1" x14ac:dyDescent="0.2"/>
    <row r="126" ht="14.25" hidden="1" customHeight="1" x14ac:dyDescent="0.2"/>
    <row r="127" ht="14.25" hidden="1" customHeight="1" x14ac:dyDescent="0.2"/>
    <row r="128" ht="14.25" hidden="1" customHeight="1" x14ac:dyDescent="0.2"/>
    <row r="129" ht="14.25" hidden="1" customHeight="1" x14ac:dyDescent="0.2"/>
    <row r="130" ht="14.25" hidden="1" customHeight="1" x14ac:dyDescent="0.2"/>
    <row r="131" ht="14.25" hidden="1" customHeight="1" x14ac:dyDescent="0.2"/>
    <row r="132" ht="14.25" hidden="1" customHeight="1" x14ac:dyDescent="0.2"/>
    <row r="133" ht="14.25" hidden="1" customHeight="1" x14ac:dyDescent="0.2"/>
    <row r="134" ht="14.25" hidden="1" customHeight="1" x14ac:dyDescent="0.2"/>
    <row r="135" ht="14.25" hidden="1" customHeight="1" x14ac:dyDescent="0.2"/>
    <row r="136" ht="14.25" hidden="1" customHeight="1" x14ac:dyDescent="0.2"/>
    <row r="137" ht="14.25" hidden="1" customHeight="1" x14ac:dyDescent="0.2"/>
    <row r="138" ht="14.25" hidden="1" customHeight="1" x14ac:dyDescent="0.2"/>
    <row r="139" ht="14.25" hidden="1" customHeight="1" x14ac:dyDescent="0.2"/>
    <row r="140" ht="14.25" hidden="1" customHeight="1" x14ac:dyDescent="0.2"/>
    <row r="141" ht="14.25" hidden="1" customHeight="1" x14ac:dyDescent="0.2"/>
    <row r="142" ht="14.25" hidden="1" customHeight="1" x14ac:dyDescent="0.2"/>
    <row r="143" ht="14.25" hidden="1" customHeight="1" x14ac:dyDescent="0.2"/>
    <row r="144" ht="14.25" hidden="1" customHeight="1" x14ac:dyDescent="0.2"/>
    <row r="145" ht="14.25" hidden="1" customHeight="1" x14ac:dyDescent="0.2"/>
    <row r="146" ht="14.25" hidden="1" customHeight="1" x14ac:dyDescent="0.2"/>
    <row r="147" ht="14.25" hidden="1" customHeight="1" x14ac:dyDescent="0.2"/>
    <row r="148" ht="14.25" hidden="1" customHeight="1" x14ac:dyDescent="0.2"/>
    <row r="149" ht="14.25" hidden="1" customHeight="1" x14ac:dyDescent="0.2"/>
    <row r="150" ht="14.25" hidden="1" customHeight="1" x14ac:dyDescent="0.2"/>
    <row r="151" ht="14.25" hidden="1" customHeight="1" x14ac:dyDescent="0.2"/>
    <row r="152" ht="14.25" hidden="1" customHeight="1" x14ac:dyDescent="0.2"/>
    <row r="153" ht="14.25" hidden="1" customHeight="1" x14ac:dyDescent="0.2"/>
    <row r="154" ht="14.25" hidden="1" customHeight="1" x14ac:dyDescent="0.2"/>
    <row r="155" ht="14.25" hidden="1" customHeight="1" x14ac:dyDescent="0.2"/>
    <row r="156" ht="14.25" hidden="1" customHeight="1" x14ac:dyDescent="0.2"/>
    <row r="157" ht="14.25" hidden="1" customHeight="1" x14ac:dyDescent="0.2"/>
    <row r="158" ht="14.25" hidden="1" customHeight="1" x14ac:dyDescent="0.2"/>
    <row r="159" ht="14.25" hidden="1" customHeight="1" x14ac:dyDescent="0.2"/>
    <row r="160" ht="14.25" hidden="1" customHeight="1" x14ac:dyDescent="0.2"/>
    <row r="161" ht="14.25" hidden="1" customHeight="1" x14ac:dyDescent="0.2"/>
    <row r="162" ht="14.25" hidden="1" customHeight="1" x14ac:dyDescent="0.2"/>
    <row r="163" ht="14.25" hidden="1" customHeight="1" x14ac:dyDescent="0.2"/>
    <row r="164" ht="14.25" hidden="1" customHeight="1" x14ac:dyDescent="0.2"/>
    <row r="165" ht="14.25" hidden="1" customHeight="1" x14ac:dyDescent="0.2"/>
    <row r="166" ht="14.25" hidden="1" customHeight="1" x14ac:dyDescent="0.2"/>
    <row r="167" ht="14.25" hidden="1" customHeight="1" x14ac:dyDescent="0.2"/>
    <row r="168" ht="14.25" hidden="1" customHeight="1" x14ac:dyDescent="0.2"/>
    <row r="169" ht="14.25" hidden="1" customHeight="1" x14ac:dyDescent="0.2"/>
    <row r="170" ht="14.25" hidden="1" customHeight="1" x14ac:dyDescent="0.2"/>
    <row r="171" ht="14.25" hidden="1" customHeight="1" x14ac:dyDescent="0.2"/>
    <row r="172" ht="14.25" hidden="1" customHeight="1" x14ac:dyDescent="0.2"/>
    <row r="173" ht="14.25" hidden="1" customHeight="1" x14ac:dyDescent="0.2"/>
    <row r="174" ht="14.25" hidden="1" customHeight="1" x14ac:dyDescent="0.2"/>
    <row r="175" ht="14.25" hidden="1" customHeight="1" x14ac:dyDescent="0.2"/>
    <row r="176" ht="14.25" hidden="1" customHeight="1" x14ac:dyDescent="0.2"/>
    <row r="177" ht="14.25" hidden="1" customHeight="1" x14ac:dyDescent="0.2"/>
    <row r="178" ht="14.25" hidden="1" customHeight="1" x14ac:dyDescent="0.2"/>
    <row r="179" ht="14.25" hidden="1" customHeight="1" x14ac:dyDescent="0.2"/>
    <row r="180" ht="14.25" hidden="1" customHeight="1" x14ac:dyDescent="0.2"/>
    <row r="181" ht="14.25" hidden="1" customHeight="1" x14ac:dyDescent="0.2"/>
    <row r="182" ht="14.25" hidden="1" customHeight="1" x14ac:dyDescent="0.2"/>
    <row r="183" ht="14.25" hidden="1" customHeight="1" x14ac:dyDescent="0.2"/>
    <row r="184" ht="14.25" hidden="1" customHeight="1" x14ac:dyDescent="0.2"/>
    <row r="185" ht="14.25" hidden="1" customHeight="1" x14ac:dyDescent="0.2"/>
    <row r="186" ht="14.25" hidden="1" customHeight="1" x14ac:dyDescent="0.2"/>
    <row r="187" ht="14.25" hidden="1" customHeight="1" x14ac:dyDescent="0.2"/>
    <row r="188" ht="14.25" hidden="1" customHeight="1" x14ac:dyDescent="0.2"/>
    <row r="189" ht="14.25" hidden="1" customHeight="1" x14ac:dyDescent="0.2"/>
    <row r="190" ht="14.25" hidden="1" customHeight="1" x14ac:dyDescent="0.2"/>
    <row r="191" ht="14.25" hidden="1" customHeight="1" x14ac:dyDescent="0.2"/>
    <row r="192" ht="14.25" hidden="1" customHeight="1" x14ac:dyDescent="0.2"/>
    <row r="193" ht="14.25" hidden="1" customHeight="1" x14ac:dyDescent="0.2"/>
    <row r="194" ht="14.25" hidden="1" customHeight="1" x14ac:dyDescent="0.2"/>
    <row r="195" ht="14.25" hidden="1" customHeight="1" x14ac:dyDescent="0.2"/>
    <row r="196" ht="14.25" hidden="1" customHeight="1" x14ac:dyDescent="0.2"/>
    <row r="197" ht="14.25" hidden="1" customHeight="1" x14ac:dyDescent="0.2"/>
    <row r="198" ht="14.25" hidden="1" customHeight="1" x14ac:dyDescent="0.2"/>
    <row r="199" ht="14.25" hidden="1" customHeight="1" x14ac:dyDescent="0.2"/>
    <row r="200" ht="14.25" hidden="1" customHeight="1" x14ac:dyDescent="0.2"/>
    <row r="201" ht="14.25" hidden="1" customHeight="1" x14ac:dyDescent="0.2"/>
    <row r="202" ht="14.25" hidden="1" customHeight="1" x14ac:dyDescent="0.2"/>
    <row r="203" ht="14.25" hidden="1" customHeight="1" x14ac:dyDescent="0.2"/>
    <row r="204" ht="14.25" hidden="1" customHeight="1" x14ac:dyDescent="0.2"/>
    <row r="205" ht="14.25" hidden="1" customHeight="1" x14ac:dyDescent="0.2"/>
    <row r="206" ht="14.25" hidden="1" customHeight="1" x14ac:dyDescent="0.2"/>
    <row r="207" ht="14.25" hidden="1" customHeight="1" x14ac:dyDescent="0.2"/>
    <row r="208" ht="14.25" hidden="1" customHeight="1" x14ac:dyDescent="0.2"/>
    <row r="209" ht="14.25" hidden="1" customHeight="1" x14ac:dyDescent="0.2"/>
    <row r="210" ht="14.25" hidden="1" customHeight="1" x14ac:dyDescent="0.2"/>
    <row r="211" ht="14.25" hidden="1" customHeight="1" x14ac:dyDescent="0.2"/>
    <row r="212" ht="14.25" hidden="1" customHeight="1" x14ac:dyDescent="0.2"/>
    <row r="213" ht="14.25" hidden="1" customHeight="1" x14ac:dyDescent="0.2"/>
    <row r="214" ht="14.25" hidden="1" customHeight="1" x14ac:dyDescent="0.2"/>
    <row r="215" ht="14.25" hidden="1" customHeight="1" x14ac:dyDescent="0.2"/>
    <row r="216" ht="14.25" hidden="1" customHeight="1" x14ac:dyDescent="0.2"/>
    <row r="217" ht="14.25" hidden="1" customHeight="1" x14ac:dyDescent="0.2"/>
    <row r="218" ht="14.25" hidden="1" customHeight="1" x14ac:dyDescent="0.2"/>
    <row r="219" ht="14.25" hidden="1" customHeight="1" x14ac:dyDescent="0.2"/>
    <row r="220" ht="14.25" hidden="1" customHeight="1" x14ac:dyDescent="0.2"/>
    <row r="221" ht="14.25" hidden="1" customHeight="1" x14ac:dyDescent="0.2"/>
    <row r="222" ht="14.25" hidden="1" customHeight="1" x14ac:dyDescent="0.2"/>
    <row r="223" ht="14.25" hidden="1" customHeight="1" x14ac:dyDescent="0.2"/>
    <row r="224" ht="14.25" hidden="1" customHeight="1" x14ac:dyDescent="0.2"/>
    <row r="225" ht="14.25" hidden="1" customHeight="1" x14ac:dyDescent="0.2"/>
    <row r="226" ht="14.25" hidden="1" customHeight="1" x14ac:dyDescent="0.2"/>
    <row r="227" ht="14.25" hidden="1" customHeight="1" x14ac:dyDescent="0.2"/>
    <row r="228" ht="14.25" hidden="1" customHeight="1" x14ac:dyDescent="0.2"/>
    <row r="229" ht="14.25" hidden="1" customHeight="1" x14ac:dyDescent="0.2"/>
    <row r="230" ht="14.25" hidden="1" customHeight="1" x14ac:dyDescent="0.2"/>
    <row r="231" ht="14.25" hidden="1" customHeight="1" x14ac:dyDescent="0.2"/>
    <row r="232" ht="14.25" hidden="1" customHeight="1" x14ac:dyDescent="0.2"/>
    <row r="233" ht="14.25" hidden="1" customHeight="1" x14ac:dyDescent="0.2"/>
    <row r="234" ht="14.25" hidden="1" customHeight="1" x14ac:dyDescent="0.2"/>
    <row r="235" ht="14.25" hidden="1" customHeight="1" x14ac:dyDescent="0.2"/>
    <row r="236" ht="14.25" hidden="1" customHeight="1" x14ac:dyDescent="0.2"/>
    <row r="237" ht="14.25" hidden="1" customHeight="1" x14ac:dyDescent="0.2"/>
    <row r="238" ht="14.25" hidden="1" customHeight="1" x14ac:dyDescent="0.2"/>
    <row r="239" ht="14.25" hidden="1" customHeight="1" x14ac:dyDescent="0.2"/>
    <row r="240" ht="14.25" hidden="1" customHeight="1" x14ac:dyDescent="0.2"/>
    <row r="241" ht="14.25" hidden="1" customHeight="1" x14ac:dyDescent="0.2"/>
    <row r="242" ht="14.25" hidden="1" customHeight="1" x14ac:dyDescent="0.2"/>
    <row r="243" ht="14.25" hidden="1" customHeight="1" x14ac:dyDescent="0.2"/>
    <row r="244" ht="14.25" hidden="1" customHeight="1" x14ac:dyDescent="0.2"/>
    <row r="245" ht="14.25" hidden="1" customHeight="1" x14ac:dyDescent="0.2"/>
    <row r="246" ht="14.25" hidden="1" customHeight="1" x14ac:dyDescent="0.2"/>
    <row r="247" ht="14.25" hidden="1" customHeight="1" x14ac:dyDescent="0.2"/>
    <row r="248" ht="14.25" hidden="1" customHeight="1" x14ac:dyDescent="0.2"/>
    <row r="249" ht="14.25" hidden="1" customHeight="1" x14ac:dyDescent="0.2"/>
    <row r="250" ht="14.25" hidden="1" customHeight="1" x14ac:dyDescent="0.2"/>
    <row r="251" ht="14.25" hidden="1" customHeight="1" x14ac:dyDescent="0.2"/>
    <row r="252" ht="14.25" hidden="1" customHeight="1" x14ac:dyDescent="0.2"/>
    <row r="253" ht="14.25" hidden="1" customHeight="1" x14ac:dyDescent="0.2"/>
    <row r="254" ht="14.25" hidden="1" customHeight="1" x14ac:dyDescent="0.2"/>
    <row r="255" ht="14.25" hidden="1" customHeight="1" x14ac:dyDescent="0.2"/>
    <row r="256" ht="14.25" hidden="1" customHeight="1" x14ac:dyDescent="0.2"/>
    <row r="257" ht="14.25" hidden="1" customHeight="1" x14ac:dyDescent="0.2"/>
    <row r="258" ht="14.25" hidden="1" customHeight="1" x14ac:dyDescent="0.2"/>
    <row r="259" ht="14.25" hidden="1" customHeight="1" x14ac:dyDescent="0.2"/>
    <row r="260" ht="14.25" hidden="1" customHeight="1" x14ac:dyDescent="0.2"/>
    <row r="261" ht="14.25" hidden="1" customHeight="1" x14ac:dyDescent="0.2"/>
    <row r="262" ht="14.25" hidden="1" customHeight="1" x14ac:dyDescent="0.2"/>
    <row r="263" ht="14.25" hidden="1" customHeight="1" x14ac:dyDescent="0.2"/>
    <row r="264" ht="14.25" hidden="1" customHeight="1" x14ac:dyDescent="0.2"/>
    <row r="265" ht="14.25" hidden="1" customHeight="1" x14ac:dyDescent="0.2"/>
    <row r="266" ht="14.25" hidden="1" customHeight="1" x14ac:dyDescent="0.2"/>
    <row r="267" ht="14.25" hidden="1" customHeight="1" x14ac:dyDescent="0.2"/>
    <row r="268" ht="14.25" hidden="1" customHeight="1" x14ac:dyDescent="0.2"/>
    <row r="269" ht="14.25" hidden="1" customHeight="1" x14ac:dyDescent="0.2"/>
    <row r="270" ht="14.25" hidden="1" customHeight="1" x14ac:dyDescent="0.2"/>
    <row r="271" ht="14.25" hidden="1" customHeight="1" x14ac:dyDescent="0.2"/>
    <row r="272" ht="14.25" hidden="1" customHeight="1" x14ac:dyDescent="0.2"/>
    <row r="273" ht="14.25" hidden="1" customHeight="1" x14ac:dyDescent="0.2"/>
    <row r="274" ht="14.25" hidden="1" customHeight="1" x14ac:dyDescent="0.2"/>
    <row r="275" ht="14.25" hidden="1" customHeight="1" x14ac:dyDescent="0.2"/>
    <row r="276" ht="14.25" hidden="1" customHeight="1" x14ac:dyDescent="0.2"/>
    <row r="277" ht="14.25" hidden="1" customHeight="1" x14ac:dyDescent="0.2"/>
    <row r="278" ht="14.25" hidden="1" customHeight="1" x14ac:dyDescent="0.2"/>
    <row r="279" ht="14.25" hidden="1" customHeight="1" x14ac:dyDescent="0.2"/>
    <row r="280" ht="14.25" hidden="1" customHeight="1" x14ac:dyDescent="0.2"/>
    <row r="281" ht="14.25" hidden="1" customHeight="1" x14ac:dyDescent="0.2"/>
    <row r="282" ht="14.25" hidden="1" customHeight="1" x14ac:dyDescent="0.2"/>
    <row r="283" ht="14.25" hidden="1" customHeight="1" x14ac:dyDescent="0.2"/>
    <row r="284" ht="14.25" hidden="1" customHeight="1" x14ac:dyDescent="0.2"/>
    <row r="285" ht="14.25" hidden="1" customHeight="1" x14ac:dyDescent="0.2"/>
    <row r="286" ht="14.25" hidden="1" customHeight="1" x14ac:dyDescent="0.2"/>
    <row r="287" ht="14.25" hidden="1" customHeight="1" x14ac:dyDescent="0.2"/>
    <row r="288" ht="14.25" hidden="1" customHeight="1" x14ac:dyDescent="0.2"/>
    <row r="289" ht="14.25" hidden="1" customHeight="1" x14ac:dyDescent="0.2"/>
    <row r="290" ht="14.25" hidden="1" customHeight="1" x14ac:dyDescent="0.2"/>
    <row r="291" ht="14.25" hidden="1" customHeight="1" x14ac:dyDescent="0.2"/>
    <row r="292" ht="14.25" hidden="1" customHeight="1" x14ac:dyDescent="0.2"/>
    <row r="293" ht="14.25" hidden="1" customHeight="1" x14ac:dyDescent="0.2"/>
    <row r="294" ht="14.25" hidden="1" customHeight="1" x14ac:dyDescent="0.2"/>
    <row r="295" ht="14.25" hidden="1" customHeight="1" x14ac:dyDescent="0.2"/>
    <row r="296" ht="14.25" hidden="1" customHeight="1" x14ac:dyDescent="0.2"/>
    <row r="297" ht="14.25" hidden="1" customHeight="1" x14ac:dyDescent="0.2"/>
    <row r="298" ht="14.25" hidden="1" customHeight="1" x14ac:dyDescent="0.2"/>
    <row r="299" ht="14.25" hidden="1" customHeight="1" x14ac:dyDescent="0.2"/>
    <row r="300" ht="14.25" hidden="1" customHeight="1" x14ac:dyDescent="0.2"/>
    <row r="301" ht="14.25" hidden="1" customHeight="1" x14ac:dyDescent="0.2"/>
    <row r="302" ht="14.25" hidden="1" customHeight="1" x14ac:dyDescent="0.2"/>
    <row r="303" ht="14.25" hidden="1" customHeight="1" x14ac:dyDescent="0.2"/>
    <row r="304" ht="14.25" hidden="1" customHeight="1" x14ac:dyDescent="0.2"/>
    <row r="305" ht="14.25" hidden="1" customHeight="1" x14ac:dyDescent="0.2"/>
    <row r="306" ht="14.25" hidden="1" customHeight="1" x14ac:dyDescent="0.2"/>
    <row r="307" ht="14.25" hidden="1" customHeight="1" x14ac:dyDescent="0.2"/>
    <row r="308" ht="14.25" hidden="1" customHeight="1" x14ac:dyDescent="0.2"/>
    <row r="309" ht="14.25" hidden="1" customHeight="1" x14ac:dyDescent="0.2"/>
    <row r="310" ht="14.25" hidden="1" customHeight="1" x14ac:dyDescent="0.2"/>
    <row r="311" ht="14.25" hidden="1" customHeight="1" x14ac:dyDescent="0.2"/>
    <row r="312" ht="14.25" hidden="1" customHeight="1" x14ac:dyDescent="0.2"/>
    <row r="313" ht="14.25" hidden="1" customHeight="1" x14ac:dyDescent="0.2"/>
    <row r="314" ht="14.25" hidden="1" customHeight="1" x14ac:dyDescent="0.2"/>
    <row r="315" ht="14.25" hidden="1" customHeight="1" x14ac:dyDescent="0.2"/>
    <row r="316" ht="14.25" hidden="1" customHeight="1" x14ac:dyDescent="0.2"/>
    <row r="317" ht="14.25" hidden="1" customHeight="1" x14ac:dyDescent="0.2"/>
    <row r="318" ht="14.25" hidden="1" customHeight="1" x14ac:dyDescent="0.2"/>
    <row r="319" ht="14.25" hidden="1" customHeight="1" x14ac:dyDescent="0.2"/>
    <row r="320" ht="14.25" hidden="1" customHeight="1" x14ac:dyDescent="0.2"/>
    <row r="321" ht="14.25" hidden="1" customHeight="1" x14ac:dyDescent="0.2"/>
    <row r="322" ht="14.25" hidden="1" customHeight="1" x14ac:dyDescent="0.2"/>
    <row r="323" ht="14.25" hidden="1" customHeight="1" x14ac:dyDescent="0.2"/>
    <row r="324" ht="14.25" hidden="1" customHeight="1" x14ac:dyDescent="0.2"/>
    <row r="325" ht="14.25" hidden="1" customHeight="1" x14ac:dyDescent="0.2"/>
    <row r="326" ht="14.25" hidden="1" customHeight="1" x14ac:dyDescent="0.2"/>
    <row r="327" ht="14.25" hidden="1" customHeight="1" x14ac:dyDescent="0.2"/>
    <row r="328" ht="14.25" hidden="1" customHeight="1" x14ac:dyDescent="0.2"/>
    <row r="329" ht="14.25" hidden="1" customHeight="1" x14ac:dyDescent="0.2"/>
    <row r="330" ht="14.25" hidden="1" customHeight="1" x14ac:dyDescent="0.2"/>
    <row r="331" ht="14.25" hidden="1" customHeight="1" x14ac:dyDescent="0.2"/>
    <row r="332" ht="14.25" hidden="1" customHeight="1" x14ac:dyDescent="0.2"/>
    <row r="333" ht="14.25" hidden="1" customHeight="1" x14ac:dyDescent="0.2"/>
    <row r="334" ht="14.25" hidden="1" customHeight="1" x14ac:dyDescent="0.2"/>
    <row r="335" ht="14.25" hidden="1" customHeight="1" x14ac:dyDescent="0.2"/>
    <row r="336" ht="14.25" hidden="1" customHeight="1" x14ac:dyDescent="0.2"/>
    <row r="337" ht="14.25" hidden="1" customHeight="1" x14ac:dyDescent="0.2"/>
    <row r="338" ht="14.25" hidden="1" customHeight="1" x14ac:dyDescent="0.2"/>
    <row r="339" ht="14.25" hidden="1" customHeight="1" x14ac:dyDescent="0.2"/>
    <row r="340" ht="14.25" hidden="1" customHeight="1" x14ac:dyDescent="0.2"/>
    <row r="341" ht="14.25" hidden="1" customHeight="1" x14ac:dyDescent="0.2"/>
    <row r="342" ht="14.25" hidden="1" customHeight="1" x14ac:dyDescent="0.2"/>
    <row r="343" ht="14.25" hidden="1" customHeight="1" x14ac:dyDescent="0.2"/>
    <row r="344" ht="14.25" hidden="1" customHeight="1" x14ac:dyDescent="0.2"/>
    <row r="345" ht="14.25" hidden="1" customHeight="1" x14ac:dyDescent="0.2"/>
    <row r="346" ht="14.25" hidden="1" customHeight="1" x14ac:dyDescent="0.2"/>
    <row r="347" ht="14.25" hidden="1" customHeight="1" x14ac:dyDescent="0.2"/>
    <row r="348" ht="14.25" hidden="1" customHeight="1" x14ac:dyDescent="0.2"/>
    <row r="349" ht="14.25" hidden="1" customHeight="1" x14ac:dyDescent="0.2"/>
    <row r="350" ht="14.25" hidden="1" customHeight="1" x14ac:dyDescent="0.2"/>
    <row r="351" ht="14.25" hidden="1" customHeight="1" x14ac:dyDescent="0.2"/>
    <row r="352" ht="14.25" hidden="1" customHeight="1" x14ac:dyDescent="0.2"/>
    <row r="353" ht="14.25" hidden="1" customHeight="1" x14ac:dyDescent="0.2"/>
    <row r="354" ht="14.25" hidden="1" customHeight="1" x14ac:dyDescent="0.2"/>
    <row r="355" ht="14.25" hidden="1" customHeight="1" x14ac:dyDescent="0.2"/>
    <row r="356" ht="14.25" hidden="1" customHeight="1" x14ac:dyDescent="0.2"/>
    <row r="357" ht="14.25" hidden="1" customHeight="1" x14ac:dyDescent="0.2"/>
    <row r="358" ht="14.25" hidden="1" customHeight="1" x14ac:dyDescent="0.2"/>
    <row r="359" ht="14.25" hidden="1" customHeight="1" x14ac:dyDescent="0.2"/>
    <row r="360" ht="14.25" hidden="1" customHeight="1" x14ac:dyDescent="0.2"/>
    <row r="361" ht="14.25" hidden="1" customHeight="1" x14ac:dyDescent="0.2"/>
    <row r="362" ht="14.25" hidden="1" customHeight="1" x14ac:dyDescent="0.2"/>
    <row r="363" ht="14.25" hidden="1" customHeight="1" x14ac:dyDescent="0.2"/>
    <row r="364" ht="14.25" hidden="1" customHeight="1" x14ac:dyDescent="0.2"/>
    <row r="365" ht="14.25" hidden="1" customHeight="1" x14ac:dyDescent="0.2"/>
    <row r="366" ht="14.25" hidden="1" customHeight="1" x14ac:dyDescent="0.2"/>
    <row r="367" ht="14.25" hidden="1" customHeight="1" x14ac:dyDescent="0.2"/>
    <row r="368" ht="14.25" hidden="1" customHeight="1" x14ac:dyDescent="0.2"/>
    <row r="369" ht="14.25" hidden="1" customHeight="1" x14ac:dyDescent="0.2"/>
    <row r="370" ht="14.25" hidden="1" customHeight="1" x14ac:dyDescent="0.2"/>
    <row r="371" ht="14.25" hidden="1" customHeight="1" x14ac:dyDescent="0.2"/>
    <row r="372" ht="14.25" hidden="1" customHeight="1" x14ac:dyDescent="0.2"/>
    <row r="373" ht="14.25" hidden="1" customHeight="1" x14ac:dyDescent="0.2"/>
    <row r="374" ht="14.25" hidden="1" customHeight="1" x14ac:dyDescent="0.2"/>
    <row r="375" ht="14.25" hidden="1" customHeight="1" x14ac:dyDescent="0.2"/>
    <row r="376" ht="14.25" hidden="1" customHeight="1" x14ac:dyDescent="0.2"/>
    <row r="377" ht="14.25" hidden="1" customHeight="1" x14ac:dyDescent="0.2"/>
    <row r="378" ht="14.25" hidden="1" customHeight="1" x14ac:dyDescent="0.2"/>
    <row r="379" ht="14.25" hidden="1" customHeight="1" x14ac:dyDescent="0.2"/>
    <row r="380" ht="14.25" hidden="1" customHeight="1" x14ac:dyDescent="0.2"/>
    <row r="381" ht="14.25" hidden="1" customHeight="1" x14ac:dyDescent="0.2"/>
    <row r="382" ht="14.25" hidden="1" customHeight="1" x14ac:dyDescent="0.2"/>
    <row r="383" ht="14.25" hidden="1" customHeight="1" x14ac:dyDescent="0.2"/>
    <row r="384" ht="14.25" hidden="1" customHeight="1" x14ac:dyDescent="0.2"/>
    <row r="385" ht="14.25" hidden="1" customHeight="1" x14ac:dyDescent="0.2"/>
    <row r="386" ht="14.25" hidden="1" customHeight="1" x14ac:dyDescent="0.2"/>
    <row r="387" ht="14.25" hidden="1" customHeight="1" x14ac:dyDescent="0.2"/>
    <row r="388" ht="14.25" hidden="1" customHeight="1" x14ac:dyDescent="0.2"/>
    <row r="389" ht="14.25" hidden="1" customHeight="1" x14ac:dyDescent="0.2"/>
    <row r="390" ht="14.25" hidden="1" customHeight="1" x14ac:dyDescent="0.2"/>
    <row r="391" ht="14.25" hidden="1" customHeight="1" x14ac:dyDescent="0.2"/>
    <row r="392" ht="14.25" hidden="1" customHeight="1" x14ac:dyDescent="0.2"/>
    <row r="393" ht="14.25" hidden="1" customHeight="1" x14ac:dyDescent="0.2"/>
    <row r="394" ht="14.25" hidden="1" customHeight="1" x14ac:dyDescent="0.2"/>
    <row r="395" ht="14.25" hidden="1" customHeight="1" x14ac:dyDescent="0.2"/>
    <row r="396" ht="14.25" hidden="1" customHeight="1" x14ac:dyDescent="0.2"/>
    <row r="397" ht="14.25" hidden="1" customHeight="1" x14ac:dyDescent="0.2"/>
    <row r="398" ht="14.25" hidden="1" customHeight="1" x14ac:dyDescent="0.2"/>
    <row r="399" ht="14.25" hidden="1" customHeight="1" x14ac:dyDescent="0.2"/>
    <row r="400" ht="14.25" hidden="1" customHeight="1" x14ac:dyDescent="0.2"/>
    <row r="401" ht="14.25" hidden="1" customHeight="1" x14ac:dyDescent="0.2"/>
    <row r="402" ht="14.25" hidden="1" customHeight="1" x14ac:dyDescent="0.2"/>
    <row r="403" ht="14.25" hidden="1" customHeight="1" x14ac:dyDescent="0.2"/>
    <row r="404" ht="14.25" hidden="1" customHeight="1" x14ac:dyDescent="0.2"/>
    <row r="405" ht="14.25" hidden="1" customHeight="1" x14ac:dyDescent="0.2"/>
    <row r="406" ht="14.25" hidden="1" customHeight="1" x14ac:dyDescent="0.2"/>
    <row r="407" ht="14.25" hidden="1" customHeight="1" x14ac:dyDescent="0.2"/>
    <row r="408" ht="14.25" hidden="1" customHeight="1" x14ac:dyDescent="0.2"/>
    <row r="409" ht="14.25" hidden="1" customHeight="1" x14ac:dyDescent="0.2"/>
    <row r="410" ht="14.25" hidden="1" customHeight="1" x14ac:dyDescent="0.2"/>
    <row r="411" ht="14.25" hidden="1" customHeight="1" x14ac:dyDescent="0.2"/>
    <row r="412" ht="14.25" hidden="1" customHeight="1" x14ac:dyDescent="0.2"/>
    <row r="413" ht="14.25" hidden="1" customHeight="1" x14ac:dyDescent="0.2"/>
    <row r="414" ht="14.25" hidden="1" customHeight="1" x14ac:dyDescent="0.2"/>
    <row r="415" ht="14.25" hidden="1" customHeight="1" x14ac:dyDescent="0.2"/>
    <row r="416" ht="14.25" hidden="1" customHeight="1" x14ac:dyDescent="0.2"/>
    <row r="417" ht="14.25" hidden="1" customHeight="1" x14ac:dyDescent="0.2"/>
    <row r="418" ht="14.25" hidden="1" customHeight="1" x14ac:dyDescent="0.2"/>
    <row r="419" ht="14.25" hidden="1" customHeight="1" x14ac:dyDescent="0.2"/>
    <row r="420" ht="14.25" hidden="1" customHeight="1" x14ac:dyDescent="0.2"/>
    <row r="421" ht="14.25" hidden="1" customHeight="1" x14ac:dyDescent="0.2"/>
    <row r="422" ht="14.25" hidden="1" customHeight="1" x14ac:dyDescent="0.2"/>
    <row r="423" ht="14.25" hidden="1" customHeight="1" x14ac:dyDescent="0.2"/>
    <row r="424" ht="14.25" hidden="1" customHeight="1" x14ac:dyDescent="0.2"/>
    <row r="425" ht="14.25" hidden="1" customHeight="1" x14ac:dyDescent="0.2"/>
    <row r="426" ht="14.25" hidden="1" customHeight="1" x14ac:dyDescent="0.2"/>
    <row r="427" ht="14.25" hidden="1" customHeight="1" x14ac:dyDescent="0.2"/>
    <row r="428" ht="14.25" hidden="1" customHeight="1" x14ac:dyDescent="0.2"/>
    <row r="429" ht="14.25" hidden="1" customHeight="1" x14ac:dyDescent="0.2"/>
    <row r="430" ht="14.25" hidden="1" customHeight="1" x14ac:dyDescent="0.2"/>
    <row r="431" ht="14.25" hidden="1" customHeight="1" x14ac:dyDescent="0.2"/>
    <row r="432" ht="14.25" hidden="1" customHeight="1" x14ac:dyDescent="0.2"/>
    <row r="433" ht="14.25" hidden="1" customHeight="1" x14ac:dyDescent="0.2"/>
    <row r="434" ht="14.25" hidden="1" customHeight="1" x14ac:dyDescent="0.2"/>
    <row r="435" ht="14.25" hidden="1" customHeight="1" x14ac:dyDescent="0.2"/>
    <row r="436" ht="14.25" hidden="1" customHeight="1" x14ac:dyDescent="0.2"/>
    <row r="437" ht="14.25" hidden="1" customHeight="1" x14ac:dyDescent="0.2"/>
    <row r="438" ht="14.25" hidden="1" customHeight="1" x14ac:dyDescent="0.2"/>
    <row r="439" ht="14.25" hidden="1" customHeight="1" x14ac:dyDescent="0.2"/>
    <row r="440" ht="14.25" hidden="1" customHeight="1" x14ac:dyDescent="0.2"/>
    <row r="441" ht="14.25" hidden="1" customHeight="1" x14ac:dyDescent="0.2"/>
    <row r="442" ht="14.25" hidden="1" customHeight="1" x14ac:dyDescent="0.2"/>
    <row r="443" ht="14.25" hidden="1" customHeight="1" x14ac:dyDescent="0.2"/>
    <row r="444" ht="14.25" hidden="1" customHeight="1" x14ac:dyDescent="0.2"/>
    <row r="445" ht="14.25" hidden="1" customHeight="1" x14ac:dyDescent="0.2"/>
    <row r="446" ht="14.25" hidden="1" customHeight="1" x14ac:dyDescent="0.2"/>
    <row r="447" ht="14.25" hidden="1" customHeight="1" x14ac:dyDescent="0.2"/>
    <row r="448" ht="14.25" hidden="1" customHeight="1" x14ac:dyDescent="0.2"/>
    <row r="449" ht="14.25" hidden="1" customHeight="1" x14ac:dyDescent="0.2"/>
    <row r="450" ht="14.25" hidden="1" customHeight="1" x14ac:dyDescent="0.2"/>
    <row r="451" ht="14.25" hidden="1" customHeight="1" x14ac:dyDescent="0.2"/>
    <row r="452" ht="14.25" hidden="1" customHeight="1" x14ac:dyDescent="0.2"/>
    <row r="453" ht="14.25" hidden="1" customHeight="1" x14ac:dyDescent="0.2"/>
    <row r="454" ht="14.25" hidden="1" customHeight="1" x14ac:dyDescent="0.2"/>
    <row r="455" ht="14.25" hidden="1" customHeight="1" x14ac:dyDescent="0.2"/>
    <row r="456" ht="14.25" hidden="1" customHeight="1" x14ac:dyDescent="0.2"/>
    <row r="457" ht="14.25" hidden="1" customHeight="1" x14ac:dyDescent="0.2"/>
    <row r="458" ht="14.25" hidden="1" customHeight="1" x14ac:dyDescent="0.2"/>
    <row r="459" ht="14.25" hidden="1" customHeight="1" x14ac:dyDescent="0.2"/>
    <row r="460" ht="14.25" hidden="1" customHeight="1" x14ac:dyDescent="0.2"/>
    <row r="461" ht="14.25" hidden="1" customHeight="1" x14ac:dyDescent="0.2"/>
    <row r="462" ht="14.25" hidden="1" customHeight="1" x14ac:dyDescent="0.2"/>
    <row r="463" ht="14.25" hidden="1" customHeight="1" x14ac:dyDescent="0.2"/>
    <row r="464" ht="14.25" hidden="1" customHeight="1" x14ac:dyDescent="0.2"/>
    <row r="465" ht="14.25" hidden="1" customHeight="1" x14ac:dyDescent="0.2"/>
    <row r="466" ht="14.25" hidden="1" customHeight="1" x14ac:dyDescent="0.2"/>
    <row r="467" ht="14.25" hidden="1" customHeight="1" x14ac:dyDescent="0.2"/>
    <row r="468" ht="14.25" hidden="1" customHeight="1" x14ac:dyDescent="0.2"/>
    <row r="469" ht="14.25" hidden="1" customHeight="1" x14ac:dyDescent="0.2"/>
    <row r="470" ht="14.25" hidden="1" customHeight="1" x14ac:dyDescent="0.2"/>
    <row r="471" ht="14.25" hidden="1" customHeight="1" x14ac:dyDescent="0.2"/>
    <row r="472" ht="14.25" hidden="1" customHeight="1" x14ac:dyDescent="0.2"/>
    <row r="473" ht="14.25" hidden="1" customHeight="1" x14ac:dyDescent="0.2"/>
    <row r="474" ht="14.25" hidden="1" customHeight="1" x14ac:dyDescent="0.2"/>
    <row r="475" ht="14.25" hidden="1" customHeight="1" x14ac:dyDescent="0.2"/>
    <row r="476" ht="14.25" hidden="1" customHeight="1" x14ac:dyDescent="0.2"/>
    <row r="477" ht="14.25" hidden="1" customHeight="1" x14ac:dyDescent="0.2"/>
    <row r="478" ht="14.25" hidden="1" customHeight="1" x14ac:dyDescent="0.2"/>
    <row r="479" ht="14.25" hidden="1" customHeight="1" x14ac:dyDescent="0.2"/>
    <row r="480" ht="14.25" hidden="1" customHeight="1" x14ac:dyDescent="0.2"/>
    <row r="481" ht="14.25" hidden="1" customHeight="1" x14ac:dyDescent="0.2"/>
    <row r="482" ht="14.25" hidden="1" customHeight="1" x14ac:dyDescent="0.2"/>
    <row r="483" ht="14.25" hidden="1" customHeight="1" x14ac:dyDescent="0.2"/>
    <row r="484" ht="14.25" hidden="1" customHeight="1" x14ac:dyDescent="0.2"/>
    <row r="485" ht="14.25" hidden="1" customHeight="1" x14ac:dyDescent="0.2"/>
    <row r="486" ht="14.25" hidden="1" customHeight="1" x14ac:dyDescent="0.2"/>
    <row r="487" ht="14.25" hidden="1" customHeight="1" x14ac:dyDescent="0.2"/>
    <row r="488" ht="14.25" hidden="1" customHeight="1" x14ac:dyDescent="0.2"/>
    <row r="489" ht="14.25" hidden="1" customHeight="1" x14ac:dyDescent="0.2"/>
    <row r="490" ht="14.25" hidden="1" customHeight="1" x14ac:dyDescent="0.2"/>
    <row r="491" ht="14.25" hidden="1" customHeight="1" x14ac:dyDescent="0.2"/>
    <row r="492" ht="14.25" hidden="1" customHeight="1" x14ac:dyDescent="0.2"/>
    <row r="493" ht="14.25" hidden="1" customHeight="1" x14ac:dyDescent="0.2"/>
    <row r="494" ht="14.25" hidden="1" customHeight="1" x14ac:dyDescent="0.2"/>
    <row r="495" ht="14.25" hidden="1" customHeight="1" x14ac:dyDescent="0.2"/>
    <row r="496" ht="14.25" hidden="1" customHeight="1" x14ac:dyDescent="0.2"/>
    <row r="497" ht="14.25" hidden="1" customHeight="1" x14ac:dyDescent="0.2"/>
    <row r="498" ht="14.25" hidden="1" customHeight="1" x14ac:dyDescent="0.2"/>
    <row r="499" ht="14.25" hidden="1" customHeight="1" x14ac:dyDescent="0.2"/>
    <row r="500" ht="14.25" hidden="1" customHeight="1" x14ac:dyDescent="0.2"/>
    <row r="501" ht="14.25" hidden="1" customHeight="1" x14ac:dyDescent="0.2"/>
    <row r="502" ht="14.25" hidden="1" customHeight="1" x14ac:dyDescent="0.2"/>
    <row r="503" ht="14.25" hidden="1" customHeight="1" x14ac:dyDescent="0.2"/>
    <row r="504" ht="14.25" hidden="1" customHeight="1" x14ac:dyDescent="0.2"/>
    <row r="505" ht="14.25" hidden="1" customHeight="1" x14ac:dyDescent="0.2"/>
    <row r="506" ht="14.25" hidden="1" customHeight="1" x14ac:dyDescent="0.2"/>
    <row r="507" ht="14.25" hidden="1" customHeight="1" x14ac:dyDescent="0.2"/>
    <row r="508" ht="14.25" hidden="1" customHeight="1" x14ac:dyDescent="0.2"/>
    <row r="509" ht="14.25" hidden="1" customHeight="1" x14ac:dyDescent="0.2"/>
    <row r="510" ht="14.25" hidden="1" customHeight="1" x14ac:dyDescent="0.2"/>
    <row r="511" ht="14.25" hidden="1" customHeight="1" x14ac:dyDescent="0.2"/>
    <row r="512" ht="14.25" hidden="1" customHeight="1" x14ac:dyDescent="0.2"/>
    <row r="513" ht="14.25" hidden="1" customHeight="1" x14ac:dyDescent="0.2"/>
    <row r="514" ht="14.25" hidden="1" customHeight="1" x14ac:dyDescent="0.2"/>
    <row r="515" ht="14.25" hidden="1" customHeight="1" x14ac:dyDescent="0.2"/>
    <row r="516" ht="14.25" hidden="1" customHeight="1" x14ac:dyDescent="0.2"/>
    <row r="517" ht="14.25" hidden="1" customHeight="1" x14ac:dyDescent="0.2"/>
    <row r="518" ht="14.25" hidden="1" customHeight="1" x14ac:dyDescent="0.2"/>
    <row r="519" ht="14.25" hidden="1" customHeight="1" x14ac:dyDescent="0.2"/>
    <row r="520" ht="14.25" hidden="1" customHeight="1" x14ac:dyDescent="0.2"/>
    <row r="521" ht="14.25" hidden="1" customHeight="1" x14ac:dyDescent="0.2"/>
    <row r="522" ht="14.25" hidden="1" customHeight="1" x14ac:dyDescent="0.2"/>
    <row r="523" ht="14.25" hidden="1" customHeight="1" x14ac:dyDescent="0.2"/>
    <row r="524" ht="14.25" hidden="1" customHeight="1" x14ac:dyDescent="0.2"/>
    <row r="525" ht="14.25" hidden="1" customHeight="1" x14ac:dyDescent="0.2"/>
    <row r="526" ht="14.25" hidden="1" customHeight="1" x14ac:dyDescent="0.2"/>
    <row r="527" ht="14.25" hidden="1" customHeight="1" x14ac:dyDescent="0.2"/>
    <row r="528" ht="14.25" hidden="1" customHeight="1" x14ac:dyDescent="0.2"/>
    <row r="529" ht="14.25" hidden="1" customHeight="1" x14ac:dyDescent="0.2"/>
    <row r="530" ht="14.25" hidden="1" customHeight="1" x14ac:dyDescent="0.2"/>
    <row r="531" ht="14.25" hidden="1" customHeight="1" x14ac:dyDescent="0.2"/>
    <row r="532" ht="14.25" hidden="1" customHeight="1" x14ac:dyDescent="0.2"/>
    <row r="533" ht="14.25" hidden="1" customHeight="1" x14ac:dyDescent="0.2"/>
    <row r="534" ht="14.25" hidden="1" customHeight="1" x14ac:dyDescent="0.2"/>
    <row r="535" ht="14.25" hidden="1" customHeight="1" x14ac:dyDescent="0.2"/>
    <row r="536" ht="14.25" hidden="1" customHeight="1" x14ac:dyDescent="0.2"/>
    <row r="537" ht="14.25" hidden="1" customHeight="1" x14ac:dyDescent="0.2"/>
    <row r="538" ht="14.25" hidden="1" customHeight="1" x14ac:dyDescent="0.2"/>
    <row r="539" ht="14.25" hidden="1" customHeight="1" x14ac:dyDescent="0.2"/>
    <row r="540" ht="14.25" hidden="1" customHeight="1" x14ac:dyDescent="0.2"/>
    <row r="541" ht="14.25" hidden="1" customHeight="1" x14ac:dyDescent="0.2"/>
    <row r="542" ht="14.25" hidden="1" customHeight="1" x14ac:dyDescent="0.2"/>
    <row r="543" ht="14.25" hidden="1" customHeight="1" x14ac:dyDescent="0.2"/>
    <row r="544" ht="14.25" hidden="1" customHeight="1" x14ac:dyDescent="0.2"/>
    <row r="545" ht="14.25" hidden="1" customHeight="1" x14ac:dyDescent="0.2"/>
    <row r="546" ht="14.25" hidden="1" customHeight="1" x14ac:dyDescent="0.2"/>
    <row r="547" ht="14.25" hidden="1" customHeight="1" x14ac:dyDescent="0.2"/>
    <row r="548" ht="14.25" hidden="1" customHeight="1" x14ac:dyDescent="0.2"/>
    <row r="549" ht="14.25" hidden="1" customHeight="1" x14ac:dyDescent="0.2"/>
    <row r="550" ht="14.25" hidden="1" customHeight="1" x14ac:dyDescent="0.2"/>
    <row r="551" ht="14.25" hidden="1" customHeight="1" x14ac:dyDescent="0.2"/>
    <row r="552" ht="14.25" hidden="1" customHeight="1" x14ac:dyDescent="0.2"/>
    <row r="553" ht="14.25" hidden="1" customHeight="1" x14ac:dyDescent="0.2"/>
    <row r="554" ht="14.25" hidden="1" customHeight="1" x14ac:dyDescent="0.2"/>
    <row r="555" ht="14.25" hidden="1" customHeight="1" x14ac:dyDescent="0.2"/>
    <row r="556" ht="14.25" hidden="1" customHeight="1" x14ac:dyDescent="0.2"/>
    <row r="557" ht="14.25" hidden="1" customHeight="1" x14ac:dyDescent="0.2"/>
    <row r="558" ht="14.25" hidden="1" customHeight="1" x14ac:dyDescent="0.2"/>
    <row r="559" ht="14.25" hidden="1" customHeight="1" x14ac:dyDescent="0.2"/>
    <row r="560" ht="14.25" hidden="1" customHeight="1" x14ac:dyDescent="0.2"/>
    <row r="561" ht="14.25" hidden="1" customHeight="1" x14ac:dyDescent="0.2"/>
    <row r="562" ht="14.25" hidden="1" customHeight="1" x14ac:dyDescent="0.2"/>
    <row r="563" ht="14.25" hidden="1" customHeight="1" x14ac:dyDescent="0.2"/>
    <row r="564" ht="14.25" hidden="1" customHeight="1" x14ac:dyDescent="0.2"/>
    <row r="565" ht="14.25" hidden="1" customHeight="1" x14ac:dyDescent="0.2"/>
    <row r="566" ht="14.25" hidden="1" customHeight="1" x14ac:dyDescent="0.2"/>
    <row r="567" ht="14.25" hidden="1" customHeight="1" x14ac:dyDescent="0.2"/>
    <row r="568" ht="14.25" hidden="1" customHeight="1" x14ac:dyDescent="0.2"/>
    <row r="569" ht="14.25" hidden="1" customHeight="1" x14ac:dyDescent="0.2"/>
    <row r="570" ht="14.25" hidden="1" customHeight="1" x14ac:dyDescent="0.2"/>
    <row r="571" ht="14.25" hidden="1" customHeight="1" x14ac:dyDescent="0.2"/>
    <row r="572" ht="14.25" hidden="1" customHeight="1" x14ac:dyDescent="0.2"/>
    <row r="573" ht="14.25" hidden="1" customHeight="1" x14ac:dyDescent="0.2"/>
    <row r="574" ht="14.25" hidden="1" customHeight="1" x14ac:dyDescent="0.2"/>
    <row r="575" ht="14.25" hidden="1" customHeight="1" x14ac:dyDescent="0.2"/>
    <row r="576" ht="14.25" hidden="1" customHeight="1" x14ac:dyDescent="0.2"/>
    <row r="577" ht="14.25" hidden="1" customHeight="1" x14ac:dyDescent="0.2"/>
    <row r="578" ht="14.25" hidden="1" customHeight="1" x14ac:dyDescent="0.2"/>
    <row r="579" ht="14.25" hidden="1" customHeight="1" x14ac:dyDescent="0.2"/>
    <row r="580" ht="14.25" hidden="1" customHeight="1" x14ac:dyDescent="0.2"/>
    <row r="581" ht="14.25" hidden="1" customHeight="1" x14ac:dyDescent="0.2"/>
    <row r="582" ht="14.25" hidden="1" customHeight="1" x14ac:dyDescent="0.2"/>
    <row r="583" ht="14.25" hidden="1" customHeight="1" x14ac:dyDescent="0.2"/>
    <row r="584" ht="14.25" hidden="1" customHeight="1" x14ac:dyDescent="0.2"/>
    <row r="585" ht="14.25" hidden="1" customHeight="1" x14ac:dyDescent="0.2"/>
    <row r="586" ht="14.25" hidden="1" customHeight="1" x14ac:dyDescent="0.2"/>
    <row r="587" ht="14.25" hidden="1" customHeight="1" x14ac:dyDescent="0.2"/>
    <row r="588" ht="14.25" hidden="1" customHeight="1" x14ac:dyDescent="0.2"/>
    <row r="589" ht="14.25" hidden="1" customHeight="1" x14ac:dyDescent="0.2"/>
    <row r="590" ht="14.25" hidden="1" customHeight="1" x14ac:dyDescent="0.2"/>
    <row r="591" ht="14.25" hidden="1" customHeight="1" x14ac:dyDescent="0.2"/>
    <row r="592" ht="14.25" hidden="1" customHeight="1" x14ac:dyDescent="0.2"/>
    <row r="593" ht="14.25" hidden="1" customHeight="1" x14ac:dyDescent="0.2"/>
    <row r="594" ht="14.25" hidden="1" customHeight="1" x14ac:dyDescent="0.2"/>
    <row r="595" ht="14.25" hidden="1" customHeight="1" x14ac:dyDescent="0.2"/>
    <row r="596" ht="14.25" hidden="1" customHeight="1" x14ac:dyDescent="0.2"/>
    <row r="597" ht="14.25" hidden="1" customHeight="1" x14ac:dyDescent="0.2"/>
    <row r="598" ht="14.25" hidden="1" customHeight="1" x14ac:dyDescent="0.2"/>
    <row r="599" ht="14.25" hidden="1" customHeight="1" x14ac:dyDescent="0.2"/>
    <row r="600" ht="14.25" hidden="1" customHeight="1" x14ac:dyDescent="0.2"/>
    <row r="601" ht="14.25" hidden="1" customHeight="1" x14ac:dyDescent="0.2"/>
    <row r="602" ht="14.25" hidden="1" customHeight="1" x14ac:dyDescent="0.2"/>
    <row r="603" ht="14.25" hidden="1" customHeight="1" x14ac:dyDescent="0.2"/>
    <row r="604" ht="14.25" hidden="1" customHeight="1" x14ac:dyDescent="0.2"/>
    <row r="605" ht="14.25" hidden="1" customHeight="1" x14ac:dyDescent="0.2"/>
    <row r="606" ht="14.25" hidden="1" customHeight="1" x14ac:dyDescent="0.2"/>
    <row r="607" ht="14.25" hidden="1" customHeight="1" x14ac:dyDescent="0.2"/>
    <row r="608" ht="14.25" hidden="1" customHeight="1" x14ac:dyDescent="0.2"/>
    <row r="609" ht="14.25" hidden="1" customHeight="1" x14ac:dyDescent="0.2"/>
    <row r="610" ht="14.25" hidden="1" customHeight="1" x14ac:dyDescent="0.2"/>
    <row r="611" ht="14.25" hidden="1" customHeight="1" x14ac:dyDescent="0.2"/>
    <row r="612" ht="14.25" hidden="1" customHeight="1" x14ac:dyDescent="0.2"/>
    <row r="613" ht="14.25" hidden="1" customHeight="1" x14ac:dyDescent="0.2"/>
    <row r="614" ht="14.25" hidden="1" customHeight="1" x14ac:dyDescent="0.2"/>
    <row r="615" ht="14.25" hidden="1" customHeight="1" x14ac:dyDescent="0.2"/>
    <row r="616" ht="14.25" hidden="1" customHeight="1" x14ac:dyDescent="0.2"/>
    <row r="617" ht="14.25" hidden="1" customHeight="1" x14ac:dyDescent="0.2"/>
    <row r="618" ht="14.25" hidden="1" customHeight="1" x14ac:dyDescent="0.2"/>
    <row r="619" ht="14.25" hidden="1" customHeight="1" x14ac:dyDescent="0.2"/>
    <row r="620" ht="14.25" hidden="1" customHeight="1" x14ac:dyDescent="0.2"/>
    <row r="621" ht="14.25" hidden="1" customHeight="1" x14ac:dyDescent="0.2"/>
    <row r="622" ht="14.25" hidden="1" customHeight="1" x14ac:dyDescent="0.2"/>
    <row r="623" ht="14.25" hidden="1" customHeight="1" x14ac:dyDescent="0.2"/>
    <row r="624" ht="14.25" hidden="1" customHeight="1" x14ac:dyDescent="0.2"/>
    <row r="625" ht="14.25" hidden="1" customHeight="1" x14ac:dyDescent="0.2"/>
    <row r="626" ht="14.25" hidden="1" customHeight="1" x14ac:dyDescent="0.2"/>
    <row r="627" ht="14.25" hidden="1" customHeight="1" x14ac:dyDescent="0.2"/>
    <row r="628" ht="14.25" hidden="1" customHeight="1" x14ac:dyDescent="0.2"/>
    <row r="629" ht="14.25" hidden="1" customHeight="1" x14ac:dyDescent="0.2"/>
    <row r="630" ht="14.25" hidden="1" customHeight="1" x14ac:dyDescent="0.2"/>
    <row r="631" ht="14.25" hidden="1" customHeight="1" x14ac:dyDescent="0.2"/>
    <row r="632" ht="14.25" hidden="1" customHeight="1" x14ac:dyDescent="0.2"/>
    <row r="633" ht="14.25" hidden="1" customHeight="1" x14ac:dyDescent="0.2"/>
    <row r="634" ht="14.25" hidden="1" customHeight="1" x14ac:dyDescent="0.2"/>
    <row r="635" ht="14.25" hidden="1" customHeight="1" x14ac:dyDescent="0.2"/>
    <row r="636" ht="14.25" hidden="1" customHeight="1" x14ac:dyDescent="0.2"/>
    <row r="637" ht="14.25" hidden="1" customHeight="1" x14ac:dyDescent="0.2"/>
    <row r="638" ht="14.25" hidden="1" customHeight="1" x14ac:dyDescent="0.2"/>
    <row r="639" ht="14.25" hidden="1" customHeight="1" x14ac:dyDescent="0.2"/>
    <row r="640" ht="14.25" hidden="1" customHeight="1" x14ac:dyDescent="0.2"/>
    <row r="641" ht="14.25" hidden="1" customHeight="1" x14ac:dyDescent="0.2"/>
    <row r="642" ht="14.25" hidden="1" customHeight="1" x14ac:dyDescent="0.2"/>
    <row r="643" ht="14.25" hidden="1" customHeight="1" x14ac:dyDescent="0.2"/>
    <row r="644" ht="14.25" hidden="1" customHeight="1" x14ac:dyDescent="0.2"/>
    <row r="645" ht="14.25" hidden="1" customHeight="1" x14ac:dyDescent="0.2"/>
    <row r="646" ht="14.25" hidden="1" customHeight="1" x14ac:dyDescent="0.2"/>
    <row r="647" ht="14.25" hidden="1" customHeight="1" x14ac:dyDescent="0.2"/>
    <row r="648" ht="14.25" hidden="1" customHeight="1" x14ac:dyDescent="0.2"/>
    <row r="649" ht="14.25" hidden="1" customHeight="1" x14ac:dyDescent="0.2"/>
    <row r="650" ht="14.25" hidden="1" customHeight="1" x14ac:dyDescent="0.2"/>
    <row r="651" ht="14.25" hidden="1" customHeight="1" x14ac:dyDescent="0.2"/>
    <row r="652" ht="14.25" hidden="1" customHeight="1" x14ac:dyDescent="0.2"/>
    <row r="653" ht="14.25" hidden="1" customHeight="1" x14ac:dyDescent="0.2"/>
    <row r="654" ht="14.25" hidden="1" customHeight="1" x14ac:dyDescent="0.2"/>
    <row r="655" ht="14.25" hidden="1" customHeight="1" x14ac:dyDescent="0.2"/>
    <row r="656" ht="14.25" hidden="1" customHeight="1" x14ac:dyDescent="0.2"/>
    <row r="657" ht="14.25" hidden="1" customHeight="1" x14ac:dyDescent="0.2"/>
    <row r="658" ht="14.25" hidden="1" customHeight="1" x14ac:dyDescent="0.2"/>
    <row r="659" ht="14.25" hidden="1" customHeight="1" x14ac:dyDescent="0.2"/>
    <row r="660" ht="14.25" hidden="1" customHeight="1" x14ac:dyDescent="0.2"/>
    <row r="661" ht="14.25" hidden="1" customHeight="1" x14ac:dyDescent="0.2"/>
    <row r="662" ht="14.25" hidden="1" customHeight="1" x14ac:dyDescent="0.2"/>
    <row r="663" ht="14.25" hidden="1" customHeight="1" x14ac:dyDescent="0.2"/>
    <row r="664" ht="14.25" hidden="1" customHeight="1" x14ac:dyDescent="0.2"/>
    <row r="665" ht="14.25" hidden="1" customHeight="1" x14ac:dyDescent="0.2"/>
    <row r="666" ht="14.25" hidden="1" customHeight="1" x14ac:dyDescent="0.2"/>
    <row r="667" ht="14.25" hidden="1" customHeight="1" x14ac:dyDescent="0.2"/>
    <row r="668" ht="14.25" hidden="1" customHeight="1" x14ac:dyDescent="0.2"/>
    <row r="669" ht="14.25" hidden="1" customHeight="1" x14ac:dyDescent="0.2"/>
    <row r="670" ht="14.25" hidden="1" customHeight="1" x14ac:dyDescent="0.2"/>
    <row r="671" ht="14.25" hidden="1" customHeight="1" x14ac:dyDescent="0.2"/>
    <row r="672" ht="14.25" hidden="1" customHeight="1" x14ac:dyDescent="0.2"/>
    <row r="673" ht="14.25" hidden="1" customHeight="1" x14ac:dyDescent="0.2"/>
    <row r="674" ht="14.25" hidden="1" customHeight="1" x14ac:dyDescent="0.2"/>
    <row r="675" ht="14.25" hidden="1" customHeight="1" x14ac:dyDescent="0.2"/>
    <row r="676" ht="14.25" hidden="1" customHeight="1" x14ac:dyDescent="0.2"/>
    <row r="677" ht="14.25" hidden="1" customHeight="1" x14ac:dyDescent="0.2"/>
    <row r="678" ht="14.25" hidden="1" customHeight="1" x14ac:dyDescent="0.2"/>
    <row r="679" ht="14.25" hidden="1" customHeight="1" x14ac:dyDescent="0.2"/>
    <row r="680" ht="14.25" hidden="1" customHeight="1" x14ac:dyDescent="0.2"/>
    <row r="681" ht="14.25" hidden="1" customHeight="1" x14ac:dyDescent="0.2"/>
    <row r="682" ht="14.25" hidden="1" customHeight="1" x14ac:dyDescent="0.2"/>
    <row r="683" ht="14.25" hidden="1" customHeight="1" x14ac:dyDescent="0.2"/>
    <row r="684" ht="14.25" hidden="1" customHeight="1" x14ac:dyDescent="0.2"/>
    <row r="685" ht="14.25" hidden="1" customHeight="1" x14ac:dyDescent="0.2"/>
    <row r="686" ht="14.25" hidden="1" customHeight="1" x14ac:dyDescent="0.2"/>
    <row r="687" ht="14.25" hidden="1" customHeight="1" x14ac:dyDescent="0.2"/>
    <row r="688" ht="14.25" hidden="1" customHeight="1" x14ac:dyDescent="0.2"/>
    <row r="689" ht="14.25" hidden="1" customHeight="1" x14ac:dyDescent="0.2"/>
    <row r="690" ht="14.25" hidden="1" customHeight="1" x14ac:dyDescent="0.2"/>
    <row r="691" ht="14.25" hidden="1" customHeight="1" x14ac:dyDescent="0.2"/>
    <row r="692" ht="14.25" hidden="1" customHeight="1" x14ac:dyDescent="0.2"/>
    <row r="693" ht="14.25" hidden="1" customHeight="1" x14ac:dyDescent="0.2"/>
    <row r="694" ht="14.25" hidden="1" customHeight="1" x14ac:dyDescent="0.2"/>
    <row r="695" ht="14.25" hidden="1" customHeight="1" x14ac:dyDescent="0.2"/>
    <row r="696" ht="14.25" hidden="1" customHeight="1" x14ac:dyDescent="0.2"/>
    <row r="697" ht="14.25" hidden="1" customHeight="1" x14ac:dyDescent="0.2"/>
    <row r="698" ht="14.25" hidden="1" customHeight="1" x14ac:dyDescent="0.2"/>
    <row r="699" ht="14.25" hidden="1" customHeight="1" x14ac:dyDescent="0.2"/>
    <row r="700" ht="14.25" hidden="1" customHeight="1" x14ac:dyDescent="0.2"/>
    <row r="701" ht="14.25" hidden="1" customHeight="1" x14ac:dyDescent="0.2"/>
    <row r="702" ht="14.25" hidden="1" customHeight="1" x14ac:dyDescent="0.2"/>
    <row r="703" ht="14.25" hidden="1" customHeight="1" x14ac:dyDescent="0.2"/>
    <row r="704" ht="14.25" hidden="1" customHeight="1" x14ac:dyDescent="0.2"/>
    <row r="705" ht="14.25" hidden="1" customHeight="1" x14ac:dyDescent="0.2"/>
    <row r="706" ht="14.25" hidden="1" customHeight="1" x14ac:dyDescent="0.2"/>
    <row r="707" ht="14.25" hidden="1" customHeight="1" x14ac:dyDescent="0.2"/>
    <row r="708" ht="14.25" hidden="1" customHeight="1" x14ac:dyDescent="0.2"/>
    <row r="709" ht="14.25" hidden="1" customHeight="1" x14ac:dyDescent="0.2"/>
    <row r="710" ht="14.25" hidden="1" customHeight="1" x14ac:dyDescent="0.2"/>
    <row r="711" ht="14.25" hidden="1" customHeight="1" x14ac:dyDescent="0.2"/>
    <row r="712" ht="14.25" hidden="1" customHeight="1" x14ac:dyDescent="0.2"/>
    <row r="713" ht="14.25" hidden="1" customHeight="1" x14ac:dyDescent="0.2"/>
    <row r="714" ht="14.25" hidden="1" customHeight="1" x14ac:dyDescent="0.2"/>
    <row r="715" ht="14.25" hidden="1" customHeight="1" x14ac:dyDescent="0.2"/>
    <row r="716" ht="14.25" hidden="1" customHeight="1" x14ac:dyDescent="0.2"/>
    <row r="717" ht="14.25" hidden="1" customHeight="1" x14ac:dyDescent="0.2"/>
    <row r="718" ht="14.25" hidden="1" customHeight="1" x14ac:dyDescent="0.2"/>
    <row r="719" ht="14.25" hidden="1" customHeight="1" x14ac:dyDescent="0.2"/>
    <row r="720" ht="14.25" hidden="1" customHeight="1" x14ac:dyDescent="0.2"/>
    <row r="721" ht="14.25" hidden="1" customHeight="1" x14ac:dyDescent="0.2"/>
    <row r="722" ht="14.25" hidden="1" customHeight="1" x14ac:dyDescent="0.2"/>
    <row r="723" ht="14.25" hidden="1" customHeight="1" x14ac:dyDescent="0.2"/>
    <row r="724" ht="14.25" hidden="1" customHeight="1" x14ac:dyDescent="0.2"/>
    <row r="725" ht="14.25" hidden="1" customHeight="1" x14ac:dyDescent="0.2"/>
    <row r="726" ht="14.25" hidden="1" customHeight="1" x14ac:dyDescent="0.2"/>
    <row r="727" ht="14.25" hidden="1" customHeight="1" x14ac:dyDescent="0.2"/>
    <row r="728" ht="14.25" hidden="1" customHeight="1" x14ac:dyDescent="0.2"/>
    <row r="729" ht="14.25" hidden="1" customHeight="1" x14ac:dyDescent="0.2"/>
    <row r="730" ht="14.25" hidden="1" customHeight="1" x14ac:dyDescent="0.2"/>
    <row r="731" ht="14.25" hidden="1" customHeight="1" x14ac:dyDescent="0.2"/>
    <row r="732" ht="14.25" hidden="1" customHeight="1" x14ac:dyDescent="0.2"/>
    <row r="733" ht="14.25" hidden="1" customHeight="1" x14ac:dyDescent="0.2"/>
    <row r="734" ht="14.25" hidden="1" customHeight="1" x14ac:dyDescent="0.2"/>
    <row r="735" ht="14.25" hidden="1" customHeight="1" x14ac:dyDescent="0.2"/>
    <row r="736" ht="14.25" hidden="1" customHeight="1" x14ac:dyDescent="0.2"/>
    <row r="737" ht="14.25" hidden="1" customHeight="1" x14ac:dyDescent="0.2"/>
    <row r="738" ht="14.25" hidden="1" customHeight="1" x14ac:dyDescent="0.2"/>
    <row r="739" ht="14.25" hidden="1" customHeight="1" x14ac:dyDescent="0.2"/>
    <row r="740" ht="14.25" hidden="1" customHeight="1" x14ac:dyDescent="0.2"/>
    <row r="741" ht="14.25" hidden="1" customHeight="1" x14ac:dyDescent="0.2"/>
    <row r="742" ht="14.25" hidden="1" customHeight="1" x14ac:dyDescent="0.2"/>
    <row r="743" ht="14.25" hidden="1" customHeight="1" x14ac:dyDescent="0.2"/>
    <row r="744" ht="14.25" hidden="1" customHeight="1" x14ac:dyDescent="0.2"/>
    <row r="745" ht="14.25" hidden="1" customHeight="1" x14ac:dyDescent="0.2"/>
    <row r="746" ht="14.25" hidden="1" customHeight="1" x14ac:dyDescent="0.2"/>
    <row r="747" ht="14.25" hidden="1" customHeight="1" x14ac:dyDescent="0.2"/>
    <row r="748" ht="14.25" hidden="1" customHeight="1" x14ac:dyDescent="0.2"/>
    <row r="749" ht="14.25" hidden="1" customHeight="1" x14ac:dyDescent="0.2"/>
    <row r="750" ht="14.25" hidden="1" customHeight="1" x14ac:dyDescent="0.2"/>
    <row r="751" ht="14.25" hidden="1" customHeight="1" x14ac:dyDescent="0.2"/>
    <row r="752" ht="14.25" hidden="1" customHeight="1" x14ac:dyDescent="0.2"/>
    <row r="753" ht="14.25" hidden="1" customHeight="1" x14ac:dyDescent="0.2"/>
    <row r="754" ht="14.25" hidden="1" customHeight="1" x14ac:dyDescent="0.2"/>
    <row r="755" ht="14.25" hidden="1" customHeight="1" x14ac:dyDescent="0.2"/>
    <row r="756" ht="14.25" hidden="1" customHeight="1" x14ac:dyDescent="0.2"/>
    <row r="757" ht="14.25" hidden="1" customHeight="1" x14ac:dyDescent="0.2"/>
    <row r="758" ht="14.25" hidden="1" customHeight="1" x14ac:dyDescent="0.2"/>
    <row r="759" ht="14.25" hidden="1" customHeight="1" x14ac:dyDescent="0.2"/>
    <row r="760" ht="14.25" hidden="1" customHeight="1" x14ac:dyDescent="0.2"/>
    <row r="761" ht="14.25" hidden="1" customHeight="1" x14ac:dyDescent="0.2"/>
    <row r="762" ht="14.25" hidden="1" customHeight="1" x14ac:dyDescent="0.2"/>
    <row r="763" ht="14.25" hidden="1" customHeight="1" x14ac:dyDescent="0.2"/>
    <row r="764" ht="14.25" hidden="1" customHeight="1" x14ac:dyDescent="0.2"/>
    <row r="765" ht="14.25" hidden="1" customHeight="1" x14ac:dyDescent="0.2"/>
    <row r="766" ht="14.25" hidden="1" customHeight="1" x14ac:dyDescent="0.2"/>
    <row r="767" ht="14.25" hidden="1" customHeight="1" x14ac:dyDescent="0.2"/>
    <row r="768" ht="14.25" hidden="1" customHeight="1" x14ac:dyDescent="0.2"/>
    <row r="769" ht="14.25" hidden="1" customHeight="1" x14ac:dyDescent="0.2"/>
    <row r="770" ht="14.25" hidden="1" customHeight="1" x14ac:dyDescent="0.2"/>
    <row r="771" ht="14.25" hidden="1" customHeight="1" x14ac:dyDescent="0.2"/>
    <row r="772" ht="14.25" hidden="1" customHeight="1" x14ac:dyDescent="0.2"/>
    <row r="773" ht="14.25" hidden="1" customHeight="1" x14ac:dyDescent="0.2"/>
    <row r="774" ht="14.25" hidden="1" customHeight="1" x14ac:dyDescent="0.2"/>
    <row r="775" ht="14.25" hidden="1" customHeight="1" x14ac:dyDescent="0.2"/>
    <row r="776" ht="14.25" hidden="1" customHeight="1" x14ac:dyDescent="0.2"/>
    <row r="777" ht="14.25" hidden="1" customHeight="1" x14ac:dyDescent="0.2"/>
    <row r="778" ht="14.25" hidden="1" customHeight="1" x14ac:dyDescent="0.2"/>
    <row r="779" ht="14.25" hidden="1" customHeight="1" x14ac:dyDescent="0.2"/>
    <row r="780" ht="14.25" hidden="1" customHeight="1" x14ac:dyDescent="0.2"/>
    <row r="781" ht="14.25" hidden="1" customHeight="1" x14ac:dyDescent="0.2"/>
    <row r="782" ht="14.25" hidden="1" customHeight="1" x14ac:dyDescent="0.2"/>
    <row r="783" ht="14.25" hidden="1" customHeight="1" x14ac:dyDescent="0.2"/>
    <row r="784" ht="14.25" hidden="1" customHeight="1" x14ac:dyDescent="0.2"/>
    <row r="785" ht="14.25" hidden="1" customHeight="1" x14ac:dyDescent="0.2"/>
    <row r="786" ht="14.25" hidden="1" customHeight="1" x14ac:dyDescent="0.2"/>
    <row r="787" ht="14.25" hidden="1" customHeight="1" x14ac:dyDescent="0.2"/>
    <row r="788" ht="14.25" hidden="1" customHeight="1" x14ac:dyDescent="0.2"/>
    <row r="789" ht="14.25" hidden="1" customHeight="1" x14ac:dyDescent="0.2"/>
    <row r="790" ht="14.25" hidden="1" customHeight="1" x14ac:dyDescent="0.2"/>
    <row r="791" ht="14.25" hidden="1" customHeight="1" x14ac:dyDescent="0.2"/>
    <row r="792" ht="14.25" hidden="1" customHeight="1" x14ac:dyDescent="0.2"/>
    <row r="793" ht="14.25" hidden="1" customHeight="1" x14ac:dyDescent="0.2"/>
    <row r="794" ht="14.25" hidden="1" customHeight="1" x14ac:dyDescent="0.2"/>
    <row r="795" ht="14.25" hidden="1" customHeight="1" x14ac:dyDescent="0.2"/>
    <row r="796" ht="14.25" hidden="1" customHeight="1" x14ac:dyDescent="0.2"/>
    <row r="797" ht="14.25" hidden="1" customHeight="1" x14ac:dyDescent="0.2"/>
    <row r="798" ht="14.25" hidden="1" customHeight="1" x14ac:dyDescent="0.2"/>
    <row r="799" ht="14.25" hidden="1" customHeight="1" x14ac:dyDescent="0.2"/>
    <row r="800" ht="14.25" hidden="1" customHeight="1" x14ac:dyDescent="0.2"/>
    <row r="801" ht="14.25" hidden="1" customHeight="1" x14ac:dyDescent="0.2"/>
    <row r="802" ht="14.25" hidden="1" customHeight="1" x14ac:dyDescent="0.2"/>
    <row r="803" ht="14.25" hidden="1" customHeight="1" x14ac:dyDescent="0.2"/>
    <row r="804" ht="14.25" hidden="1" customHeight="1" x14ac:dyDescent="0.2"/>
    <row r="805" ht="14.25" hidden="1" customHeight="1" x14ac:dyDescent="0.2"/>
    <row r="806" ht="14.25" hidden="1" customHeight="1" x14ac:dyDescent="0.2"/>
    <row r="807" ht="14.25" hidden="1" customHeight="1" x14ac:dyDescent="0.2"/>
    <row r="808" ht="14.25" hidden="1" customHeight="1" x14ac:dyDescent="0.2"/>
    <row r="809" ht="14.25" hidden="1" customHeight="1" x14ac:dyDescent="0.2"/>
    <row r="810" ht="14.25" hidden="1" customHeight="1" x14ac:dyDescent="0.2"/>
    <row r="811" ht="14.25" hidden="1" customHeight="1" x14ac:dyDescent="0.2"/>
    <row r="812" ht="14.25" hidden="1" customHeight="1" x14ac:dyDescent="0.2"/>
    <row r="813" ht="14.25" hidden="1" customHeight="1" x14ac:dyDescent="0.2"/>
    <row r="814" ht="14.25" hidden="1" customHeight="1" x14ac:dyDescent="0.2"/>
    <row r="815" ht="14.25" hidden="1" customHeight="1" x14ac:dyDescent="0.2"/>
    <row r="816" ht="14.25" hidden="1" customHeight="1" x14ac:dyDescent="0.2"/>
    <row r="817" ht="14.25" hidden="1" customHeight="1" x14ac:dyDescent="0.2"/>
    <row r="818" ht="14.25" hidden="1" customHeight="1" x14ac:dyDescent="0.2"/>
    <row r="819" ht="14.25" hidden="1" customHeight="1" x14ac:dyDescent="0.2"/>
    <row r="820" ht="14.25" hidden="1" customHeight="1" x14ac:dyDescent="0.2"/>
    <row r="821" ht="14.25" hidden="1" customHeight="1" x14ac:dyDescent="0.2"/>
    <row r="822" ht="14.25" hidden="1" customHeight="1" x14ac:dyDescent="0.2"/>
    <row r="823" ht="14.25" hidden="1" customHeight="1" x14ac:dyDescent="0.2"/>
    <row r="824" ht="14.25" hidden="1" customHeight="1" x14ac:dyDescent="0.2"/>
    <row r="825" ht="14.25" hidden="1" customHeight="1" x14ac:dyDescent="0.2"/>
    <row r="826" ht="14.25" hidden="1" customHeight="1" x14ac:dyDescent="0.2"/>
    <row r="827" ht="14.25" hidden="1" customHeight="1" x14ac:dyDescent="0.2"/>
    <row r="828" ht="14.25" hidden="1" customHeight="1" x14ac:dyDescent="0.2"/>
    <row r="829" ht="14.25" hidden="1" customHeight="1" x14ac:dyDescent="0.2"/>
    <row r="830" ht="14.25" hidden="1" customHeight="1" x14ac:dyDescent="0.2"/>
    <row r="831" ht="14.25" hidden="1" customHeight="1" x14ac:dyDescent="0.2"/>
    <row r="832" ht="14.25" hidden="1" customHeight="1" x14ac:dyDescent="0.2"/>
    <row r="833" ht="14.25" hidden="1" customHeight="1" x14ac:dyDescent="0.2"/>
    <row r="834" ht="14.25" hidden="1" customHeight="1" x14ac:dyDescent="0.2"/>
    <row r="835" ht="14.25" hidden="1" customHeight="1" x14ac:dyDescent="0.2"/>
    <row r="836" ht="14.25" hidden="1" customHeight="1" x14ac:dyDescent="0.2"/>
    <row r="837" ht="14.25" hidden="1" customHeight="1" x14ac:dyDescent="0.2"/>
    <row r="838" ht="14.25" hidden="1" customHeight="1" x14ac:dyDescent="0.2"/>
    <row r="839" ht="14.25" hidden="1" customHeight="1" x14ac:dyDescent="0.2"/>
    <row r="840" ht="14.25" hidden="1" customHeight="1" x14ac:dyDescent="0.2"/>
    <row r="841" ht="14.25" hidden="1" customHeight="1" x14ac:dyDescent="0.2"/>
    <row r="842" ht="14.25" hidden="1" customHeight="1" x14ac:dyDescent="0.2"/>
    <row r="843" ht="14.25" hidden="1" customHeight="1" x14ac:dyDescent="0.2"/>
    <row r="844" ht="14.25" hidden="1" customHeight="1" x14ac:dyDescent="0.2"/>
    <row r="845" ht="14.25" hidden="1" customHeight="1" x14ac:dyDescent="0.2"/>
    <row r="846" ht="14.25" hidden="1" customHeight="1" x14ac:dyDescent="0.2"/>
    <row r="847" ht="14.25" hidden="1" customHeight="1" x14ac:dyDescent="0.2"/>
    <row r="848" ht="14.25" hidden="1" customHeight="1" x14ac:dyDescent="0.2"/>
    <row r="849" ht="14.25" hidden="1" customHeight="1" x14ac:dyDescent="0.2"/>
    <row r="850" ht="14.25" hidden="1" customHeight="1" x14ac:dyDescent="0.2"/>
    <row r="851" ht="14.25" hidden="1" customHeight="1" x14ac:dyDescent="0.2"/>
    <row r="852" ht="14.25" hidden="1" customHeight="1" x14ac:dyDescent="0.2"/>
    <row r="853" ht="14.25" hidden="1" customHeight="1" x14ac:dyDescent="0.2"/>
    <row r="854" ht="14.25" hidden="1" customHeight="1" x14ac:dyDescent="0.2"/>
    <row r="855" ht="14.25" hidden="1" customHeight="1" x14ac:dyDescent="0.2"/>
    <row r="856" ht="14.25" hidden="1" customHeight="1" x14ac:dyDescent="0.2"/>
    <row r="857" ht="14.25" hidden="1" customHeight="1" x14ac:dyDescent="0.2"/>
    <row r="858" ht="14.25" hidden="1" customHeight="1" x14ac:dyDescent="0.2"/>
    <row r="859" ht="14.25" hidden="1" customHeight="1" x14ac:dyDescent="0.2"/>
    <row r="860" ht="14.25" hidden="1" customHeight="1" x14ac:dyDescent="0.2"/>
    <row r="861" ht="14.25" hidden="1" customHeight="1" x14ac:dyDescent="0.2"/>
    <row r="862" ht="14.25" hidden="1" customHeight="1" x14ac:dyDescent="0.2"/>
    <row r="863" ht="14.25" hidden="1" customHeight="1" x14ac:dyDescent="0.2"/>
    <row r="864" ht="14.25" hidden="1" customHeight="1" x14ac:dyDescent="0.2"/>
    <row r="865" ht="14.25" hidden="1" customHeight="1" x14ac:dyDescent="0.2"/>
    <row r="866" ht="14.25" hidden="1" customHeight="1" x14ac:dyDescent="0.2"/>
    <row r="867" ht="14.25" hidden="1" customHeight="1" x14ac:dyDescent="0.2"/>
    <row r="868" ht="14.25" hidden="1" customHeight="1" x14ac:dyDescent="0.2"/>
    <row r="869" ht="14.25" hidden="1" customHeight="1" x14ac:dyDescent="0.2"/>
    <row r="870" ht="14.25" hidden="1" customHeight="1" x14ac:dyDescent="0.2"/>
    <row r="871" ht="14.25" hidden="1" customHeight="1" x14ac:dyDescent="0.2"/>
    <row r="872" ht="14.25" hidden="1" customHeight="1" x14ac:dyDescent="0.2"/>
    <row r="873" ht="14.25" hidden="1" customHeight="1" x14ac:dyDescent="0.2"/>
    <row r="874" ht="14.25" hidden="1" customHeight="1" x14ac:dyDescent="0.2"/>
    <row r="875" ht="14.25" hidden="1" customHeight="1" x14ac:dyDescent="0.2"/>
    <row r="876" ht="14.25" hidden="1" customHeight="1" x14ac:dyDescent="0.2"/>
    <row r="877" ht="14.25" hidden="1" customHeight="1" x14ac:dyDescent="0.2"/>
    <row r="878" ht="14.25" hidden="1" customHeight="1" x14ac:dyDescent="0.2"/>
    <row r="879" ht="14.25" hidden="1" customHeight="1" x14ac:dyDescent="0.2"/>
    <row r="880" ht="14.25" hidden="1" customHeight="1" x14ac:dyDescent="0.2"/>
    <row r="881" ht="14.25" hidden="1" customHeight="1" x14ac:dyDescent="0.2"/>
    <row r="882" ht="14.25" hidden="1" customHeight="1" x14ac:dyDescent="0.2"/>
    <row r="883" ht="14.25" hidden="1" customHeight="1" x14ac:dyDescent="0.2"/>
    <row r="884" ht="14.25" hidden="1" customHeight="1" x14ac:dyDescent="0.2"/>
    <row r="885" ht="14.25" hidden="1" customHeight="1" x14ac:dyDescent="0.2"/>
    <row r="886" ht="14.25" hidden="1" customHeight="1" x14ac:dyDescent="0.2"/>
    <row r="887" ht="14.25" hidden="1" customHeight="1" x14ac:dyDescent="0.2"/>
    <row r="888" ht="14.25" hidden="1" customHeight="1" x14ac:dyDescent="0.2"/>
    <row r="889" ht="14.25" hidden="1" customHeight="1" x14ac:dyDescent="0.2"/>
    <row r="890" ht="14.25" hidden="1" customHeight="1" x14ac:dyDescent="0.2"/>
    <row r="891" ht="14.25" hidden="1" customHeight="1" x14ac:dyDescent="0.2"/>
    <row r="892" ht="14.25" hidden="1" customHeight="1" x14ac:dyDescent="0.2"/>
    <row r="893" ht="14.25" hidden="1" customHeight="1" x14ac:dyDescent="0.2"/>
    <row r="894" ht="14.25" hidden="1" customHeight="1" x14ac:dyDescent="0.2"/>
    <row r="895" ht="14.25" hidden="1" customHeight="1" x14ac:dyDescent="0.2"/>
    <row r="896" ht="14.25" hidden="1" customHeight="1" x14ac:dyDescent="0.2"/>
    <row r="897" ht="14.25" hidden="1" customHeight="1" x14ac:dyDescent="0.2"/>
    <row r="898" ht="14.25" hidden="1" customHeight="1" x14ac:dyDescent="0.2"/>
    <row r="899" ht="14.25" hidden="1" customHeight="1" x14ac:dyDescent="0.2"/>
    <row r="900" ht="14.25" hidden="1" customHeight="1" x14ac:dyDescent="0.2"/>
    <row r="901" ht="14.25" hidden="1" customHeight="1" x14ac:dyDescent="0.2"/>
    <row r="902" ht="14.25" hidden="1" customHeight="1" x14ac:dyDescent="0.2"/>
    <row r="903" ht="14.25" hidden="1" customHeight="1" x14ac:dyDescent="0.2"/>
    <row r="904" ht="14.25" hidden="1" customHeight="1" x14ac:dyDescent="0.2"/>
    <row r="905" ht="14.25" hidden="1" customHeight="1" x14ac:dyDescent="0.2"/>
    <row r="906" ht="14.25" hidden="1" customHeight="1" x14ac:dyDescent="0.2"/>
    <row r="907" ht="14.25" hidden="1" customHeight="1" x14ac:dyDescent="0.2"/>
    <row r="908" ht="14.25" hidden="1" customHeight="1" x14ac:dyDescent="0.2"/>
    <row r="909" ht="14.25" hidden="1" customHeight="1" x14ac:dyDescent="0.2"/>
    <row r="910" ht="14.25" hidden="1" customHeight="1" x14ac:dyDescent="0.2"/>
    <row r="911" ht="14.25" hidden="1" customHeight="1" x14ac:dyDescent="0.2"/>
    <row r="912" ht="14.25" hidden="1" customHeight="1" x14ac:dyDescent="0.2"/>
    <row r="913" ht="14.25" hidden="1" customHeight="1" x14ac:dyDescent="0.2"/>
    <row r="914" ht="14.25" hidden="1" customHeight="1" x14ac:dyDescent="0.2"/>
    <row r="915" ht="14.25" hidden="1" customHeight="1" x14ac:dyDescent="0.2"/>
    <row r="916" ht="14.25" hidden="1" customHeight="1" x14ac:dyDescent="0.2"/>
    <row r="917" ht="14.25" hidden="1" customHeight="1" x14ac:dyDescent="0.2"/>
    <row r="918" ht="14.25" hidden="1" customHeight="1" x14ac:dyDescent="0.2"/>
    <row r="919" ht="14.25" hidden="1" customHeight="1" x14ac:dyDescent="0.2"/>
    <row r="920" ht="14.25" hidden="1" customHeight="1" x14ac:dyDescent="0.2"/>
    <row r="921" ht="14.25" hidden="1" customHeight="1" x14ac:dyDescent="0.2"/>
    <row r="922" ht="14.25" hidden="1" customHeight="1" x14ac:dyDescent="0.2"/>
    <row r="923" ht="14.25" hidden="1" customHeight="1" x14ac:dyDescent="0.2"/>
    <row r="924" ht="14.25" hidden="1" customHeight="1" x14ac:dyDescent="0.2"/>
    <row r="925" ht="14.25" hidden="1" customHeight="1" x14ac:dyDescent="0.2"/>
    <row r="926" ht="14.25" hidden="1" customHeight="1" x14ac:dyDescent="0.2"/>
    <row r="927" ht="14.25" hidden="1" customHeight="1" x14ac:dyDescent="0.2"/>
    <row r="928" ht="14.25" hidden="1" customHeight="1" x14ac:dyDescent="0.2"/>
    <row r="929" ht="14.25" hidden="1" customHeight="1" x14ac:dyDescent="0.2"/>
    <row r="930" ht="14.25" hidden="1" customHeight="1" x14ac:dyDescent="0.2"/>
    <row r="931" ht="14.25" hidden="1" customHeight="1" x14ac:dyDescent="0.2"/>
    <row r="932" ht="14.25" hidden="1" customHeight="1" x14ac:dyDescent="0.2"/>
    <row r="933" ht="14.25" hidden="1" customHeight="1" x14ac:dyDescent="0.2"/>
    <row r="934" ht="14.25" hidden="1" customHeight="1" x14ac:dyDescent="0.2"/>
    <row r="935" ht="14.25" hidden="1" customHeight="1" x14ac:dyDescent="0.2"/>
    <row r="936" ht="14.25" hidden="1" customHeight="1" x14ac:dyDescent="0.2"/>
    <row r="937" ht="14.25" hidden="1" customHeight="1" x14ac:dyDescent="0.2"/>
    <row r="938" ht="14.25" hidden="1" customHeight="1" x14ac:dyDescent="0.2"/>
    <row r="939" ht="14.25" hidden="1" customHeight="1" x14ac:dyDescent="0.2"/>
    <row r="940" ht="14.25" hidden="1" customHeight="1" x14ac:dyDescent="0.2"/>
    <row r="941" ht="14.25" hidden="1" customHeight="1" x14ac:dyDescent="0.2"/>
    <row r="942" ht="14.25" hidden="1" customHeight="1" x14ac:dyDescent="0.2"/>
    <row r="943" ht="14.25" hidden="1" customHeight="1" x14ac:dyDescent="0.2"/>
    <row r="944" ht="14.25" hidden="1" customHeight="1" x14ac:dyDescent="0.2"/>
    <row r="945" ht="14.25" hidden="1" customHeight="1" x14ac:dyDescent="0.2"/>
    <row r="946" ht="14.25" hidden="1" customHeight="1" x14ac:dyDescent="0.2"/>
    <row r="947" ht="14.25" hidden="1" customHeight="1" x14ac:dyDescent="0.2"/>
    <row r="948" ht="14.25" hidden="1" customHeight="1" x14ac:dyDescent="0.2"/>
    <row r="949" ht="14.25" hidden="1" customHeight="1" x14ac:dyDescent="0.2"/>
    <row r="950" ht="14.25" hidden="1" customHeight="1" x14ac:dyDescent="0.2"/>
    <row r="951" ht="14.25" hidden="1" customHeight="1" x14ac:dyDescent="0.2"/>
    <row r="952" ht="14.25" hidden="1" customHeight="1" x14ac:dyDescent="0.2"/>
    <row r="953" ht="14.25" hidden="1" customHeight="1" x14ac:dyDescent="0.2"/>
    <row r="954" ht="14.25" hidden="1" customHeight="1" x14ac:dyDescent="0.2"/>
    <row r="955" ht="14.25" hidden="1" customHeight="1" x14ac:dyDescent="0.2"/>
    <row r="956" ht="14.25" hidden="1" customHeight="1" x14ac:dyDescent="0.2"/>
    <row r="957" ht="14.25" hidden="1" customHeight="1" x14ac:dyDescent="0.2"/>
    <row r="958" ht="14.25" hidden="1" customHeight="1" x14ac:dyDescent="0.2"/>
    <row r="959" ht="14.25" hidden="1" customHeight="1" x14ac:dyDescent="0.2"/>
    <row r="960" ht="14.25" hidden="1" customHeight="1" x14ac:dyDescent="0.2"/>
    <row r="961" ht="14.25" hidden="1" customHeight="1" x14ac:dyDescent="0.2"/>
    <row r="962" ht="14.25" hidden="1" customHeight="1" x14ac:dyDescent="0.2"/>
    <row r="963" ht="14.25" hidden="1" customHeight="1" x14ac:dyDescent="0.2"/>
    <row r="964" ht="14.25" hidden="1" customHeight="1" x14ac:dyDescent="0.2"/>
    <row r="965" ht="14.25" hidden="1" customHeight="1" x14ac:dyDescent="0.2"/>
    <row r="966" ht="14.25" hidden="1" customHeight="1" x14ac:dyDescent="0.2"/>
    <row r="967" ht="14.25" hidden="1" customHeight="1" x14ac:dyDescent="0.2"/>
    <row r="968" ht="14.25" hidden="1" customHeight="1" x14ac:dyDescent="0.2"/>
    <row r="969" ht="14.25" hidden="1" customHeight="1" x14ac:dyDescent="0.2"/>
    <row r="970" ht="14.25" hidden="1" customHeight="1" x14ac:dyDescent="0.2"/>
    <row r="971" ht="14.25" hidden="1" customHeight="1" x14ac:dyDescent="0.2"/>
    <row r="972" ht="14.25" hidden="1" customHeight="1" x14ac:dyDescent="0.2"/>
    <row r="973" ht="14.25" hidden="1" customHeight="1" x14ac:dyDescent="0.2"/>
    <row r="974" ht="14.25" hidden="1" customHeight="1" x14ac:dyDescent="0.2"/>
    <row r="975" ht="14.25" hidden="1" customHeight="1" x14ac:dyDescent="0.2"/>
    <row r="976" ht="14.25" hidden="1" customHeight="1" x14ac:dyDescent="0.2"/>
    <row r="977" ht="14.25" hidden="1" customHeight="1" x14ac:dyDescent="0.2"/>
    <row r="978" ht="14.25" hidden="1" customHeight="1" x14ac:dyDescent="0.2"/>
    <row r="979" ht="14.25" hidden="1" customHeight="1" x14ac:dyDescent="0.2"/>
    <row r="980" ht="14.25" hidden="1" customHeight="1" x14ac:dyDescent="0.2"/>
    <row r="981" ht="14.25" hidden="1" customHeight="1" x14ac:dyDescent="0.2"/>
    <row r="982" ht="14.25" hidden="1" customHeight="1" x14ac:dyDescent="0.2"/>
    <row r="983" ht="14.25" hidden="1" customHeight="1" x14ac:dyDescent="0.2"/>
    <row r="984" ht="14.25" hidden="1" customHeight="1" x14ac:dyDescent="0.2"/>
    <row r="985" ht="14.25" hidden="1" customHeight="1" x14ac:dyDescent="0.2"/>
    <row r="986" ht="14.25" hidden="1" customHeight="1" x14ac:dyDescent="0.2"/>
    <row r="987" ht="14.25" hidden="1" customHeight="1" x14ac:dyDescent="0.2"/>
    <row r="988" ht="14.25" hidden="1" customHeight="1" x14ac:dyDescent="0.2"/>
    <row r="989" ht="14.25" hidden="1" customHeight="1" x14ac:dyDescent="0.2"/>
    <row r="990" ht="14.25" hidden="1" customHeight="1" x14ac:dyDescent="0.2"/>
    <row r="991" ht="14.25" hidden="1" customHeight="1" x14ac:dyDescent="0.2"/>
    <row r="992" ht="14.25" hidden="1" customHeight="1" x14ac:dyDescent="0.2"/>
    <row r="993" ht="14.25" hidden="1" customHeight="1" x14ac:dyDescent="0.2"/>
    <row r="994" ht="14.25" hidden="1" customHeight="1" x14ac:dyDescent="0.2"/>
    <row r="995" ht="14.25" hidden="1" customHeight="1" x14ac:dyDescent="0.2"/>
    <row r="996" ht="14.25" hidden="1" customHeight="1" x14ac:dyDescent="0.2"/>
    <row r="997" ht="14.25" hidden="1" customHeight="1" x14ac:dyDescent="0.2"/>
    <row r="998" ht="14.25" hidden="1" customHeight="1" x14ac:dyDescent="0.2"/>
    <row r="999" ht="14.25" hidden="1" customHeight="1" x14ac:dyDescent="0.2"/>
    <row r="1000" ht="14.25" hidden="1" customHeight="1" x14ac:dyDescent="0.2"/>
    <row r="1001" ht="14.25" hidden="1" customHeight="1" x14ac:dyDescent="0.2"/>
    <row r="1002" ht="14.25" hidden="1" customHeight="1" x14ac:dyDescent="0.2"/>
    <row r="1003" ht="14.25" hidden="1" customHeight="1" x14ac:dyDescent="0.2"/>
    <row r="1004" ht="14.25" hidden="1" customHeight="1" x14ac:dyDescent="0.2"/>
    <row r="1005" ht="14.25" hidden="1" customHeight="1" x14ac:dyDescent="0.2"/>
    <row r="1006" ht="14.25" hidden="1" customHeight="1" x14ac:dyDescent="0.2"/>
    <row r="1007" ht="14.25" hidden="1" customHeight="1" x14ac:dyDescent="0.2"/>
    <row r="1008" ht="14.25" hidden="1" customHeight="1" x14ac:dyDescent="0.2"/>
    <row r="1009" ht="14.25" hidden="1" customHeight="1" x14ac:dyDescent="0.2"/>
    <row r="1010" ht="14.25" hidden="1" customHeight="1" x14ac:dyDescent="0.2"/>
    <row r="1011" ht="14.25" hidden="1" customHeight="1" x14ac:dyDescent="0.2"/>
    <row r="1012" ht="14.25" hidden="1" customHeight="1" x14ac:dyDescent="0.2"/>
    <row r="1013" ht="14.25" hidden="1" customHeight="1" x14ac:dyDescent="0.2"/>
    <row r="1014" ht="14.25" hidden="1" customHeight="1" x14ac:dyDescent="0.2"/>
    <row r="1015" ht="14.25" hidden="1" customHeight="1" x14ac:dyDescent="0.2"/>
    <row r="1016" ht="14.25" hidden="1" customHeight="1" x14ac:dyDescent="0.2"/>
    <row r="1017" ht="14.25" hidden="1" customHeight="1" x14ac:dyDescent="0.2"/>
    <row r="1018" ht="14.25" hidden="1" customHeight="1" x14ac:dyDescent="0.2"/>
    <row r="1019" ht="14.25" hidden="1" customHeight="1" x14ac:dyDescent="0.2"/>
    <row r="1020" ht="14.25" hidden="1" customHeight="1" x14ac:dyDescent="0.2"/>
    <row r="1021" ht="14.25" hidden="1" customHeight="1" x14ac:dyDescent="0.2"/>
    <row r="1022" ht="14.25" hidden="1" customHeight="1" x14ac:dyDescent="0.2"/>
    <row r="1023" ht="14.25" hidden="1" customHeight="1" x14ac:dyDescent="0.2"/>
    <row r="1024" ht="14.25" hidden="1" customHeight="1" x14ac:dyDescent="0.2"/>
    <row r="1025" ht="14.25" hidden="1" customHeight="1" x14ac:dyDescent="0.2"/>
    <row r="1026" ht="14.25" hidden="1" customHeight="1" x14ac:dyDescent="0.2"/>
    <row r="1027" ht="14.25" hidden="1" customHeight="1" x14ac:dyDescent="0.2"/>
    <row r="1028" ht="14.25" hidden="1" customHeight="1" x14ac:dyDescent="0.2"/>
    <row r="1029" ht="14.25" hidden="1" customHeight="1" x14ac:dyDescent="0.2"/>
    <row r="1030" ht="14.25" hidden="1" customHeight="1" x14ac:dyDescent="0.2"/>
    <row r="1031" ht="14.25" hidden="1" customHeight="1" x14ac:dyDescent="0.2"/>
    <row r="1032" ht="14.25" hidden="1" customHeight="1" x14ac:dyDescent="0.2"/>
    <row r="1033" ht="14.25" hidden="1" customHeight="1" x14ac:dyDescent="0.2"/>
    <row r="1034" ht="14.25" hidden="1" customHeight="1" x14ac:dyDescent="0.2"/>
    <row r="1035" ht="14.25" hidden="1" customHeight="1" x14ac:dyDescent="0.2"/>
    <row r="1036" ht="14.25" hidden="1" customHeight="1" x14ac:dyDescent="0.2"/>
    <row r="1037" ht="14.25" hidden="1" customHeight="1" x14ac:dyDescent="0.2"/>
    <row r="1038" ht="14.25" hidden="1" customHeight="1" x14ac:dyDescent="0.2"/>
    <row r="1039" ht="14.25" hidden="1" customHeight="1" x14ac:dyDescent="0.2"/>
    <row r="1040" ht="14.25" hidden="1" customHeight="1" x14ac:dyDescent="0.2"/>
    <row r="1041" ht="14.25" hidden="1" customHeight="1" x14ac:dyDescent="0.2"/>
    <row r="1042" ht="14.25" hidden="1" customHeight="1" x14ac:dyDescent="0.2"/>
    <row r="1043" ht="14.25" hidden="1" customHeight="1" x14ac:dyDescent="0.2"/>
    <row r="1044" ht="14.25" hidden="1" customHeight="1" x14ac:dyDescent="0.2"/>
    <row r="1045" ht="14.25" hidden="1" customHeight="1" x14ac:dyDescent="0.2"/>
    <row r="1046" ht="14.25" hidden="1" customHeight="1" x14ac:dyDescent="0.2"/>
    <row r="1047" ht="14.25" hidden="1" customHeight="1" x14ac:dyDescent="0.2"/>
    <row r="1048" ht="14.25" hidden="1" customHeight="1" x14ac:dyDescent="0.2"/>
    <row r="1049" ht="14.25" hidden="1" customHeight="1" x14ac:dyDescent="0.2"/>
    <row r="1050" ht="14.25" hidden="1" customHeight="1" x14ac:dyDescent="0.2"/>
    <row r="1051" ht="14.25" hidden="1" customHeight="1" x14ac:dyDescent="0.2"/>
    <row r="1052" ht="14.25" hidden="1" customHeight="1" x14ac:dyDescent="0.2"/>
    <row r="1053" ht="14.25" hidden="1" customHeight="1" x14ac:dyDescent="0.2"/>
    <row r="1054" ht="14.25" hidden="1" customHeight="1" x14ac:dyDescent="0.2"/>
    <row r="1055" ht="14.25" hidden="1" customHeight="1" x14ac:dyDescent="0.2"/>
    <row r="1056" ht="14.25" hidden="1" customHeight="1" x14ac:dyDescent="0.2"/>
    <row r="1057" ht="14.25" hidden="1" customHeight="1" x14ac:dyDescent="0.2"/>
    <row r="1058" ht="14.25" hidden="1" customHeight="1" x14ac:dyDescent="0.2"/>
    <row r="1059" ht="14.25" hidden="1" customHeight="1" x14ac:dyDescent="0.2"/>
    <row r="1060" ht="14.25" hidden="1" customHeight="1" x14ac:dyDescent="0.2"/>
    <row r="1061" ht="14.25" hidden="1" customHeight="1" x14ac:dyDescent="0.2"/>
    <row r="1062" ht="14.25" hidden="1" customHeight="1" x14ac:dyDescent="0.2"/>
    <row r="1063" ht="14.25" hidden="1" customHeight="1" x14ac:dyDescent="0.2"/>
    <row r="1064" ht="14.25" hidden="1" customHeight="1" x14ac:dyDescent="0.2"/>
    <row r="1065" ht="14.25" hidden="1" customHeight="1" x14ac:dyDescent="0.2"/>
    <row r="1066" ht="14.25" hidden="1" customHeight="1" x14ac:dyDescent="0.2"/>
    <row r="1067" ht="14.25" hidden="1" customHeight="1" x14ac:dyDescent="0.2"/>
    <row r="1068" ht="14.25" hidden="1" customHeight="1" x14ac:dyDescent="0.2"/>
    <row r="1069" ht="14.25" hidden="1" customHeight="1" x14ac:dyDescent="0.2"/>
    <row r="1070" ht="14.25" hidden="1" customHeight="1" x14ac:dyDescent="0.2"/>
    <row r="1071" ht="14.25" hidden="1" customHeight="1" x14ac:dyDescent="0.2"/>
    <row r="1072" ht="14.25" hidden="1" customHeight="1" x14ac:dyDescent="0.2"/>
    <row r="1073" ht="14.25" hidden="1" customHeight="1" x14ac:dyDescent="0.2"/>
    <row r="1074" ht="14.25" hidden="1" customHeight="1" x14ac:dyDescent="0.2"/>
    <row r="1075" ht="14.25" hidden="1" customHeight="1" x14ac:dyDescent="0.2"/>
    <row r="1076" ht="14.25" hidden="1" customHeight="1" x14ac:dyDescent="0.2"/>
    <row r="1077" ht="14.25" hidden="1" customHeight="1" x14ac:dyDescent="0.2"/>
    <row r="1078" ht="14.25" hidden="1" customHeight="1" x14ac:dyDescent="0.2"/>
    <row r="1079" ht="14.25" hidden="1" customHeight="1" x14ac:dyDescent="0.2"/>
    <row r="1080" ht="14.25" hidden="1" customHeight="1" x14ac:dyDescent="0.2"/>
    <row r="1081" ht="14.25" hidden="1" customHeight="1" x14ac:dyDescent="0.2"/>
    <row r="1082" ht="14.25" hidden="1" customHeight="1" x14ac:dyDescent="0.2"/>
    <row r="1083" ht="14.25" hidden="1" customHeight="1" x14ac:dyDescent="0.2"/>
    <row r="1084" ht="14.25" hidden="1" customHeight="1" x14ac:dyDescent="0.2"/>
    <row r="1085" ht="14.25" hidden="1" customHeight="1" x14ac:dyDescent="0.2"/>
    <row r="1086" ht="14.25" hidden="1" customHeight="1" x14ac:dyDescent="0.2"/>
    <row r="1087" ht="14.25" hidden="1" customHeight="1" x14ac:dyDescent="0.2"/>
    <row r="1088" ht="14.25" hidden="1" customHeight="1" x14ac:dyDescent="0.2"/>
    <row r="1089" ht="14.25" hidden="1" customHeight="1" x14ac:dyDescent="0.2"/>
    <row r="1090" ht="14.25" hidden="1" customHeight="1" x14ac:dyDescent="0.2"/>
    <row r="1091" ht="14.25" hidden="1" customHeight="1" x14ac:dyDescent="0.2"/>
    <row r="1092" ht="14.25" hidden="1" customHeight="1" x14ac:dyDescent="0.2"/>
    <row r="1093" ht="14.25" hidden="1" customHeight="1" x14ac:dyDescent="0.2"/>
    <row r="1094" ht="14.25" hidden="1" customHeight="1" x14ac:dyDescent="0.2"/>
    <row r="1095" ht="14.25" hidden="1" customHeight="1" x14ac:dyDescent="0.2"/>
    <row r="1096" ht="14.25" hidden="1" customHeight="1" x14ac:dyDescent="0.2"/>
    <row r="1097" ht="14.25" hidden="1" customHeight="1" x14ac:dyDescent="0.2"/>
    <row r="1098" ht="14.25" hidden="1" customHeight="1" x14ac:dyDescent="0.2"/>
    <row r="1099" ht="14.25" hidden="1" customHeight="1" x14ac:dyDescent="0.2"/>
    <row r="1100" ht="14.25" hidden="1" customHeight="1" x14ac:dyDescent="0.2"/>
    <row r="1101" ht="14.25" hidden="1" customHeight="1" x14ac:dyDescent="0.2"/>
    <row r="1102" ht="14.25" hidden="1" customHeight="1" x14ac:dyDescent="0.2"/>
    <row r="1103" ht="14.25" hidden="1" customHeight="1" x14ac:dyDescent="0.2"/>
    <row r="1104" ht="14.25" hidden="1" customHeight="1" x14ac:dyDescent="0.2"/>
    <row r="1105" ht="14.25" hidden="1" customHeight="1" x14ac:dyDescent="0.2"/>
    <row r="1106" ht="14.25" hidden="1" customHeight="1" x14ac:dyDescent="0.2"/>
    <row r="1107" ht="14.25" hidden="1" customHeight="1" x14ac:dyDescent="0.2"/>
    <row r="1108" ht="14.25" hidden="1" customHeight="1" x14ac:dyDescent="0.2"/>
    <row r="1109" ht="14.25" hidden="1" customHeight="1" x14ac:dyDescent="0.2"/>
    <row r="1110" ht="14.25" hidden="1" customHeight="1" x14ac:dyDescent="0.2"/>
    <row r="1111" ht="14.25" hidden="1" customHeight="1" x14ac:dyDescent="0.2"/>
    <row r="1112" ht="14.25" hidden="1" customHeight="1" x14ac:dyDescent="0.2"/>
    <row r="1113" ht="14.25" hidden="1" customHeight="1" x14ac:dyDescent="0.2"/>
    <row r="1114" ht="14.25" hidden="1" customHeight="1" x14ac:dyDescent="0.2"/>
    <row r="1115" ht="14.25" hidden="1" customHeight="1" x14ac:dyDescent="0.2"/>
    <row r="1116" ht="14.25" hidden="1" customHeight="1" x14ac:dyDescent="0.2"/>
    <row r="1117" ht="14.25" hidden="1" customHeight="1" x14ac:dyDescent="0.2"/>
    <row r="1118" ht="14.25" hidden="1" customHeight="1" x14ac:dyDescent="0.2"/>
    <row r="1119" ht="14.25" hidden="1" customHeight="1" x14ac:dyDescent="0.2"/>
    <row r="1120" ht="14.25" hidden="1" customHeight="1" x14ac:dyDescent="0.2"/>
    <row r="1121" ht="14.25" hidden="1" customHeight="1" x14ac:dyDescent="0.2"/>
    <row r="1122" ht="14.25" hidden="1" customHeight="1" x14ac:dyDescent="0.2"/>
    <row r="1123" ht="14.25" hidden="1" customHeight="1" x14ac:dyDescent="0.2"/>
    <row r="1124" ht="14.25" hidden="1" customHeight="1" x14ac:dyDescent="0.2"/>
    <row r="1125" ht="14.25" hidden="1" customHeight="1" x14ac:dyDescent="0.2"/>
    <row r="1126" ht="14.25" hidden="1" customHeight="1" x14ac:dyDescent="0.2"/>
    <row r="1127" ht="14.25" hidden="1" customHeight="1" x14ac:dyDescent="0.2"/>
    <row r="1128" ht="14.25" hidden="1" customHeight="1" x14ac:dyDescent="0.2"/>
    <row r="1129" ht="14.25" hidden="1" customHeight="1" x14ac:dyDescent="0.2"/>
    <row r="1130" ht="14.25" hidden="1" customHeight="1" x14ac:dyDescent="0.2"/>
    <row r="1131" ht="14.25" hidden="1" customHeight="1" x14ac:dyDescent="0.2"/>
    <row r="1132" ht="14.25" hidden="1" customHeight="1" x14ac:dyDescent="0.2"/>
    <row r="1133" ht="14.25" hidden="1" customHeight="1" x14ac:dyDescent="0.2"/>
    <row r="1134" ht="14.25" hidden="1" customHeight="1" x14ac:dyDescent="0.2"/>
    <row r="1135" ht="14.25" hidden="1" customHeight="1" x14ac:dyDescent="0.2"/>
    <row r="1136" ht="14.25" hidden="1" customHeight="1" x14ac:dyDescent="0.2"/>
    <row r="1137" ht="14.25" hidden="1" customHeight="1" x14ac:dyDescent="0.2"/>
    <row r="1138" ht="14.25" hidden="1" customHeight="1" x14ac:dyDescent="0.2"/>
    <row r="1139" ht="14.25" hidden="1" customHeight="1" x14ac:dyDescent="0.2"/>
    <row r="1140" ht="14.25" hidden="1" customHeight="1" x14ac:dyDescent="0.2"/>
    <row r="1141" ht="14.25" hidden="1" customHeight="1" x14ac:dyDescent="0.2"/>
    <row r="1142" ht="14.25" hidden="1" customHeight="1" x14ac:dyDescent="0.2"/>
    <row r="1143" ht="14.25" hidden="1" customHeight="1" x14ac:dyDescent="0.2"/>
    <row r="1144" ht="14.25" hidden="1" customHeight="1" x14ac:dyDescent="0.2"/>
    <row r="1145" ht="14.25" hidden="1" customHeight="1" x14ac:dyDescent="0.2"/>
    <row r="1146" ht="14.25" hidden="1" customHeight="1" x14ac:dyDescent="0.2"/>
    <row r="1147" ht="14.25" hidden="1" customHeight="1" x14ac:dyDescent="0.2"/>
    <row r="1148" ht="14.25" hidden="1" customHeight="1" x14ac:dyDescent="0.2"/>
    <row r="1149" ht="14.25" hidden="1" customHeight="1" x14ac:dyDescent="0.2"/>
    <row r="1150" ht="14.25" hidden="1" customHeight="1" x14ac:dyDescent="0.2"/>
    <row r="1151" ht="14.25" hidden="1" customHeight="1" x14ac:dyDescent="0.2"/>
    <row r="1152" ht="14.25" hidden="1" customHeight="1" x14ac:dyDescent="0.2"/>
    <row r="1153" ht="14.25" hidden="1" customHeight="1" x14ac:dyDescent="0.2"/>
    <row r="1154" ht="14.25" hidden="1" customHeight="1" x14ac:dyDescent="0.2"/>
    <row r="1155" ht="14.25" hidden="1" customHeight="1" x14ac:dyDescent="0.2"/>
    <row r="1156" ht="14.25" hidden="1" customHeight="1" x14ac:dyDescent="0.2"/>
    <row r="1157" ht="14.25" hidden="1" customHeight="1" x14ac:dyDescent="0.2"/>
    <row r="1158" ht="14.25" hidden="1" customHeight="1" x14ac:dyDescent="0.2"/>
    <row r="1159" ht="14.25" hidden="1" customHeight="1" x14ac:dyDescent="0.2"/>
    <row r="1160" ht="14.25" hidden="1" customHeight="1" x14ac:dyDescent="0.2"/>
    <row r="1161" ht="14.25" hidden="1" customHeight="1" x14ac:dyDescent="0.2"/>
    <row r="1162" ht="14.25" hidden="1" customHeight="1" x14ac:dyDescent="0.2"/>
    <row r="1163" ht="14.25" hidden="1" customHeight="1" x14ac:dyDescent="0.2"/>
    <row r="1164" ht="14.25" hidden="1" customHeight="1" x14ac:dyDescent="0.2"/>
    <row r="1165" ht="14.25" hidden="1" customHeight="1" x14ac:dyDescent="0.2"/>
    <row r="1166" ht="14.25" hidden="1" customHeight="1" x14ac:dyDescent="0.2"/>
    <row r="1167" ht="14.25" hidden="1" customHeight="1" x14ac:dyDescent="0.2"/>
    <row r="1168" ht="14.25" hidden="1" customHeight="1" x14ac:dyDescent="0.2"/>
    <row r="1169" ht="14.25" hidden="1" customHeight="1" x14ac:dyDescent="0.2"/>
    <row r="1170" ht="14.25" hidden="1" customHeight="1" x14ac:dyDescent="0.2"/>
    <row r="1171" ht="14.25" hidden="1" customHeight="1" x14ac:dyDescent="0.2"/>
    <row r="1172" ht="14.25" hidden="1" customHeight="1" x14ac:dyDescent="0.2"/>
    <row r="1173" ht="14.25" hidden="1" customHeight="1" x14ac:dyDescent="0.2"/>
    <row r="1174" ht="14.25" hidden="1" customHeight="1" x14ac:dyDescent="0.2"/>
    <row r="1175" ht="14.25" hidden="1" customHeight="1" x14ac:dyDescent="0.2"/>
    <row r="1176" ht="14.25" hidden="1" customHeight="1" x14ac:dyDescent="0.2"/>
    <row r="1177" ht="14.25" hidden="1" customHeight="1" x14ac:dyDescent="0.2"/>
    <row r="1178" ht="14.25" hidden="1" customHeight="1" x14ac:dyDescent="0.2"/>
    <row r="1179" ht="14.25" hidden="1" customHeight="1" x14ac:dyDescent="0.2"/>
    <row r="1180" ht="14.25" hidden="1" customHeight="1" x14ac:dyDescent="0.2"/>
    <row r="1181" ht="14.25" hidden="1" customHeight="1" x14ac:dyDescent="0.2"/>
    <row r="1182" ht="14.25" hidden="1" customHeight="1" x14ac:dyDescent="0.2"/>
    <row r="1183" ht="14.25" hidden="1" customHeight="1" x14ac:dyDescent="0.2"/>
    <row r="1184" ht="14.25" hidden="1" customHeight="1" x14ac:dyDescent="0.2"/>
    <row r="1185" ht="14.25" hidden="1" customHeight="1" x14ac:dyDescent="0.2"/>
    <row r="1186" ht="14.25" hidden="1" customHeight="1" x14ac:dyDescent="0.2"/>
    <row r="1187" ht="14.25" hidden="1" customHeight="1" x14ac:dyDescent="0.2"/>
    <row r="1188" ht="14.25" hidden="1" customHeight="1" x14ac:dyDescent="0.2"/>
    <row r="1189" ht="14.25" hidden="1" customHeight="1" x14ac:dyDescent="0.2"/>
    <row r="1190" ht="14.25" hidden="1" customHeight="1" x14ac:dyDescent="0.2"/>
    <row r="1191" ht="14.25" hidden="1" customHeight="1" x14ac:dyDescent="0.2"/>
    <row r="1192" ht="14.25" hidden="1" customHeight="1" x14ac:dyDescent="0.2"/>
    <row r="1193" ht="14.25" hidden="1" customHeight="1" x14ac:dyDescent="0.2"/>
    <row r="1194" ht="14.25" hidden="1" customHeight="1" x14ac:dyDescent="0.2"/>
    <row r="1195" ht="14.25" hidden="1" customHeight="1" x14ac:dyDescent="0.2"/>
    <row r="1196" ht="14.25" hidden="1" customHeight="1" x14ac:dyDescent="0.2"/>
    <row r="1197" ht="14.25" hidden="1" customHeight="1" x14ac:dyDescent="0.2"/>
    <row r="1198" ht="14.25" hidden="1" customHeight="1" x14ac:dyDescent="0.2"/>
    <row r="1199" ht="14.25" hidden="1" customHeight="1" x14ac:dyDescent="0.2"/>
    <row r="1200" ht="14.25" hidden="1" customHeight="1" x14ac:dyDescent="0.2"/>
    <row r="1201" ht="14.25" hidden="1" customHeight="1" x14ac:dyDescent="0.2"/>
    <row r="1202" ht="14.25" hidden="1" customHeight="1" x14ac:dyDescent="0.2"/>
    <row r="1203" ht="14.25" hidden="1" customHeight="1" x14ac:dyDescent="0.2"/>
    <row r="1204" ht="14.25" hidden="1" customHeight="1" x14ac:dyDescent="0.2"/>
    <row r="1205" ht="14.25" hidden="1" customHeight="1" x14ac:dyDescent="0.2"/>
    <row r="1206" ht="14.25" hidden="1" customHeight="1" x14ac:dyDescent="0.2"/>
    <row r="1207" ht="14.25" hidden="1" customHeight="1" x14ac:dyDescent="0.2"/>
    <row r="1208" ht="14.25" hidden="1" customHeight="1" x14ac:dyDescent="0.2"/>
    <row r="1209" ht="14.25" hidden="1" customHeight="1" x14ac:dyDescent="0.2"/>
    <row r="1210" ht="14.25" hidden="1" customHeight="1" x14ac:dyDescent="0.2"/>
    <row r="1211" ht="14.25" hidden="1" customHeight="1" x14ac:dyDescent="0.2"/>
    <row r="1212" ht="14.25" hidden="1" customHeight="1" x14ac:dyDescent="0.2"/>
    <row r="1213" ht="14.25" hidden="1" customHeight="1" x14ac:dyDescent="0.2"/>
    <row r="1214" ht="14.25" hidden="1" customHeight="1" x14ac:dyDescent="0.2"/>
    <row r="1215" ht="14.25" hidden="1" customHeight="1" x14ac:dyDescent="0.2"/>
    <row r="1216" ht="14.25" hidden="1" customHeight="1" x14ac:dyDescent="0.2"/>
    <row r="1217" ht="14.25" hidden="1" customHeight="1" x14ac:dyDescent="0.2"/>
    <row r="1218" ht="14.25" hidden="1" customHeight="1" x14ac:dyDescent="0.2"/>
    <row r="1219" ht="14.25" hidden="1" customHeight="1" x14ac:dyDescent="0.2"/>
    <row r="1220" ht="14.25" hidden="1" customHeight="1" x14ac:dyDescent="0.2"/>
    <row r="1221" ht="14.25" hidden="1" customHeight="1" x14ac:dyDescent="0.2"/>
    <row r="1222" ht="14.25" hidden="1" customHeight="1" x14ac:dyDescent="0.2"/>
    <row r="1223" ht="14.25" hidden="1" customHeight="1" x14ac:dyDescent="0.2"/>
    <row r="1224" ht="14.25" hidden="1" customHeight="1" x14ac:dyDescent="0.2"/>
    <row r="1225" ht="14.25" hidden="1" customHeight="1" x14ac:dyDescent="0.2"/>
    <row r="1226" ht="14.25" hidden="1" customHeight="1" x14ac:dyDescent="0.2"/>
    <row r="1227" ht="14.25" hidden="1" customHeight="1" x14ac:dyDescent="0.2"/>
    <row r="1228" ht="14.25" hidden="1" customHeight="1" x14ac:dyDescent="0.2"/>
    <row r="1229" ht="14.25" hidden="1" customHeight="1" x14ac:dyDescent="0.2"/>
    <row r="1230" ht="14.25" hidden="1" customHeight="1" x14ac:dyDescent="0.2"/>
    <row r="1231" ht="14.25" hidden="1" customHeight="1" x14ac:dyDescent="0.2"/>
    <row r="1232" ht="14.25" hidden="1" customHeight="1" x14ac:dyDescent="0.2"/>
    <row r="1233" ht="14.25" hidden="1" customHeight="1" x14ac:dyDescent="0.2"/>
    <row r="1234" ht="14.25" hidden="1" customHeight="1" x14ac:dyDescent="0.2"/>
    <row r="1235" ht="14.25" hidden="1" customHeight="1" x14ac:dyDescent="0.2"/>
    <row r="1236" ht="14.25" hidden="1" customHeight="1" x14ac:dyDescent="0.2"/>
    <row r="1237" ht="14.25" hidden="1" customHeight="1" x14ac:dyDescent="0.2"/>
    <row r="1238" ht="14.25" hidden="1" customHeight="1" x14ac:dyDescent="0.2"/>
    <row r="1239" ht="14.25" hidden="1" customHeight="1" x14ac:dyDescent="0.2"/>
    <row r="1240" ht="14.25" hidden="1" customHeight="1" x14ac:dyDescent="0.2"/>
    <row r="1241" ht="14.25" hidden="1" customHeight="1" x14ac:dyDescent="0.2"/>
    <row r="1242" ht="14.25" hidden="1" customHeight="1" x14ac:dyDescent="0.2"/>
    <row r="1243" ht="14.25" hidden="1" customHeight="1" x14ac:dyDescent="0.2"/>
    <row r="1244" ht="14.25" hidden="1" customHeight="1" x14ac:dyDescent="0.2"/>
    <row r="1245" ht="14.25" hidden="1" customHeight="1" x14ac:dyDescent="0.2"/>
    <row r="1246" ht="14.25" hidden="1" customHeight="1" x14ac:dyDescent="0.2"/>
    <row r="1247" ht="14.25" hidden="1" customHeight="1" x14ac:dyDescent="0.2"/>
    <row r="1248" ht="14.25" hidden="1" customHeight="1" x14ac:dyDescent="0.2"/>
    <row r="1249" ht="14.25" hidden="1" customHeight="1" x14ac:dyDescent="0.2"/>
    <row r="1250" ht="14.25" hidden="1" customHeight="1" x14ac:dyDescent="0.2"/>
    <row r="1251" ht="14.25" hidden="1" customHeight="1" x14ac:dyDescent="0.2"/>
    <row r="1252" ht="14.25" hidden="1" customHeight="1" x14ac:dyDescent="0.2"/>
    <row r="1253" ht="14.25" hidden="1" customHeight="1" x14ac:dyDescent="0.2"/>
    <row r="1254" ht="14.25" hidden="1" customHeight="1" x14ac:dyDescent="0.2"/>
    <row r="1255" ht="14.25" hidden="1" customHeight="1" x14ac:dyDescent="0.2"/>
    <row r="1256" ht="14.25" hidden="1" customHeight="1" x14ac:dyDescent="0.2"/>
    <row r="1257" ht="14.25" hidden="1" customHeight="1" x14ac:dyDescent="0.2"/>
    <row r="1258" ht="14.25" hidden="1" customHeight="1" x14ac:dyDescent="0.2"/>
    <row r="1259" ht="14.25" hidden="1" customHeight="1" x14ac:dyDescent="0.2"/>
    <row r="1260" ht="14.25" hidden="1" customHeight="1" x14ac:dyDescent="0.2"/>
    <row r="1261" ht="14.25" hidden="1" customHeight="1" x14ac:dyDescent="0.2"/>
    <row r="1262" ht="14.25" hidden="1" customHeight="1" x14ac:dyDescent="0.2"/>
    <row r="1263" ht="14.25" hidden="1" customHeight="1" x14ac:dyDescent="0.2"/>
    <row r="1264" ht="14.25" hidden="1" customHeight="1" x14ac:dyDescent="0.2"/>
    <row r="1265" ht="14.25" hidden="1" customHeight="1" x14ac:dyDescent="0.2"/>
    <row r="1266" ht="14.25" hidden="1" customHeight="1" x14ac:dyDescent="0.2"/>
    <row r="1267" ht="14.25" hidden="1" customHeight="1" x14ac:dyDescent="0.2"/>
    <row r="1268" ht="14.25" hidden="1" customHeight="1" x14ac:dyDescent="0.2"/>
    <row r="1269" ht="14.25" hidden="1" customHeight="1" x14ac:dyDescent="0.2"/>
    <row r="1270" ht="14.25" hidden="1" customHeight="1" x14ac:dyDescent="0.2"/>
    <row r="1271" ht="14.25" hidden="1" customHeight="1" x14ac:dyDescent="0.2"/>
    <row r="1272" ht="14.25" hidden="1" customHeight="1" x14ac:dyDescent="0.2"/>
    <row r="1273" ht="14.25" hidden="1" customHeight="1" x14ac:dyDescent="0.2"/>
    <row r="1274" ht="14.25" hidden="1" customHeight="1" x14ac:dyDescent="0.2"/>
    <row r="1275" ht="14.25" hidden="1" customHeight="1" x14ac:dyDescent="0.2"/>
    <row r="1276" ht="14.25" hidden="1" customHeight="1" x14ac:dyDescent="0.2"/>
    <row r="1277" ht="14.25" hidden="1" customHeight="1" x14ac:dyDescent="0.2"/>
    <row r="1278" ht="14.25" hidden="1" customHeight="1" x14ac:dyDescent="0.2"/>
    <row r="1279" ht="14.25" hidden="1" customHeight="1" x14ac:dyDescent="0.2"/>
    <row r="1280" ht="14.25" hidden="1" customHeight="1" x14ac:dyDescent="0.2"/>
    <row r="1281" ht="14.25" hidden="1" customHeight="1" x14ac:dyDescent="0.2"/>
    <row r="1282" ht="14.25" hidden="1" customHeight="1" x14ac:dyDescent="0.2"/>
    <row r="1283" ht="14.25" hidden="1" customHeight="1" x14ac:dyDescent="0.2"/>
    <row r="1284" ht="14.25" hidden="1" customHeight="1" x14ac:dyDescent="0.2"/>
    <row r="1285" ht="14.25" hidden="1" customHeight="1" x14ac:dyDescent="0.2"/>
    <row r="1286" ht="14.25" hidden="1" customHeight="1" x14ac:dyDescent="0.2"/>
    <row r="1287" ht="14.25" hidden="1" customHeight="1" x14ac:dyDescent="0.2"/>
    <row r="1288" ht="14.25" hidden="1" customHeight="1" x14ac:dyDescent="0.2"/>
    <row r="1289" ht="14.25" hidden="1" customHeight="1" x14ac:dyDescent="0.2"/>
    <row r="1290" ht="14.25" hidden="1" customHeight="1" x14ac:dyDescent="0.2"/>
    <row r="1291" ht="14.25" hidden="1" customHeight="1" x14ac:dyDescent="0.2"/>
    <row r="1292" ht="14.25" hidden="1" customHeight="1" x14ac:dyDescent="0.2"/>
    <row r="1293" ht="14.25" hidden="1" customHeight="1" x14ac:dyDescent="0.2"/>
    <row r="1294" ht="14.25" hidden="1" customHeight="1" x14ac:dyDescent="0.2"/>
    <row r="1295" ht="14.25" hidden="1" customHeight="1" x14ac:dyDescent="0.2"/>
    <row r="1296" ht="14.25" hidden="1" customHeight="1" x14ac:dyDescent="0.2"/>
    <row r="1297" ht="14.25" hidden="1" customHeight="1" x14ac:dyDescent="0.2"/>
    <row r="1298" ht="14.25" hidden="1" customHeight="1" x14ac:dyDescent="0.2"/>
    <row r="1299" ht="14.25" hidden="1" customHeight="1" x14ac:dyDescent="0.2"/>
    <row r="1300" ht="14.25" hidden="1" customHeight="1" x14ac:dyDescent="0.2"/>
    <row r="1301" ht="14.25" hidden="1" customHeight="1" x14ac:dyDescent="0.2"/>
    <row r="1302" ht="14.25" hidden="1" customHeight="1" x14ac:dyDescent="0.2"/>
    <row r="1303" ht="14.25" hidden="1" customHeight="1" x14ac:dyDescent="0.2"/>
    <row r="1304" ht="14.25" hidden="1" customHeight="1" x14ac:dyDescent="0.2"/>
    <row r="1305" ht="14.25" hidden="1" customHeight="1" x14ac:dyDescent="0.2"/>
    <row r="1306" ht="14.25" hidden="1" customHeight="1" x14ac:dyDescent="0.2"/>
    <row r="1307" ht="14.25" hidden="1" customHeight="1" x14ac:dyDescent="0.2"/>
    <row r="1308" ht="14.25" hidden="1" customHeight="1" x14ac:dyDescent="0.2"/>
    <row r="1309" ht="14.25" hidden="1" customHeight="1" x14ac:dyDescent="0.2"/>
    <row r="1310" ht="14.25" hidden="1" customHeight="1" x14ac:dyDescent="0.2"/>
    <row r="1311" ht="14.25" hidden="1" customHeight="1" x14ac:dyDescent="0.2"/>
    <row r="1312" ht="14.25" hidden="1" customHeight="1" x14ac:dyDescent="0.2"/>
    <row r="1313" ht="14.25" hidden="1" customHeight="1" x14ac:dyDescent="0.2"/>
    <row r="1314" ht="14.25" hidden="1" customHeight="1" x14ac:dyDescent="0.2"/>
    <row r="1315" ht="14.25" hidden="1" customHeight="1" x14ac:dyDescent="0.2"/>
    <row r="1316" ht="14.25" hidden="1" customHeight="1" x14ac:dyDescent="0.2"/>
    <row r="1317" ht="14.25" hidden="1" customHeight="1" x14ac:dyDescent="0.2"/>
    <row r="1318" ht="14.25" hidden="1" customHeight="1" x14ac:dyDescent="0.2"/>
    <row r="1319" ht="14.25" hidden="1" customHeight="1" x14ac:dyDescent="0.2"/>
    <row r="1320" ht="14.25" hidden="1" customHeight="1" x14ac:dyDescent="0.2"/>
    <row r="1321" ht="14.25" hidden="1" customHeight="1" x14ac:dyDescent="0.2"/>
    <row r="1322" ht="14.25" hidden="1" customHeight="1" x14ac:dyDescent="0.2"/>
    <row r="1323" ht="14.25" hidden="1" customHeight="1" x14ac:dyDescent="0.2"/>
    <row r="1324" ht="14.25" hidden="1" customHeight="1" x14ac:dyDescent="0.2"/>
    <row r="1325" ht="14.25" hidden="1" customHeight="1" x14ac:dyDescent="0.2"/>
    <row r="1326" ht="14.25" hidden="1" customHeight="1" x14ac:dyDescent="0.2"/>
    <row r="1327" ht="14.25" hidden="1" customHeight="1" x14ac:dyDescent="0.2"/>
    <row r="1328" ht="14.25" hidden="1" customHeight="1" x14ac:dyDescent="0.2"/>
    <row r="1329" ht="14.25" hidden="1" customHeight="1" x14ac:dyDescent="0.2"/>
    <row r="1330" ht="14.25" hidden="1" customHeight="1" x14ac:dyDescent="0.2"/>
    <row r="1331" ht="14.25" hidden="1" customHeight="1" x14ac:dyDescent="0.2"/>
    <row r="1332" ht="14.25" hidden="1" customHeight="1" x14ac:dyDescent="0.2"/>
    <row r="1333" ht="14.25" hidden="1" customHeight="1" x14ac:dyDescent="0.2"/>
    <row r="1334" ht="14.25" hidden="1" customHeight="1" x14ac:dyDescent="0.2"/>
    <row r="1335" ht="14.25" hidden="1" customHeight="1" x14ac:dyDescent="0.2"/>
    <row r="1336" ht="14.25" hidden="1" customHeight="1" x14ac:dyDescent="0.2"/>
    <row r="1337" ht="14.25" hidden="1" customHeight="1" x14ac:dyDescent="0.2"/>
    <row r="1338" ht="14.25" hidden="1" customHeight="1" x14ac:dyDescent="0.2"/>
    <row r="1339" ht="14.25" hidden="1" customHeight="1" x14ac:dyDescent="0.2"/>
    <row r="1340" ht="14.25" hidden="1" customHeight="1" x14ac:dyDescent="0.2"/>
    <row r="1341" ht="14.25" hidden="1" customHeight="1" x14ac:dyDescent="0.2"/>
    <row r="1342" ht="14.25" hidden="1" customHeight="1" x14ac:dyDescent="0.2"/>
    <row r="1343" ht="14.25" hidden="1" customHeight="1" x14ac:dyDescent="0.2"/>
    <row r="1344" ht="14.25" hidden="1" customHeight="1" x14ac:dyDescent="0.2"/>
    <row r="1345" ht="14.25" hidden="1" customHeight="1" x14ac:dyDescent="0.2"/>
    <row r="1346" ht="14.25" hidden="1" customHeight="1" x14ac:dyDescent="0.2"/>
    <row r="1347" ht="14.25" hidden="1" customHeight="1" x14ac:dyDescent="0.2"/>
    <row r="1348" ht="14.25" hidden="1" customHeight="1" x14ac:dyDescent="0.2"/>
    <row r="1349" ht="14.25" hidden="1" customHeight="1" x14ac:dyDescent="0.2"/>
    <row r="1350" ht="14.25" hidden="1" customHeight="1" x14ac:dyDescent="0.2"/>
    <row r="1351" ht="14.25" hidden="1" customHeight="1" x14ac:dyDescent="0.2"/>
    <row r="1352" ht="14.25" hidden="1" customHeight="1" x14ac:dyDescent="0.2"/>
    <row r="1353" ht="14.25" hidden="1" customHeight="1" x14ac:dyDescent="0.2"/>
    <row r="1354" ht="14.25" hidden="1" customHeight="1" x14ac:dyDescent="0.2"/>
    <row r="1355" ht="14.25" hidden="1" customHeight="1" x14ac:dyDescent="0.2"/>
    <row r="1356" ht="14.25" hidden="1" customHeight="1" x14ac:dyDescent="0.2"/>
    <row r="1357" ht="14.25" hidden="1" customHeight="1" x14ac:dyDescent="0.2"/>
    <row r="1358" ht="14.25" hidden="1" customHeight="1" x14ac:dyDescent="0.2"/>
    <row r="1359" ht="14.25" hidden="1" customHeight="1" x14ac:dyDescent="0.2"/>
    <row r="1360" ht="14.25" hidden="1" customHeight="1" x14ac:dyDescent="0.2"/>
    <row r="1361" ht="14.25" hidden="1" customHeight="1" x14ac:dyDescent="0.2"/>
    <row r="1362" ht="14.25" hidden="1" customHeight="1" x14ac:dyDescent="0.2"/>
    <row r="1363" ht="14.25" hidden="1" customHeight="1" x14ac:dyDescent="0.2"/>
    <row r="1364" ht="14.25" hidden="1" customHeight="1" x14ac:dyDescent="0.2"/>
    <row r="1365" ht="14.25" hidden="1" customHeight="1" x14ac:dyDescent="0.2"/>
    <row r="1366" ht="14.25" hidden="1" customHeight="1" x14ac:dyDescent="0.2"/>
    <row r="1367" ht="14.25" hidden="1" customHeight="1" x14ac:dyDescent="0.2"/>
    <row r="1368" ht="14.25" hidden="1" customHeight="1" x14ac:dyDescent="0.2"/>
    <row r="1369" ht="14.25" hidden="1" customHeight="1" x14ac:dyDescent="0.2"/>
    <row r="1370" ht="14.25" hidden="1" customHeight="1" x14ac:dyDescent="0.2"/>
    <row r="1371" ht="14.25" hidden="1" customHeight="1" x14ac:dyDescent="0.2"/>
    <row r="1372" ht="14.25" hidden="1" customHeight="1" x14ac:dyDescent="0.2"/>
    <row r="1373" ht="14.25" hidden="1" customHeight="1" x14ac:dyDescent="0.2"/>
    <row r="1374" ht="14.25" hidden="1" customHeight="1" x14ac:dyDescent="0.2"/>
    <row r="1375" ht="14.25" hidden="1" customHeight="1" x14ac:dyDescent="0.2"/>
    <row r="1376" ht="14.25" hidden="1" customHeight="1" x14ac:dyDescent="0.2"/>
    <row r="1377" ht="14.25" hidden="1" customHeight="1" x14ac:dyDescent="0.2"/>
    <row r="1378" ht="14.25" hidden="1" customHeight="1" x14ac:dyDescent="0.2"/>
    <row r="1379" ht="14.25" hidden="1" customHeight="1" x14ac:dyDescent="0.2"/>
    <row r="1380" ht="14.25" hidden="1" customHeight="1" x14ac:dyDescent="0.2"/>
    <row r="1381" ht="14.25" hidden="1" customHeight="1" x14ac:dyDescent="0.2"/>
    <row r="1382" ht="14.25" hidden="1" customHeight="1" x14ac:dyDescent="0.2"/>
    <row r="1383" ht="14.25" hidden="1" customHeight="1" x14ac:dyDescent="0.2"/>
    <row r="1384" ht="14.25" hidden="1" customHeight="1" x14ac:dyDescent="0.2"/>
    <row r="1385" ht="14.25" hidden="1" customHeight="1" x14ac:dyDescent="0.2"/>
    <row r="1386" ht="14.25" hidden="1" customHeight="1" x14ac:dyDescent="0.2"/>
    <row r="1387" ht="14.25" hidden="1" customHeight="1" x14ac:dyDescent="0.2"/>
    <row r="1388" ht="14.25" hidden="1" customHeight="1" x14ac:dyDescent="0.2"/>
    <row r="1389" ht="14.25" hidden="1" customHeight="1" x14ac:dyDescent="0.2"/>
    <row r="1390" ht="14.25" hidden="1" customHeight="1" x14ac:dyDescent="0.2"/>
    <row r="1391" ht="14.25" hidden="1" customHeight="1" x14ac:dyDescent="0.2"/>
    <row r="1392" ht="14.25" hidden="1" customHeight="1" x14ac:dyDescent="0.2"/>
    <row r="1393" ht="14.25" hidden="1" customHeight="1" x14ac:dyDescent="0.2"/>
    <row r="1394" ht="14.25" hidden="1" customHeight="1" x14ac:dyDescent="0.2"/>
    <row r="1395" ht="14.25" hidden="1" customHeight="1" x14ac:dyDescent="0.2"/>
    <row r="1396" ht="14.25" hidden="1" customHeight="1" x14ac:dyDescent="0.2"/>
    <row r="1397" ht="14.25" hidden="1" customHeight="1" x14ac:dyDescent="0.2"/>
    <row r="1398" ht="14.25" hidden="1" customHeight="1" x14ac:dyDescent="0.2"/>
    <row r="1399" ht="14.25" hidden="1" customHeight="1" x14ac:dyDescent="0.2"/>
    <row r="1400" ht="14.25" hidden="1" customHeight="1" x14ac:dyDescent="0.2"/>
    <row r="1401" ht="14.25" hidden="1" customHeight="1" x14ac:dyDescent="0.2"/>
    <row r="1402" ht="14.25" hidden="1" customHeight="1" x14ac:dyDescent="0.2"/>
    <row r="1403" ht="14.25" hidden="1" customHeight="1" x14ac:dyDescent="0.2"/>
    <row r="1404" ht="14.25" hidden="1" customHeight="1" x14ac:dyDescent="0.2"/>
    <row r="1405" ht="14.25" hidden="1" customHeight="1" x14ac:dyDescent="0.2"/>
    <row r="1406" ht="14.25" hidden="1" customHeight="1" x14ac:dyDescent="0.2"/>
    <row r="1407" ht="14.25" hidden="1" customHeight="1" x14ac:dyDescent="0.2"/>
    <row r="1408" ht="14.25" hidden="1" customHeight="1" x14ac:dyDescent="0.2"/>
    <row r="1409" ht="14.25" hidden="1" customHeight="1" x14ac:dyDescent="0.2"/>
    <row r="1410" ht="14.25" hidden="1" customHeight="1" x14ac:dyDescent="0.2"/>
    <row r="1411" ht="14.25" hidden="1" customHeight="1" x14ac:dyDescent="0.2"/>
    <row r="1412" ht="14.25" hidden="1" customHeight="1" x14ac:dyDescent="0.2"/>
    <row r="1413" ht="14.25" hidden="1" customHeight="1" x14ac:dyDescent="0.2"/>
    <row r="1414" ht="14.25" hidden="1" customHeight="1" x14ac:dyDescent="0.2"/>
    <row r="1415" ht="14.25" hidden="1" customHeight="1" x14ac:dyDescent="0.2"/>
    <row r="1416" ht="14.25" hidden="1" customHeight="1" x14ac:dyDescent="0.2"/>
    <row r="1417" ht="14.25" hidden="1" customHeight="1" x14ac:dyDescent="0.2"/>
    <row r="1418" ht="14.25" hidden="1" customHeight="1" x14ac:dyDescent="0.2"/>
    <row r="1419" ht="14.25" hidden="1" customHeight="1" x14ac:dyDescent="0.2"/>
    <row r="1420" ht="14.25" hidden="1" customHeight="1" x14ac:dyDescent="0.2"/>
    <row r="1421" ht="14.25" hidden="1" customHeight="1" x14ac:dyDescent="0.2"/>
    <row r="1422" ht="14.25" hidden="1" customHeight="1" x14ac:dyDescent="0.2"/>
    <row r="1423" ht="14.25" hidden="1" customHeight="1" x14ac:dyDescent="0.2"/>
    <row r="1424" ht="14.25" hidden="1" customHeight="1" x14ac:dyDescent="0.2"/>
    <row r="1425" ht="14.25" hidden="1" customHeight="1" x14ac:dyDescent="0.2"/>
    <row r="1426" ht="14.25" hidden="1" customHeight="1" x14ac:dyDescent="0.2"/>
    <row r="1427" ht="14.25" hidden="1" customHeight="1" x14ac:dyDescent="0.2"/>
    <row r="1428" ht="14.25" hidden="1" customHeight="1" x14ac:dyDescent="0.2"/>
    <row r="1429" ht="14.25" hidden="1" customHeight="1" x14ac:dyDescent="0.2"/>
    <row r="1430" ht="14.25" hidden="1" customHeight="1" x14ac:dyDescent="0.2"/>
    <row r="1431" ht="14.25" hidden="1" customHeight="1" x14ac:dyDescent="0.2"/>
    <row r="1432" ht="14.25" hidden="1" customHeight="1" x14ac:dyDescent="0.2"/>
    <row r="1433" ht="14.25" hidden="1" customHeight="1" x14ac:dyDescent="0.2"/>
    <row r="1434" ht="14.25" hidden="1" customHeight="1" x14ac:dyDescent="0.2"/>
    <row r="1435" ht="14.25" hidden="1" customHeight="1" x14ac:dyDescent="0.2"/>
    <row r="1436" ht="14.25" hidden="1" customHeight="1" x14ac:dyDescent="0.2"/>
    <row r="1437" ht="14.25" hidden="1" customHeight="1" x14ac:dyDescent="0.2"/>
    <row r="1438" ht="14.25" hidden="1" customHeight="1" x14ac:dyDescent="0.2"/>
    <row r="1439" ht="14.25" hidden="1" customHeight="1" x14ac:dyDescent="0.2"/>
    <row r="1440" ht="14.25" hidden="1" customHeight="1" x14ac:dyDescent="0.2"/>
    <row r="1441" ht="14.25" hidden="1" customHeight="1" x14ac:dyDescent="0.2"/>
    <row r="1442" ht="14.25" hidden="1" customHeight="1" x14ac:dyDescent="0.2"/>
    <row r="1443" ht="14.25" hidden="1" customHeight="1" x14ac:dyDescent="0.2"/>
    <row r="1444" ht="14.25" hidden="1" customHeight="1" x14ac:dyDescent="0.2"/>
    <row r="1445" ht="14.25" hidden="1" customHeight="1" x14ac:dyDescent="0.2"/>
    <row r="1446" ht="14.25" hidden="1" customHeight="1" x14ac:dyDescent="0.2"/>
    <row r="1447" ht="14.25" hidden="1" customHeight="1" x14ac:dyDescent="0.2"/>
    <row r="1448" ht="14.25" hidden="1" customHeight="1" x14ac:dyDescent="0.2"/>
    <row r="1449" ht="14.25" hidden="1" customHeight="1" x14ac:dyDescent="0.2"/>
    <row r="1450" ht="14.25" hidden="1" customHeight="1" x14ac:dyDescent="0.2"/>
    <row r="1451" ht="14.25" hidden="1" customHeight="1" x14ac:dyDescent="0.2"/>
    <row r="1452" ht="14.25" hidden="1" customHeight="1" x14ac:dyDescent="0.2"/>
    <row r="1453" ht="14.25" hidden="1" customHeight="1" x14ac:dyDescent="0.2"/>
    <row r="1454" ht="14.25" hidden="1" customHeight="1" x14ac:dyDescent="0.2"/>
    <row r="1455" ht="14.25" hidden="1" customHeight="1" x14ac:dyDescent="0.2"/>
    <row r="1456" ht="14.25" hidden="1" customHeight="1" x14ac:dyDescent="0.2"/>
    <row r="1457" ht="14.25" hidden="1" customHeight="1" x14ac:dyDescent="0.2"/>
    <row r="1458" ht="14.25" hidden="1" customHeight="1" x14ac:dyDescent="0.2"/>
    <row r="1459" ht="14.25" hidden="1" customHeight="1" x14ac:dyDescent="0.2"/>
    <row r="1460" ht="14.25" hidden="1" customHeight="1" x14ac:dyDescent="0.2"/>
    <row r="1461" ht="14.25" hidden="1" customHeight="1" x14ac:dyDescent="0.2"/>
    <row r="1462" ht="14.25" hidden="1" customHeight="1" x14ac:dyDescent="0.2"/>
    <row r="1463" ht="14.25" hidden="1" customHeight="1" x14ac:dyDescent="0.2"/>
    <row r="1464" ht="14.25" hidden="1" customHeight="1" x14ac:dyDescent="0.2"/>
    <row r="1465" ht="14.25" hidden="1" customHeight="1" x14ac:dyDescent="0.2"/>
    <row r="1466" ht="14.25" hidden="1" customHeight="1" x14ac:dyDescent="0.2"/>
    <row r="1467" ht="14.25" hidden="1" customHeight="1" x14ac:dyDescent="0.2"/>
    <row r="1468" ht="14.25" hidden="1" customHeight="1" x14ac:dyDescent="0.2"/>
    <row r="1469" ht="14.25" hidden="1" customHeight="1" x14ac:dyDescent="0.2"/>
    <row r="1470" ht="14.25" hidden="1" customHeight="1" x14ac:dyDescent="0.2"/>
    <row r="1471" ht="14.25" hidden="1" customHeight="1" x14ac:dyDescent="0.2"/>
    <row r="1472" ht="14.25" hidden="1" customHeight="1" x14ac:dyDescent="0.2"/>
    <row r="1473" ht="14.25" hidden="1" customHeight="1" x14ac:dyDescent="0.2"/>
    <row r="1474" ht="14.25" hidden="1" customHeight="1" x14ac:dyDescent="0.2"/>
    <row r="1475" ht="14.25" hidden="1" customHeight="1" x14ac:dyDescent="0.2"/>
    <row r="1476" ht="14.25" hidden="1" customHeight="1" x14ac:dyDescent="0.2"/>
    <row r="1477" ht="14.25" hidden="1" customHeight="1" x14ac:dyDescent="0.2"/>
    <row r="1478" ht="14.25" hidden="1" customHeight="1" x14ac:dyDescent="0.2"/>
    <row r="1479" ht="14.25" hidden="1" customHeight="1" x14ac:dyDescent="0.2"/>
    <row r="1480" ht="14.25" hidden="1" customHeight="1" x14ac:dyDescent="0.2"/>
    <row r="1481" ht="14.25" hidden="1" customHeight="1" x14ac:dyDescent="0.2"/>
    <row r="1482" ht="14.25" hidden="1" customHeight="1" x14ac:dyDescent="0.2"/>
    <row r="1483" ht="14.25" hidden="1" customHeight="1" x14ac:dyDescent="0.2"/>
    <row r="1484" ht="14.25" hidden="1" customHeight="1" x14ac:dyDescent="0.2"/>
    <row r="1485" ht="14.25" hidden="1" customHeight="1" x14ac:dyDescent="0.2"/>
    <row r="1486" ht="14.25" hidden="1" customHeight="1" x14ac:dyDescent="0.2"/>
    <row r="1487" ht="14.25" hidden="1" customHeight="1" x14ac:dyDescent="0.2"/>
    <row r="1488" ht="14.25" hidden="1" customHeight="1" x14ac:dyDescent="0.2"/>
    <row r="1489" ht="14.25" hidden="1" customHeight="1" x14ac:dyDescent="0.2"/>
    <row r="1490" ht="14.25" hidden="1" customHeight="1" x14ac:dyDescent="0.2"/>
    <row r="1491" ht="14.25" hidden="1" customHeight="1" x14ac:dyDescent="0.2"/>
    <row r="1492" ht="14.25" hidden="1" customHeight="1" x14ac:dyDescent="0.2"/>
    <row r="1493" ht="14.25" hidden="1" customHeight="1" x14ac:dyDescent="0.2"/>
    <row r="1494" ht="14.25" hidden="1" customHeight="1" x14ac:dyDescent="0.2"/>
    <row r="1495" ht="14.25" hidden="1" customHeight="1" x14ac:dyDescent="0.2"/>
    <row r="1496" ht="14.25" hidden="1" customHeight="1" x14ac:dyDescent="0.2"/>
    <row r="1497" ht="14.25" hidden="1" customHeight="1" x14ac:dyDescent="0.2"/>
    <row r="1498" ht="14.25" hidden="1" customHeight="1" x14ac:dyDescent="0.2"/>
    <row r="1499" ht="14.25" hidden="1" customHeight="1" x14ac:dyDescent="0.2"/>
    <row r="1500" ht="14.25" hidden="1" customHeight="1" x14ac:dyDescent="0.2"/>
    <row r="1501" ht="14.25" hidden="1" customHeight="1" x14ac:dyDescent="0.2"/>
    <row r="1502" ht="14.25" hidden="1" customHeight="1" x14ac:dyDescent="0.2"/>
    <row r="1503" ht="14.25" hidden="1" customHeight="1" x14ac:dyDescent="0.2"/>
    <row r="1504" ht="14.25" hidden="1" customHeight="1" x14ac:dyDescent="0.2"/>
    <row r="1505" ht="14.25" hidden="1" customHeight="1" x14ac:dyDescent="0.2"/>
    <row r="1506" ht="14.25" hidden="1" customHeight="1" x14ac:dyDescent="0.2"/>
    <row r="1507" ht="14.25" hidden="1" customHeight="1" x14ac:dyDescent="0.2"/>
    <row r="1508" ht="14.25" hidden="1" customHeight="1" x14ac:dyDescent="0.2"/>
    <row r="1509" ht="14.25" hidden="1" customHeight="1" x14ac:dyDescent="0.2"/>
    <row r="1510" ht="14.25" hidden="1" customHeight="1" x14ac:dyDescent="0.2"/>
    <row r="1511" ht="14.25" hidden="1" customHeight="1" x14ac:dyDescent="0.2"/>
    <row r="1512" ht="14.25" hidden="1" customHeight="1" x14ac:dyDescent="0.2"/>
    <row r="1513" ht="14.25" hidden="1" customHeight="1" x14ac:dyDescent="0.2"/>
    <row r="1514" ht="14.25" hidden="1" customHeight="1" x14ac:dyDescent="0.2"/>
    <row r="1515" ht="14.25" hidden="1" customHeight="1" x14ac:dyDescent="0.2"/>
    <row r="1516" ht="14.25" hidden="1" customHeight="1" x14ac:dyDescent="0.2"/>
    <row r="1517" ht="14.25" hidden="1" customHeight="1" x14ac:dyDescent="0.2"/>
    <row r="1518" ht="14.25" hidden="1" customHeight="1" x14ac:dyDescent="0.2"/>
    <row r="1519" ht="14.25" hidden="1" customHeight="1" x14ac:dyDescent="0.2"/>
    <row r="1520" ht="14.25" hidden="1" customHeight="1" x14ac:dyDescent="0.2"/>
    <row r="1521" ht="14.25" hidden="1" customHeight="1" x14ac:dyDescent="0.2"/>
    <row r="1522" ht="14.25" hidden="1" customHeight="1" x14ac:dyDescent="0.2"/>
    <row r="1523" ht="14.25" hidden="1" customHeight="1" x14ac:dyDescent="0.2"/>
    <row r="1524" ht="14.25" hidden="1" customHeight="1" x14ac:dyDescent="0.2"/>
    <row r="1525" ht="14.25" hidden="1" customHeight="1" x14ac:dyDescent="0.2"/>
    <row r="1526" ht="14.25" hidden="1" customHeight="1" x14ac:dyDescent="0.2"/>
    <row r="1527" ht="14.25" hidden="1" customHeight="1" x14ac:dyDescent="0.2"/>
    <row r="1528" ht="14.25" hidden="1" customHeight="1" x14ac:dyDescent="0.2"/>
    <row r="1529" ht="14.25" hidden="1" customHeight="1" x14ac:dyDescent="0.2"/>
    <row r="1530" ht="14.25" hidden="1" customHeight="1" x14ac:dyDescent="0.2"/>
    <row r="1531" ht="14.25" hidden="1" customHeight="1" x14ac:dyDescent="0.2"/>
    <row r="1532" ht="14.25" hidden="1" customHeight="1" x14ac:dyDescent="0.2"/>
    <row r="1533" ht="14.25" hidden="1" customHeight="1" x14ac:dyDescent="0.2"/>
    <row r="1534" ht="14.25" hidden="1" customHeight="1" x14ac:dyDescent="0.2"/>
    <row r="1535" ht="14.25" hidden="1" customHeight="1" x14ac:dyDescent="0.2"/>
    <row r="1536" ht="14.25" hidden="1" customHeight="1" x14ac:dyDescent="0.2"/>
    <row r="1537" ht="14.25" hidden="1" customHeight="1" x14ac:dyDescent="0.2"/>
    <row r="1538" ht="14.25" hidden="1" customHeight="1" x14ac:dyDescent="0.2"/>
    <row r="1539" ht="14.25" hidden="1" customHeight="1" x14ac:dyDescent="0.2"/>
    <row r="1540" ht="14.25" hidden="1" customHeight="1" x14ac:dyDescent="0.2"/>
    <row r="1541" ht="14.25" hidden="1" customHeight="1" x14ac:dyDescent="0.2"/>
    <row r="1542" ht="14.25" hidden="1" customHeight="1" x14ac:dyDescent="0.2"/>
    <row r="1543" ht="14.25" hidden="1" customHeight="1" x14ac:dyDescent="0.2"/>
    <row r="1544" ht="14.25" hidden="1" customHeight="1" x14ac:dyDescent="0.2"/>
    <row r="1545" ht="14.25" hidden="1" customHeight="1" x14ac:dyDescent="0.2"/>
    <row r="1546" ht="14.25" hidden="1" customHeight="1" x14ac:dyDescent="0.2"/>
    <row r="1547" ht="14.25" hidden="1" customHeight="1" x14ac:dyDescent="0.2"/>
    <row r="1548" ht="14.25" hidden="1" customHeight="1" x14ac:dyDescent="0.2"/>
    <row r="1549" ht="14.25" hidden="1" customHeight="1" x14ac:dyDescent="0.2"/>
    <row r="1550" ht="14.25" hidden="1" customHeight="1" x14ac:dyDescent="0.2"/>
    <row r="1551" ht="14.25" hidden="1" customHeight="1" x14ac:dyDescent="0.2"/>
    <row r="1552" ht="14.25" hidden="1" customHeight="1" x14ac:dyDescent="0.2"/>
    <row r="1553" ht="14.25" hidden="1" customHeight="1" x14ac:dyDescent="0.2"/>
    <row r="1554" ht="14.25" hidden="1" customHeight="1" x14ac:dyDescent="0.2"/>
    <row r="1555" ht="14.25" hidden="1" customHeight="1" x14ac:dyDescent="0.2"/>
    <row r="1556" ht="14.25" hidden="1" customHeight="1" x14ac:dyDescent="0.2"/>
    <row r="1557" ht="14.25" hidden="1" customHeight="1" x14ac:dyDescent="0.2"/>
    <row r="1558" ht="14.25" hidden="1" customHeight="1" x14ac:dyDescent="0.2"/>
    <row r="1559" ht="14.25" hidden="1" customHeight="1" x14ac:dyDescent="0.2"/>
    <row r="1560" ht="14.25" hidden="1" customHeight="1" x14ac:dyDescent="0.2"/>
    <row r="1561" ht="14.25" hidden="1" customHeight="1" x14ac:dyDescent="0.2"/>
    <row r="1562" ht="14.25" hidden="1" customHeight="1" x14ac:dyDescent="0.2"/>
    <row r="1563" ht="14.25" hidden="1" customHeight="1" x14ac:dyDescent="0.2"/>
    <row r="1564" ht="14.25" hidden="1" customHeight="1" x14ac:dyDescent="0.2"/>
    <row r="1565" ht="14.25" hidden="1" customHeight="1" x14ac:dyDescent="0.2"/>
    <row r="1566" ht="14.25" hidden="1" customHeight="1" x14ac:dyDescent="0.2"/>
    <row r="1567" ht="14.25" hidden="1" customHeight="1" x14ac:dyDescent="0.2"/>
    <row r="1568" ht="14.25" hidden="1" customHeight="1" x14ac:dyDescent="0.2"/>
    <row r="1569" ht="14.25" hidden="1" customHeight="1" x14ac:dyDescent="0.2"/>
    <row r="1570" ht="14.25" hidden="1" customHeight="1" x14ac:dyDescent="0.2"/>
    <row r="1571" ht="14.25" hidden="1" customHeight="1" x14ac:dyDescent="0.2"/>
    <row r="1572" ht="14.25" hidden="1" customHeight="1" x14ac:dyDescent="0.2"/>
    <row r="1573" ht="14.25" hidden="1" customHeight="1" x14ac:dyDescent="0.2"/>
    <row r="1574" ht="14.25" hidden="1" customHeight="1" x14ac:dyDescent="0.2"/>
    <row r="1575" ht="14.25" hidden="1" customHeight="1" x14ac:dyDescent="0.2"/>
    <row r="1576" ht="14.25" hidden="1" customHeight="1" x14ac:dyDescent="0.2"/>
    <row r="1577" ht="14.25" hidden="1" customHeight="1" x14ac:dyDescent="0.2"/>
    <row r="1578" ht="14.25" hidden="1" customHeight="1" x14ac:dyDescent="0.2"/>
    <row r="1579" ht="14.25" hidden="1" customHeight="1" x14ac:dyDescent="0.2"/>
    <row r="1580" ht="14.25" hidden="1" customHeight="1" x14ac:dyDescent="0.2"/>
    <row r="1581" ht="14.25" hidden="1" customHeight="1" x14ac:dyDescent="0.2"/>
    <row r="1582" ht="14.25" hidden="1" customHeight="1" x14ac:dyDescent="0.2"/>
    <row r="1583" ht="14.25" hidden="1" customHeight="1" x14ac:dyDescent="0.2"/>
    <row r="1584" ht="14.25" hidden="1" customHeight="1" x14ac:dyDescent="0.2"/>
    <row r="1585" ht="14.25" hidden="1" customHeight="1" x14ac:dyDescent="0.2"/>
    <row r="1586" ht="14.25" hidden="1" customHeight="1" x14ac:dyDescent="0.2"/>
    <row r="1587" ht="14.25" hidden="1" customHeight="1" x14ac:dyDescent="0.2"/>
    <row r="1588" ht="14.25" hidden="1" customHeight="1" x14ac:dyDescent="0.2"/>
    <row r="1589" ht="14.25" hidden="1" customHeight="1" x14ac:dyDescent="0.2"/>
    <row r="1590" ht="14.25" hidden="1" customHeight="1" x14ac:dyDescent="0.2"/>
    <row r="1591" ht="14.25" hidden="1" customHeight="1" x14ac:dyDescent="0.2"/>
    <row r="1592" ht="14.25" hidden="1" customHeight="1" x14ac:dyDescent="0.2"/>
    <row r="1593" ht="14.25" hidden="1" customHeight="1" x14ac:dyDescent="0.2"/>
    <row r="1594" ht="14.25" hidden="1" customHeight="1" x14ac:dyDescent="0.2"/>
    <row r="1595" ht="14.25" hidden="1" customHeight="1" x14ac:dyDescent="0.2"/>
    <row r="1596" ht="14.25" hidden="1" customHeight="1" x14ac:dyDescent="0.2"/>
    <row r="1597" ht="14.25" hidden="1" customHeight="1" x14ac:dyDescent="0.2"/>
    <row r="1598" ht="14.25" hidden="1" customHeight="1" x14ac:dyDescent="0.2"/>
    <row r="1599" ht="14.25" hidden="1" customHeight="1" x14ac:dyDescent="0.2"/>
    <row r="1600" ht="14.25" hidden="1" customHeight="1" x14ac:dyDescent="0.2"/>
    <row r="1601" ht="14.25" hidden="1" customHeight="1" x14ac:dyDescent="0.2"/>
    <row r="1602" ht="14.25" hidden="1" customHeight="1" x14ac:dyDescent="0.2"/>
    <row r="1603" ht="14.25" hidden="1" customHeight="1" x14ac:dyDescent="0.2"/>
    <row r="1604" ht="14.25" hidden="1" customHeight="1" x14ac:dyDescent="0.2"/>
    <row r="1605" ht="14.25" hidden="1" customHeight="1" x14ac:dyDescent="0.2"/>
    <row r="1606" ht="14.25" hidden="1" customHeight="1" x14ac:dyDescent="0.2"/>
    <row r="1607" ht="14.25" hidden="1" customHeight="1" x14ac:dyDescent="0.2"/>
    <row r="1608" ht="14.25" hidden="1" customHeight="1" x14ac:dyDescent="0.2"/>
    <row r="1609" ht="14.25" hidden="1" customHeight="1" x14ac:dyDescent="0.2"/>
    <row r="1610" ht="14.25" hidden="1" customHeight="1" x14ac:dyDescent="0.2"/>
    <row r="1611" ht="14.25" hidden="1" customHeight="1" x14ac:dyDescent="0.2"/>
    <row r="1612" ht="14.25" hidden="1" customHeight="1" x14ac:dyDescent="0.2"/>
    <row r="1613" ht="14.25" hidden="1" customHeight="1" x14ac:dyDescent="0.2"/>
    <row r="1614" ht="14.25" hidden="1" customHeight="1" x14ac:dyDescent="0.2"/>
    <row r="1615" ht="14.25" hidden="1" customHeight="1" x14ac:dyDescent="0.2"/>
    <row r="1616" ht="14.25" hidden="1" customHeight="1" x14ac:dyDescent="0.2"/>
    <row r="1617" ht="14.25" hidden="1" customHeight="1" x14ac:dyDescent="0.2"/>
    <row r="1618" ht="14.25" hidden="1" customHeight="1" x14ac:dyDescent="0.2"/>
    <row r="1619" ht="14.25" hidden="1" customHeight="1" x14ac:dyDescent="0.2"/>
    <row r="1620" ht="14.25" hidden="1" customHeight="1" x14ac:dyDescent="0.2"/>
    <row r="1621" ht="14.25" hidden="1" customHeight="1" x14ac:dyDescent="0.2"/>
    <row r="1622" ht="14.25" hidden="1" customHeight="1" x14ac:dyDescent="0.2"/>
    <row r="1623" ht="14.25" hidden="1" customHeight="1" x14ac:dyDescent="0.2"/>
    <row r="1624" ht="14.25" hidden="1" customHeight="1" x14ac:dyDescent="0.2"/>
    <row r="1625" ht="14.25" hidden="1" customHeight="1" x14ac:dyDescent="0.2"/>
    <row r="1626" ht="14.25" hidden="1" customHeight="1" x14ac:dyDescent="0.2"/>
    <row r="1627" ht="14.25" hidden="1" customHeight="1" x14ac:dyDescent="0.2"/>
    <row r="1628" ht="14.25" hidden="1" customHeight="1" x14ac:dyDescent="0.2"/>
    <row r="1629" ht="14.25" hidden="1" customHeight="1" x14ac:dyDescent="0.2"/>
    <row r="1630" ht="14.25" hidden="1" customHeight="1" x14ac:dyDescent="0.2"/>
    <row r="1631" ht="14.25" hidden="1" customHeight="1" x14ac:dyDescent="0.2"/>
    <row r="1632" ht="14.25" hidden="1" customHeight="1" x14ac:dyDescent="0.2"/>
    <row r="1633" ht="14.25" hidden="1" customHeight="1" x14ac:dyDescent="0.2"/>
    <row r="1634" ht="14.25" hidden="1" customHeight="1" x14ac:dyDescent="0.2"/>
    <row r="1635" ht="14.25" hidden="1" customHeight="1" x14ac:dyDescent="0.2"/>
    <row r="1636" ht="14.25" hidden="1" customHeight="1" x14ac:dyDescent="0.2"/>
    <row r="1637" ht="14.25" hidden="1" customHeight="1" x14ac:dyDescent="0.2"/>
    <row r="1638" ht="14.25" hidden="1" customHeight="1" x14ac:dyDescent="0.2"/>
    <row r="1639" ht="14.25" hidden="1" customHeight="1" x14ac:dyDescent="0.2"/>
    <row r="1640" ht="14.25" hidden="1" customHeight="1" x14ac:dyDescent="0.2"/>
    <row r="1641" ht="14.25" hidden="1" customHeight="1" x14ac:dyDescent="0.2"/>
    <row r="1642" ht="14.25" hidden="1" customHeight="1" x14ac:dyDescent="0.2"/>
    <row r="1643" ht="14.25" hidden="1" customHeight="1" x14ac:dyDescent="0.2"/>
    <row r="1644" ht="14.25" hidden="1" customHeight="1" x14ac:dyDescent="0.2"/>
    <row r="1645" ht="14.25" hidden="1" customHeight="1" x14ac:dyDescent="0.2"/>
    <row r="1646" ht="14.25" hidden="1" customHeight="1" x14ac:dyDescent="0.2"/>
    <row r="1647" ht="14.25" hidden="1" customHeight="1" x14ac:dyDescent="0.2"/>
    <row r="1648" ht="14.25" hidden="1" customHeight="1" x14ac:dyDescent="0.2"/>
    <row r="1649" ht="14.25" hidden="1" customHeight="1" x14ac:dyDescent="0.2"/>
    <row r="1650" ht="14.25" hidden="1" customHeight="1" x14ac:dyDescent="0.2"/>
    <row r="1651" ht="14.25" hidden="1" customHeight="1" x14ac:dyDescent="0.2"/>
    <row r="1652" ht="14.25" hidden="1" customHeight="1" x14ac:dyDescent="0.2"/>
    <row r="1653" ht="14.25" hidden="1" customHeight="1" x14ac:dyDescent="0.2"/>
    <row r="1654" ht="14.25" hidden="1" customHeight="1" x14ac:dyDescent="0.2"/>
    <row r="1655" ht="14.25" hidden="1" customHeight="1" x14ac:dyDescent="0.2"/>
    <row r="1656" ht="14.25" hidden="1" customHeight="1" x14ac:dyDescent="0.2"/>
    <row r="1657" ht="14.25" hidden="1" customHeight="1" x14ac:dyDescent="0.2"/>
    <row r="1658" ht="14.25" hidden="1" customHeight="1" x14ac:dyDescent="0.2"/>
    <row r="1659" ht="14.25" hidden="1" customHeight="1" x14ac:dyDescent="0.2"/>
    <row r="1660" ht="14.25" hidden="1" customHeight="1" x14ac:dyDescent="0.2"/>
    <row r="1661" ht="14.25" hidden="1" customHeight="1" x14ac:dyDescent="0.2"/>
    <row r="1662" ht="14.25" hidden="1" customHeight="1" x14ac:dyDescent="0.2"/>
    <row r="1663" ht="14.25" hidden="1" customHeight="1" x14ac:dyDescent="0.2"/>
    <row r="1664" ht="14.25" hidden="1" customHeight="1" x14ac:dyDescent="0.2"/>
    <row r="1665" ht="14.25" hidden="1" customHeight="1" x14ac:dyDescent="0.2"/>
    <row r="1666" ht="14.25" hidden="1" customHeight="1" x14ac:dyDescent="0.2"/>
    <row r="1667" ht="14.25" hidden="1" customHeight="1" x14ac:dyDescent="0.2"/>
    <row r="1668" ht="14.25" hidden="1" customHeight="1" x14ac:dyDescent="0.2"/>
    <row r="1669" ht="14.25" hidden="1" customHeight="1" x14ac:dyDescent="0.2"/>
    <row r="1670" ht="14.25" hidden="1" customHeight="1" x14ac:dyDescent="0.2"/>
    <row r="1671" ht="14.25" hidden="1" customHeight="1" x14ac:dyDescent="0.2"/>
    <row r="1672" ht="14.25" hidden="1" customHeight="1" x14ac:dyDescent="0.2"/>
    <row r="1673" ht="14.25" hidden="1" customHeight="1" x14ac:dyDescent="0.2"/>
    <row r="1674" ht="14.25" hidden="1" customHeight="1" x14ac:dyDescent="0.2"/>
    <row r="1675" ht="14.25" hidden="1" customHeight="1" x14ac:dyDescent="0.2"/>
    <row r="1676" ht="14.25" hidden="1" customHeight="1" x14ac:dyDescent="0.2"/>
    <row r="1677" ht="14.25" hidden="1" customHeight="1" x14ac:dyDescent="0.2"/>
    <row r="1678" ht="14.25" hidden="1" customHeight="1" x14ac:dyDescent="0.2"/>
    <row r="1679" ht="14.25" hidden="1" customHeight="1" x14ac:dyDescent="0.2"/>
    <row r="1680" ht="14.25" hidden="1" customHeight="1" x14ac:dyDescent="0.2"/>
    <row r="1681" ht="14.25" hidden="1" customHeight="1" x14ac:dyDescent="0.2"/>
    <row r="1682" ht="14.25" hidden="1" customHeight="1" x14ac:dyDescent="0.2"/>
    <row r="1683" ht="14.25" hidden="1" customHeight="1" x14ac:dyDescent="0.2"/>
    <row r="1684" ht="14.25" hidden="1" customHeight="1" x14ac:dyDescent="0.2"/>
    <row r="1685" ht="14.25" hidden="1" customHeight="1" x14ac:dyDescent="0.2"/>
    <row r="1686" ht="14.25" hidden="1" customHeight="1" x14ac:dyDescent="0.2"/>
    <row r="1687" ht="14.25" hidden="1" customHeight="1" x14ac:dyDescent="0.2"/>
    <row r="1688" ht="14.25" hidden="1" customHeight="1" x14ac:dyDescent="0.2"/>
    <row r="1689" ht="14.25" hidden="1" customHeight="1" x14ac:dyDescent="0.2"/>
    <row r="1690" ht="14.25" hidden="1" customHeight="1" x14ac:dyDescent="0.2"/>
    <row r="1691" ht="14.25" hidden="1" customHeight="1" x14ac:dyDescent="0.2"/>
    <row r="1692" ht="14.25" hidden="1" customHeight="1" x14ac:dyDescent="0.2"/>
    <row r="1693" ht="14.25" hidden="1" customHeight="1" x14ac:dyDescent="0.2"/>
    <row r="1694" ht="14.25" hidden="1" customHeight="1" x14ac:dyDescent="0.2"/>
    <row r="1695" ht="14.25" hidden="1" customHeight="1" x14ac:dyDescent="0.2"/>
    <row r="1696" ht="14.25" hidden="1" customHeight="1" x14ac:dyDescent="0.2"/>
    <row r="1697" ht="14.25" hidden="1" customHeight="1" x14ac:dyDescent="0.2"/>
    <row r="1698" ht="14.25" hidden="1" customHeight="1" x14ac:dyDescent="0.2"/>
    <row r="1699" ht="14.25" hidden="1" customHeight="1" x14ac:dyDescent="0.2"/>
    <row r="1700" ht="14.25" hidden="1" customHeight="1" x14ac:dyDescent="0.2"/>
    <row r="1701" ht="14.25" hidden="1" customHeight="1" x14ac:dyDescent="0.2"/>
    <row r="1702" ht="14.25" hidden="1" customHeight="1" x14ac:dyDescent="0.2"/>
    <row r="1703" ht="14.25" hidden="1" customHeight="1" x14ac:dyDescent="0.2"/>
    <row r="1704" ht="14.25" hidden="1" customHeight="1" x14ac:dyDescent="0.2"/>
    <row r="1705" ht="14.25" hidden="1" customHeight="1" x14ac:dyDescent="0.2"/>
    <row r="1706" ht="14.25" hidden="1" customHeight="1" x14ac:dyDescent="0.2"/>
    <row r="1707" ht="14.25" hidden="1" customHeight="1" x14ac:dyDescent="0.2"/>
    <row r="1708" ht="14.25" hidden="1" customHeight="1" x14ac:dyDescent="0.2"/>
    <row r="1709" ht="14.25" hidden="1" customHeight="1" x14ac:dyDescent="0.2"/>
    <row r="1710" ht="14.25" hidden="1" customHeight="1" x14ac:dyDescent="0.2"/>
    <row r="1711" ht="14.25" hidden="1" customHeight="1" x14ac:dyDescent="0.2"/>
    <row r="1712" ht="14.25" hidden="1" customHeight="1" x14ac:dyDescent="0.2"/>
    <row r="1713" ht="14.25" hidden="1" customHeight="1" x14ac:dyDescent="0.2"/>
    <row r="1714" ht="14.25" hidden="1" customHeight="1" x14ac:dyDescent="0.2"/>
    <row r="1715" ht="14.25" hidden="1" customHeight="1" x14ac:dyDescent="0.2"/>
    <row r="1716" ht="14.25" hidden="1" customHeight="1" x14ac:dyDescent="0.2"/>
    <row r="1717" ht="14.25" hidden="1" customHeight="1" x14ac:dyDescent="0.2"/>
    <row r="1718" ht="14.25" hidden="1" customHeight="1" x14ac:dyDescent="0.2"/>
    <row r="1719" ht="14.25" hidden="1" customHeight="1" x14ac:dyDescent="0.2"/>
    <row r="1720" ht="14.25" hidden="1" customHeight="1" x14ac:dyDescent="0.2"/>
    <row r="1721" ht="14.25" hidden="1" customHeight="1" x14ac:dyDescent="0.2"/>
    <row r="1722" ht="14.25" hidden="1" customHeight="1" x14ac:dyDescent="0.2"/>
    <row r="1723" ht="14.25" hidden="1" customHeight="1" x14ac:dyDescent="0.2"/>
    <row r="1724" ht="14.25" hidden="1" customHeight="1" x14ac:dyDescent="0.2"/>
    <row r="1725" ht="14.25" hidden="1" customHeight="1" x14ac:dyDescent="0.2"/>
    <row r="1726" ht="14.25" hidden="1" customHeight="1" x14ac:dyDescent="0.2"/>
    <row r="1727" ht="14.25" hidden="1" customHeight="1" x14ac:dyDescent="0.2"/>
    <row r="1728" ht="14.25" hidden="1" customHeight="1" x14ac:dyDescent="0.2"/>
    <row r="1729" ht="14.25" hidden="1" customHeight="1" x14ac:dyDescent="0.2"/>
    <row r="1730" ht="14.25" hidden="1" customHeight="1" x14ac:dyDescent="0.2"/>
    <row r="1731" ht="14.25" hidden="1" customHeight="1" x14ac:dyDescent="0.2"/>
    <row r="1732" ht="14.25" hidden="1" customHeight="1" x14ac:dyDescent="0.2"/>
    <row r="1733" ht="14.25" hidden="1" customHeight="1" x14ac:dyDescent="0.2"/>
    <row r="1734" ht="14.25" hidden="1" customHeight="1" x14ac:dyDescent="0.2"/>
    <row r="1735" ht="14.25" hidden="1" customHeight="1" x14ac:dyDescent="0.2"/>
    <row r="1736" ht="14.25" hidden="1" customHeight="1" x14ac:dyDescent="0.2"/>
    <row r="1737" ht="14.25" hidden="1" customHeight="1" x14ac:dyDescent="0.2"/>
    <row r="1738" ht="14.25" hidden="1" customHeight="1" x14ac:dyDescent="0.2"/>
    <row r="1739" ht="14.25" hidden="1" customHeight="1" x14ac:dyDescent="0.2"/>
    <row r="1740" ht="14.25" hidden="1" customHeight="1" x14ac:dyDescent="0.2"/>
    <row r="1741" ht="14.25" hidden="1" customHeight="1" x14ac:dyDescent="0.2"/>
    <row r="1742" ht="14.25" hidden="1" customHeight="1" x14ac:dyDescent="0.2"/>
    <row r="1743" ht="14.25" hidden="1" customHeight="1" x14ac:dyDescent="0.2"/>
    <row r="1744" ht="14.25" hidden="1" customHeight="1" x14ac:dyDescent="0.2"/>
    <row r="1745" ht="14.25" hidden="1" customHeight="1" x14ac:dyDescent="0.2"/>
    <row r="1746" ht="14.25" hidden="1" customHeight="1" x14ac:dyDescent="0.2"/>
    <row r="1747" ht="14.25" hidden="1" customHeight="1" x14ac:dyDescent="0.2"/>
    <row r="1748" ht="14.25" hidden="1" customHeight="1" x14ac:dyDescent="0.2"/>
    <row r="1749" ht="14.25" hidden="1" customHeight="1" x14ac:dyDescent="0.2"/>
    <row r="1750" ht="14.25" hidden="1" customHeight="1" x14ac:dyDescent="0.2"/>
    <row r="1751" ht="14.25" hidden="1" customHeight="1" x14ac:dyDescent="0.2"/>
    <row r="1752" ht="14.25" hidden="1" customHeight="1" x14ac:dyDescent="0.2"/>
    <row r="1753" ht="14.25" hidden="1" customHeight="1" x14ac:dyDescent="0.2"/>
    <row r="1754" ht="14.25" hidden="1" customHeight="1" x14ac:dyDescent="0.2"/>
    <row r="1755" ht="14.25" hidden="1" customHeight="1" x14ac:dyDescent="0.2"/>
    <row r="1756" ht="14.25" hidden="1" customHeight="1" x14ac:dyDescent="0.2"/>
    <row r="1757" ht="14.25" hidden="1" customHeight="1" x14ac:dyDescent="0.2"/>
    <row r="1758" ht="14.25" hidden="1" customHeight="1" x14ac:dyDescent="0.2"/>
    <row r="1759" ht="14.25" hidden="1" customHeight="1" x14ac:dyDescent="0.2"/>
    <row r="1760" ht="14.25" hidden="1" customHeight="1" x14ac:dyDescent="0.2"/>
    <row r="1761" ht="14.25" hidden="1" customHeight="1" x14ac:dyDescent="0.2"/>
    <row r="1762" ht="14.25" hidden="1" customHeight="1" x14ac:dyDescent="0.2"/>
    <row r="1763" ht="14.25" hidden="1" customHeight="1" x14ac:dyDescent="0.2"/>
    <row r="1764" ht="14.25" hidden="1" customHeight="1" x14ac:dyDescent="0.2"/>
    <row r="1765" ht="14.25" hidden="1" customHeight="1" x14ac:dyDescent="0.2"/>
    <row r="1766" ht="14.25" hidden="1" customHeight="1" x14ac:dyDescent="0.2"/>
    <row r="1767" ht="14.25" hidden="1" customHeight="1" x14ac:dyDescent="0.2"/>
    <row r="1768" ht="14.25" hidden="1" customHeight="1" x14ac:dyDescent="0.2"/>
    <row r="1769" ht="14.25" hidden="1" customHeight="1" x14ac:dyDescent="0.2"/>
    <row r="1770" ht="14.25" hidden="1" customHeight="1" x14ac:dyDescent="0.2"/>
    <row r="1771" ht="14.25" hidden="1" customHeight="1" x14ac:dyDescent="0.2"/>
    <row r="1772" ht="14.25" hidden="1" customHeight="1" x14ac:dyDescent="0.2"/>
    <row r="1773" ht="14.25" hidden="1" customHeight="1" x14ac:dyDescent="0.2"/>
    <row r="1774" ht="14.25" hidden="1" customHeight="1" x14ac:dyDescent="0.2"/>
    <row r="1775" ht="14.25" hidden="1" customHeight="1" x14ac:dyDescent="0.2"/>
    <row r="1776" ht="14.25" hidden="1" customHeight="1" x14ac:dyDescent="0.2"/>
    <row r="1777" ht="14.25" hidden="1" customHeight="1" x14ac:dyDescent="0.2"/>
    <row r="1778" ht="14.25" hidden="1" customHeight="1" x14ac:dyDescent="0.2"/>
    <row r="1779" ht="14.25" hidden="1" customHeight="1" x14ac:dyDescent="0.2"/>
    <row r="1780" ht="14.25" hidden="1" customHeight="1" x14ac:dyDescent="0.2"/>
    <row r="1781" ht="14.25" hidden="1" customHeight="1" x14ac:dyDescent="0.2"/>
    <row r="1782" ht="14.25" hidden="1" customHeight="1" x14ac:dyDescent="0.2"/>
    <row r="1783" ht="14.25" hidden="1" customHeight="1" x14ac:dyDescent="0.2"/>
    <row r="1784" ht="14.25" hidden="1" customHeight="1" x14ac:dyDescent="0.2"/>
    <row r="1785" ht="14.25" hidden="1" customHeight="1" x14ac:dyDescent="0.2"/>
    <row r="1786" ht="14.25" hidden="1" customHeight="1" x14ac:dyDescent="0.2"/>
    <row r="1787" ht="14.25" hidden="1" customHeight="1" x14ac:dyDescent="0.2"/>
    <row r="1788" ht="14.25" hidden="1" customHeight="1" x14ac:dyDescent="0.2"/>
    <row r="1789" ht="14.25" hidden="1" customHeight="1" x14ac:dyDescent="0.2"/>
    <row r="1790" ht="14.25" hidden="1" customHeight="1" x14ac:dyDescent="0.2"/>
    <row r="1791" ht="14.25" hidden="1" customHeight="1" x14ac:dyDescent="0.2"/>
    <row r="1792" ht="14.25" hidden="1" customHeight="1" x14ac:dyDescent="0.2"/>
    <row r="1793" ht="14.25" hidden="1" customHeight="1" x14ac:dyDescent="0.2"/>
    <row r="1794" ht="14.25" hidden="1" customHeight="1" x14ac:dyDescent="0.2"/>
    <row r="1795" ht="14.25" hidden="1" customHeight="1" x14ac:dyDescent="0.2"/>
    <row r="1796" ht="14.25" hidden="1" customHeight="1" x14ac:dyDescent="0.2"/>
    <row r="1797" ht="14.25" hidden="1" customHeight="1" x14ac:dyDescent="0.2"/>
    <row r="1798" ht="14.25" hidden="1" customHeight="1" x14ac:dyDescent="0.2"/>
    <row r="1799" ht="14.25" hidden="1" customHeight="1" x14ac:dyDescent="0.2"/>
    <row r="1800" ht="14.25" hidden="1" customHeight="1" x14ac:dyDescent="0.2"/>
    <row r="1801" ht="14.25" hidden="1" customHeight="1" x14ac:dyDescent="0.2"/>
    <row r="1802" ht="14.25" hidden="1" customHeight="1" x14ac:dyDescent="0.2"/>
    <row r="1803" ht="14.25" hidden="1" customHeight="1" x14ac:dyDescent="0.2"/>
    <row r="1804" ht="14.25" hidden="1" customHeight="1" x14ac:dyDescent="0.2"/>
    <row r="1805" ht="14.25" hidden="1" customHeight="1" x14ac:dyDescent="0.2"/>
    <row r="1806" ht="14.25" hidden="1" customHeight="1" x14ac:dyDescent="0.2"/>
    <row r="1807" ht="14.25" hidden="1" customHeight="1" x14ac:dyDescent="0.2"/>
    <row r="1808" ht="14.25" hidden="1" customHeight="1" x14ac:dyDescent="0.2"/>
    <row r="1809" ht="14.25" hidden="1" customHeight="1" x14ac:dyDescent="0.2"/>
    <row r="1810" ht="14.25" hidden="1" customHeight="1" x14ac:dyDescent="0.2"/>
    <row r="1811" ht="14.25" hidden="1" customHeight="1" x14ac:dyDescent="0.2"/>
    <row r="1812" ht="14.25" hidden="1" customHeight="1" x14ac:dyDescent="0.2"/>
    <row r="1813" ht="14.25" hidden="1" customHeight="1" x14ac:dyDescent="0.2"/>
    <row r="1814" ht="14.25" hidden="1" customHeight="1" x14ac:dyDescent="0.2"/>
    <row r="1815" ht="14.25" hidden="1" customHeight="1" x14ac:dyDescent="0.2"/>
    <row r="1816" ht="14.25" hidden="1" customHeight="1" x14ac:dyDescent="0.2"/>
    <row r="1817" ht="14.25" hidden="1" customHeight="1" x14ac:dyDescent="0.2"/>
    <row r="1818" ht="14.25" hidden="1" customHeight="1" x14ac:dyDescent="0.2"/>
    <row r="1819" ht="14.25" hidden="1" customHeight="1" x14ac:dyDescent="0.2"/>
    <row r="1820" ht="14.25" hidden="1" customHeight="1" x14ac:dyDescent="0.2"/>
    <row r="1821" ht="14.25" hidden="1" customHeight="1" x14ac:dyDescent="0.2"/>
    <row r="1822" ht="14.25" hidden="1" customHeight="1" x14ac:dyDescent="0.2"/>
    <row r="1823" ht="14.25" hidden="1" customHeight="1" x14ac:dyDescent="0.2"/>
    <row r="1824" ht="14.25" hidden="1" customHeight="1" x14ac:dyDescent="0.2"/>
    <row r="1825" ht="14.25" hidden="1" customHeight="1" x14ac:dyDescent="0.2"/>
    <row r="1826" ht="14.25" hidden="1" customHeight="1" x14ac:dyDescent="0.2"/>
    <row r="1827" ht="14.25" hidden="1" customHeight="1" x14ac:dyDescent="0.2"/>
    <row r="1828" ht="14.25" hidden="1" customHeight="1" x14ac:dyDescent="0.2"/>
    <row r="1829" ht="14.25" hidden="1" customHeight="1" x14ac:dyDescent="0.2"/>
    <row r="1830" ht="14.25" hidden="1" customHeight="1" x14ac:dyDescent="0.2"/>
    <row r="1831" ht="14.25" hidden="1" customHeight="1" x14ac:dyDescent="0.2"/>
    <row r="1832" ht="14.25" hidden="1" customHeight="1" x14ac:dyDescent="0.2"/>
    <row r="1833" ht="14.25" hidden="1" customHeight="1" x14ac:dyDescent="0.2"/>
    <row r="1834" ht="14.25" hidden="1" customHeight="1" x14ac:dyDescent="0.2"/>
    <row r="1835" ht="14.25" hidden="1" customHeight="1" x14ac:dyDescent="0.2"/>
    <row r="1836" ht="14.25" hidden="1" customHeight="1" x14ac:dyDescent="0.2"/>
    <row r="1837" ht="14.25" hidden="1" customHeight="1" x14ac:dyDescent="0.2"/>
    <row r="1838" ht="14.25" hidden="1" customHeight="1" x14ac:dyDescent="0.2"/>
    <row r="1839" ht="14.25" hidden="1" customHeight="1" x14ac:dyDescent="0.2"/>
    <row r="1840" ht="14.25" hidden="1" customHeight="1" x14ac:dyDescent="0.2"/>
    <row r="1841" ht="14.25" hidden="1" customHeight="1" x14ac:dyDescent="0.2"/>
    <row r="1842" ht="14.25" hidden="1" customHeight="1" x14ac:dyDescent="0.2"/>
    <row r="1843" ht="14.25" hidden="1" customHeight="1" x14ac:dyDescent="0.2"/>
    <row r="1844" ht="14.25" hidden="1" customHeight="1" x14ac:dyDescent="0.2"/>
    <row r="1845" ht="14.25" hidden="1" customHeight="1" x14ac:dyDescent="0.2"/>
    <row r="1846" ht="14.25" hidden="1" customHeight="1" x14ac:dyDescent="0.2"/>
    <row r="1847" ht="14.25" hidden="1" customHeight="1" x14ac:dyDescent="0.2"/>
    <row r="1848" ht="14.25" hidden="1" customHeight="1" x14ac:dyDescent="0.2"/>
    <row r="1849" ht="14.25" hidden="1" customHeight="1" x14ac:dyDescent="0.2"/>
    <row r="1850" ht="14.25" hidden="1" customHeight="1" x14ac:dyDescent="0.2"/>
    <row r="1851" ht="14.25" hidden="1" customHeight="1" x14ac:dyDescent="0.2"/>
    <row r="1852" ht="14.25" hidden="1" customHeight="1" x14ac:dyDescent="0.2"/>
    <row r="1853" ht="14.25" hidden="1" customHeight="1" x14ac:dyDescent="0.2"/>
    <row r="1854" ht="14.25" hidden="1" customHeight="1" x14ac:dyDescent="0.2"/>
    <row r="1855" ht="14.25" hidden="1" customHeight="1" x14ac:dyDescent="0.2"/>
    <row r="1856" ht="14.25" hidden="1" customHeight="1" x14ac:dyDescent="0.2"/>
    <row r="1857" ht="14.25" hidden="1" customHeight="1" x14ac:dyDescent="0.2"/>
    <row r="1858" ht="14.25" hidden="1" customHeight="1" x14ac:dyDescent="0.2"/>
    <row r="1859" ht="14.25" hidden="1" customHeight="1" x14ac:dyDescent="0.2"/>
    <row r="1860" ht="14.25" hidden="1" customHeight="1" x14ac:dyDescent="0.2"/>
    <row r="1861" ht="14.25" hidden="1" customHeight="1" x14ac:dyDescent="0.2"/>
    <row r="1862" ht="14.25" hidden="1" customHeight="1" x14ac:dyDescent="0.2"/>
    <row r="1863" ht="14.25" hidden="1" customHeight="1" x14ac:dyDescent="0.2"/>
    <row r="1864" ht="14.25" hidden="1" customHeight="1" x14ac:dyDescent="0.2"/>
    <row r="1865" ht="14.25" hidden="1" customHeight="1" x14ac:dyDescent="0.2"/>
    <row r="1866" ht="14.25" hidden="1" customHeight="1" x14ac:dyDescent="0.2"/>
    <row r="1867" ht="14.25" hidden="1" customHeight="1" x14ac:dyDescent="0.2"/>
    <row r="1868" ht="14.25" hidden="1" customHeight="1" x14ac:dyDescent="0.2"/>
    <row r="1869" ht="14.25" hidden="1" customHeight="1" x14ac:dyDescent="0.2"/>
    <row r="1870" ht="14.25" hidden="1" customHeight="1" x14ac:dyDescent="0.2"/>
    <row r="1871" ht="14.25" hidden="1" customHeight="1" x14ac:dyDescent="0.2"/>
    <row r="1872" ht="14.25" hidden="1" customHeight="1" x14ac:dyDescent="0.2"/>
    <row r="1873" ht="14.25" hidden="1" customHeight="1" x14ac:dyDescent="0.2"/>
    <row r="1874" ht="14.25" hidden="1" customHeight="1" x14ac:dyDescent="0.2"/>
    <row r="1875" ht="14.25" hidden="1" customHeight="1" x14ac:dyDescent="0.2"/>
    <row r="1876" ht="14.25" hidden="1" customHeight="1" x14ac:dyDescent="0.2"/>
    <row r="1877" ht="14.25" hidden="1" customHeight="1" x14ac:dyDescent="0.2"/>
    <row r="1878" ht="14.25" hidden="1" customHeight="1" x14ac:dyDescent="0.2"/>
    <row r="1879" ht="14.25" hidden="1" customHeight="1" x14ac:dyDescent="0.2"/>
    <row r="1880" ht="14.25" hidden="1" customHeight="1" x14ac:dyDescent="0.2"/>
    <row r="1881" ht="14.25" hidden="1" customHeight="1" x14ac:dyDescent="0.2"/>
    <row r="1882" ht="14.25" hidden="1" customHeight="1" x14ac:dyDescent="0.2"/>
    <row r="1883" ht="14.25" hidden="1" customHeight="1" x14ac:dyDescent="0.2"/>
    <row r="1884" ht="14.25" hidden="1" customHeight="1" x14ac:dyDescent="0.2"/>
    <row r="1885" ht="14.25" hidden="1" customHeight="1" x14ac:dyDescent="0.2"/>
    <row r="1886" ht="14.25" hidden="1" customHeight="1" x14ac:dyDescent="0.2"/>
    <row r="1887" ht="14.25" hidden="1" customHeight="1" x14ac:dyDescent="0.2"/>
    <row r="1888" ht="14.25" hidden="1" customHeight="1" x14ac:dyDescent="0.2"/>
    <row r="1889" ht="14.25" hidden="1" customHeight="1" x14ac:dyDescent="0.2"/>
    <row r="1890" ht="14.25" hidden="1" customHeight="1" x14ac:dyDescent="0.2"/>
    <row r="1891" ht="14.25" hidden="1" customHeight="1" x14ac:dyDescent="0.2"/>
    <row r="1892" ht="14.25" hidden="1" customHeight="1" x14ac:dyDescent="0.2"/>
    <row r="1893" ht="14.25" hidden="1" customHeight="1" x14ac:dyDescent="0.2"/>
    <row r="1894" ht="14.25" hidden="1" customHeight="1" x14ac:dyDescent="0.2"/>
    <row r="1895" ht="14.25" hidden="1" customHeight="1" x14ac:dyDescent="0.2"/>
    <row r="1896" ht="14.25" hidden="1" customHeight="1" x14ac:dyDescent="0.2"/>
    <row r="1897" ht="14.25" hidden="1" customHeight="1" x14ac:dyDescent="0.2"/>
    <row r="1898" ht="14.25" hidden="1" customHeight="1" x14ac:dyDescent="0.2"/>
    <row r="1899" ht="14.25" hidden="1" customHeight="1" x14ac:dyDescent="0.2"/>
    <row r="1900" ht="14.25" hidden="1" customHeight="1" x14ac:dyDescent="0.2"/>
    <row r="1901" ht="14.25" hidden="1" customHeight="1" x14ac:dyDescent="0.2"/>
    <row r="1902" ht="14.25" hidden="1" customHeight="1" x14ac:dyDescent="0.2"/>
    <row r="1903" ht="14.25" hidden="1" customHeight="1" x14ac:dyDescent="0.2"/>
    <row r="1904" ht="14.25" hidden="1" customHeight="1" x14ac:dyDescent="0.2"/>
    <row r="1905" ht="14.25" hidden="1" customHeight="1" x14ac:dyDescent="0.2"/>
    <row r="1906" ht="14.25" hidden="1" customHeight="1" x14ac:dyDescent="0.2"/>
    <row r="1907" ht="14.25" hidden="1" customHeight="1" x14ac:dyDescent="0.2"/>
    <row r="1908" ht="14.25" hidden="1" customHeight="1" x14ac:dyDescent="0.2"/>
    <row r="1909" ht="14.25" hidden="1" customHeight="1" x14ac:dyDescent="0.2"/>
    <row r="1910" ht="14.25" hidden="1" customHeight="1" x14ac:dyDescent="0.2"/>
    <row r="1911" ht="14.25" hidden="1" customHeight="1" x14ac:dyDescent="0.2"/>
    <row r="1912" ht="14.25" hidden="1" customHeight="1" x14ac:dyDescent="0.2"/>
    <row r="1913" ht="14.25" hidden="1" customHeight="1" x14ac:dyDescent="0.2"/>
    <row r="1914" ht="14.25" hidden="1" customHeight="1" x14ac:dyDescent="0.2"/>
    <row r="1915" ht="14.25" hidden="1" customHeight="1" x14ac:dyDescent="0.2"/>
    <row r="1916" ht="14.25" hidden="1" customHeight="1" x14ac:dyDescent="0.2"/>
    <row r="1917" ht="14.25" hidden="1" customHeight="1" x14ac:dyDescent="0.2"/>
    <row r="1918" ht="14.25" hidden="1" customHeight="1" x14ac:dyDescent="0.2"/>
    <row r="1919" ht="14.25" hidden="1" customHeight="1" x14ac:dyDescent="0.2"/>
    <row r="1920" ht="14.25" hidden="1" customHeight="1" x14ac:dyDescent="0.2"/>
    <row r="1921" ht="14.25" hidden="1" customHeight="1" x14ac:dyDescent="0.2"/>
    <row r="1922" ht="14.25" hidden="1" customHeight="1" x14ac:dyDescent="0.2"/>
    <row r="1923" ht="14.25" hidden="1" customHeight="1" x14ac:dyDescent="0.2"/>
    <row r="1924" ht="14.25" hidden="1" customHeight="1" x14ac:dyDescent="0.2"/>
    <row r="1925" ht="14.25" hidden="1" customHeight="1" x14ac:dyDescent="0.2"/>
    <row r="1926" ht="14.25" hidden="1" customHeight="1" x14ac:dyDescent="0.2"/>
    <row r="1927" ht="14.25" hidden="1" customHeight="1" x14ac:dyDescent="0.2"/>
    <row r="1928" ht="14.25" hidden="1" customHeight="1" x14ac:dyDescent="0.2"/>
    <row r="1929" ht="14.25" hidden="1" customHeight="1" x14ac:dyDescent="0.2"/>
    <row r="1930" ht="14.25" hidden="1" customHeight="1" x14ac:dyDescent="0.2"/>
    <row r="1931" ht="14.25" hidden="1" customHeight="1" x14ac:dyDescent="0.2"/>
    <row r="1932" ht="14.25" hidden="1" customHeight="1" x14ac:dyDescent="0.2"/>
    <row r="1933" ht="14.25" hidden="1" customHeight="1" x14ac:dyDescent="0.2"/>
    <row r="1934" ht="14.25" hidden="1" customHeight="1" x14ac:dyDescent="0.2"/>
    <row r="1935" ht="14.25" hidden="1" customHeight="1" x14ac:dyDescent="0.2"/>
    <row r="1936" ht="14.25" hidden="1" customHeight="1" x14ac:dyDescent="0.2"/>
    <row r="1937" ht="14.25" hidden="1" customHeight="1" x14ac:dyDescent="0.2"/>
    <row r="1938" ht="14.25" hidden="1" customHeight="1" x14ac:dyDescent="0.2"/>
    <row r="1939" ht="14.25" hidden="1" customHeight="1" x14ac:dyDescent="0.2"/>
    <row r="1940" ht="14.25" hidden="1" customHeight="1" x14ac:dyDescent="0.2"/>
    <row r="1941" ht="14.25" hidden="1" customHeight="1" x14ac:dyDescent="0.2"/>
    <row r="1942" ht="14.25" hidden="1" customHeight="1" x14ac:dyDescent="0.2"/>
    <row r="1943" ht="14.25" hidden="1" customHeight="1" x14ac:dyDescent="0.2"/>
    <row r="1944" ht="14.25" hidden="1" customHeight="1" x14ac:dyDescent="0.2"/>
    <row r="1945" ht="14.25" hidden="1" customHeight="1" x14ac:dyDescent="0.2"/>
    <row r="1946" ht="14.25" hidden="1" customHeight="1" x14ac:dyDescent="0.2"/>
    <row r="1947" ht="14.25" hidden="1" customHeight="1" x14ac:dyDescent="0.2"/>
    <row r="1948" ht="14.25" hidden="1" customHeight="1" x14ac:dyDescent="0.2"/>
    <row r="1949" ht="14.25" hidden="1" customHeight="1" x14ac:dyDescent="0.2"/>
    <row r="1950" ht="14.25" hidden="1" customHeight="1" x14ac:dyDescent="0.2"/>
    <row r="1951" ht="14.25" hidden="1" customHeight="1" x14ac:dyDescent="0.2"/>
    <row r="1952" ht="14.25" hidden="1" customHeight="1" x14ac:dyDescent="0.2"/>
    <row r="1953" ht="14.25" hidden="1" customHeight="1" x14ac:dyDescent="0.2"/>
    <row r="1954" ht="14.25" hidden="1" customHeight="1" x14ac:dyDescent="0.2"/>
    <row r="1955" ht="14.25" hidden="1" customHeight="1" x14ac:dyDescent="0.2"/>
    <row r="1956" ht="14.25" hidden="1" customHeight="1" x14ac:dyDescent="0.2"/>
    <row r="1957" ht="14.25" hidden="1" customHeight="1" x14ac:dyDescent="0.2"/>
    <row r="1958" ht="14.25" hidden="1" customHeight="1" x14ac:dyDescent="0.2"/>
    <row r="1959" ht="14.25" hidden="1" customHeight="1" x14ac:dyDescent="0.2"/>
    <row r="1960" ht="14.25" hidden="1" customHeight="1" x14ac:dyDescent="0.2"/>
    <row r="1961" ht="14.25" hidden="1" customHeight="1" x14ac:dyDescent="0.2"/>
    <row r="1962" ht="14.25" hidden="1" customHeight="1" x14ac:dyDescent="0.2"/>
    <row r="1963" ht="14.25" hidden="1" customHeight="1" x14ac:dyDescent="0.2"/>
    <row r="1964" ht="14.25" hidden="1" customHeight="1" x14ac:dyDescent="0.2"/>
    <row r="1965" ht="14.25" hidden="1" customHeight="1" x14ac:dyDescent="0.2"/>
    <row r="1966" ht="14.25" hidden="1" customHeight="1" x14ac:dyDescent="0.2"/>
    <row r="1967" ht="14.25" hidden="1" customHeight="1" x14ac:dyDescent="0.2"/>
    <row r="1968" ht="14.25" hidden="1" customHeight="1" x14ac:dyDescent="0.2"/>
    <row r="1969" ht="14.25" hidden="1" customHeight="1" x14ac:dyDescent="0.2"/>
    <row r="1970" ht="14.25" hidden="1" customHeight="1" x14ac:dyDescent="0.2"/>
    <row r="1971" ht="14.25" hidden="1" customHeight="1" x14ac:dyDescent="0.2"/>
    <row r="1972" ht="14.25" hidden="1" customHeight="1" x14ac:dyDescent="0.2"/>
    <row r="1973" ht="14.25" hidden="1" customHeight="1" x14ac:dyDescent="0.2"/>
    <row r="1974" ht="14.25" hidden="1" customHeight="1" x14ac:dyDescent="0.2"/>
    <row r="1975" ht="14.25" hidden="1" customHeight="1" x14ac:dyDescent="0.2"/>
    <row r="1976" ht="14.25" hidden="1" customHeight="1" x14ac:dyDescent="0.2"/>
    <row r="1977" ht="14.25" hidden="1" customHeight="1" x14ac:dyDescent="0.2"/>
    <row r="1978" ht="14.25" hidden="1" customHeight="1" x14ac:dyDescent="0.2"/>
    <row r="1979" ht="14.25" hidden="1" customHeight="1" x14ac:dyDescent="0.2"/>
    <row r="1980" ht="14.25" hidden="1" customHeight="1" x14ac:dyDescent="0.2"/>
    <row r="1981" ht="14.25" hidden="1" customHeight="1" x14ac:dyDescent="0.2"/>
    <row r="1982" ht="14.25" hidden="1" customHeight="1" x14ac:dyDescent="0.2"/>
    <row r="1983" ht="14.25" hidden="1" customHeight="1" x14ac:dyDescent="0.2"/>
    <row r="1984" ht="14.25" hidden="1" customHeight="1" x14ac:dyDescent="0.2"/>
    <row r="1985" ht="14.25" hidden="1" customHeight="1" x14ac:dyDescent="0.2"/>
    <row r="1986" ht="14.25" hidden="1" customHeight="1" x14ac:dyDescent="0.2"/>
    <row r="1987" ht="14.25" hidden="1" customHeight="1" x14ac:dyDescent="0.2"/>
    <row r="1988" ht="14.25" hidden="1" customHeight="1" x14ac:dyDescent="0.2"/>
    <row r="1989" ht="14.25" hidden="1" customHeight="1" x14ac:dyDescent="0.2"/>
    <row r="1990" ht="14.25" hidden="1" customHeight="1" x14ac:dyDescent="0.2"/>
    <row r="1991" ht="14.25" hidden="1" customHeight="1" x14ac:dyDescent="0.2"/>
    <row r="1992" ht="14.25" hidden="1" customHeight="1" x14ac:dyDescent="0.2"/>
    <row r="1993" ht="14.25" hidden="1" customHeight="1" x14ac:dyDescent="0.2"/>
    <row r="1994" ht="14.25" hidden="1" customHeight="1" x14ac:dyDescent="0.2"/>
    <row r="1995" ht="14.25" hidden="1" customHeight="1" x14ac:dyDescent="0.2"/>
    <row r="1996" ht="14.25" hidden="1" customHeight="1" x14ac:dyDescent="0.2"/>
    <row r="1997" ht="14.25" hidden="1" customHeight="1" x14ac:dyDescent="0.2"/>
    <row r="1998" ht="14.25" hidden="1" customHeight="1" x14ac:dyDescent="0.2"/>
    <row r="1999" ht="14.25" hidden="1" customHeight="1" x14ac:dyDescent="0.2"/>
    <row r="2000" ht="14.25" hidden="1" customHeight="1" x14ac:dyDescent="0.2"/>
    <row r="2001" ht="14.25" hidden="1" customHeight="1" x14ac:dyDescent="0.2"/>
    <row r="2002" ht="14.25" hidden="1" customHeight="1" x14ac:dyDescent="0.2"/>
    <row r="2003" ht="14.25" hidden="1" customHeight="1" x14ac:dyDescent="0.2"/>
    <row r="2004" ht="14.25" hidden="1" customHeight="1" x14ac:dyDescent="0.2"/>
    <row r="2005" ht="14.25" hidden="1" customHeight="1" x14ac:dyDescent="0.2"/>
    <row r="2006" ht="14.25" hidden="1" customHeight="1" x14ac:dyDescent="0.2"/>
    <row r="2007" ht="14.25" hidden="1" customHeight="1" x14ac:dyDescent="0.2"/>
    <row r="2008" ht="14.25" hidden="1" customHeight="1" x14ac:dyDescent="0.2"/>
    <row r="2009" ht="14.25" hidden="1" customHeight="1" x14ac:dyDescent="0.2"/>
    <row r="2010" ht="14.25" hidden="1" customHeight="1" x14ac:dyDescent="0.2"/>
    <row r="2011" ht="14.25" hidden="1" customHeight="1" x14ac:dyDescent="0.2"/>
    <row r="2012" ht="14.25" hidden="1" customHeight="1" x14ac:dyDescent="0.2"/>
    <row r="2013" ht="14.25" hidden="1" customHeight="1" x14ac:dyDescent="0.2"/>
    <row r="2014" ht="14.25" hidden="1" customHeight="1" x14ac:dyDescent="0.2"/>
    <row r="2015" ht="14.25" hidden="1" customHeight="1" x14ac:dyDescent="0.2"/>
    <row r="2016" ht="14.25" hidden="1" customHeight="1" x14ac:dyDescent="0.2"/>
    <row r="2017" ht="14.25" hidden="1" customHeight="1" x14ac:dyDescent="0.2"/>
    <row r="2018" ht="14.25" hidden="1" customHeight="1" x14ac:dyDescent="0.2"/>
    <row r="2019" ht="14.25" hidden="1" customHeight="1" x14ac:dyDescent="0.2"/>
    <row r="2020" ht="14.25" hidden="1" customHeight="1" x14ac:dyDescent="0.2"/>
    <row r="2021" ht="14.25" hidden="1" customHeight="1" x14ac:dyDescent="0.2"/>
    <row r="2022" ht="14.25" hidden="1" customHeight="1" x14ac:dyDescent="0.2"/>
    <row r="2023" ht="14.25" hidden="1" customHeight="1" x14ac:dyDescent="0.2"/>
    <row r="2024" ht="14.25" hidden="1" customHeight="1" x14ac:dyDescent="0.2"/>
    <row r="2025" ht="14.25" hidden="1" customHeight="1" x14ac:dyDescent="0.2"/>
    <row r="2026" ht="14.25" hidden="1" customHeight="1" x14ac:dyDescent="0.2"/>
    <row r="2027" ht="14.25" hidden="1" customHeight="1" x14ac:dyDescent="0.2"/>
    <row r="2028" ht="14.25" hidden="1" customHeight="1" x14ac:dyDescent="0.2"/>
    <row r="2029" ht="14.25" hidden="1" customHeight="1" x14ac:dyDescent="0.2"/>
    <row r="2030" ht="14.25" hidden="1" customHeight="1" x14ac:dyDescent="0.2"/>
    <row r="2031" ht="14.25" hidden="1" customHeight="1" x14ac:dyDescent="0.2"/>
    <row r="2032" ht="14.25" hidden="1" customHeight="1" x14ac:dyDescent="0.2"/>
    <row r="2033" ht="14.25" hidden="1" customHeight="1" x14ac:dyDescent="0.2"/>
    <row r="2034" ht="14.25" hidden="1" customHeight="1" x14ac:dyDescent="0.2"/>
    <row r="2035" ht="14.25" hidden="1" customHeight="1" x14ac:dyDescent="0.2"/>
    <row r="2036" ht="14.25" hidden="1" customHeight="1" x14ac:dyDescent="0.2"/>
    <row r="2037" ht="14.25" hidden="1" customHeight="1" x14ac:dyDescent="0.2"/>
    <row r="2038" ht="14.25" hidden="1" customHeight="1" x14ac:dyDescent="0.2"/>
    <row r="2039" ht="14.25" hidden="1" customHeight="1" x14ac:dyDescent="0.2"/>
    <row r="2040" ht="14.25" hidden="1" customHeight="1" x14ac:dyDescent="0.2"/>
    <row r="2041" ht="14.25" hidden="1" customHeight="1" x14ac:dyDescent="0.2"/>
    <row r="2042" ht="14.25" hidden="1" customHeight="1" x14ac:dyDescent="0.2"/>
    <row r="2043" ht="14.25" hidden="1" customHeight="1" x14ac:dyDescent="0.2"/>
    <row r="2044" ht="14.25" hidden="1" customHeight="1" x14ac:dyDescent="0.2"/>
    <row r="2045" ht="14.25" hidden="1" customHeight="1" x14ac:dyDescent="0.2"/>
    <row r="2046" ht="14.25" hidden="1" customHeight="1" x14ac:dyDescent="0.2"/>
    <row r="2047" ht="14.25" hidden="1" customHeight="1" x14ac:dyDescent="0.2"/>
    <row r="2048" ht="14.25" hidden="1" customHeight="1" x14ac:dyDescent="0.2"/>
    <row r="2049" ht="14.25" hidden="1" customHeight="1" x14ac:dyDescent="0.2"/>
    <row r="2050" ht="14.25" hidden="1" customHeight="1" x14ac:dyDescent="0.2"/>
    <row r="2051" ht="14.25" hidden="1" customHeight="1" x14ac:dyDescent="0.2"/>
    <row r="2052" ht="14.25" hidden="1" customHeight="1" x14ac:dyDescent="0.2"/>
    <row r="2053" ht="14.25" hidden="1" customHeight="1" x14ac:dyDescent="0.2"/>
    <row r="2054" ht="14.25" hidden="1" customHeight="1" x14ac:dyDescent="0.2"/>
    <row r="2055" ht="14.25" hidden="1" customHeight="1" x14ac:dyDescent="0.2"/>
    <row r="2056" ht="14.25" hidden="1" customHeight="1" x14ac:dyDescent="0.2"/>
    <row r="2057" ht="14.25" hidden="1" customHeight="1" x14ac:dyDescent="0.2"/>
    <row r="2058" ht="14.25" hidden="1" customHeight="1" x14ac:dyDescent="0.2"/>
    <row r="2059" ht="14.25" hidden="1" customHeight="1" x14ac:dyDescent="0.2"/>
    <row r="2060" ht="14.25" hidden="1" customHeight="1" x14ac:dyDescent="0.2"/>
    <row r="2061" ht="14.25" hidden="1" customHeight="1" x14ac:dyDescent="0.2"/>
    <row r="2062" ht="14.25" hidden="1" customHeight="1" x14ac:dyDescent="0.2"/>
    <row r="2063" ht="14.25" hidden="1" customHeight="1" x14ac:dyDescent="0.2"/>
    <row r="2064" ht="14.25" hidden="1" customHeight="1" x14ac:dyDescent="0.2"/>
    <row r="2065" ht="14.25" hidden="1" customHeight="1" x14ac:dyDescent="0.2"/>
    <row r="2066" ht="14.25" hidden="1" customHeight="1" x14ac:dyDescent="0.2"/>
    <row r="2067" ht="14.25" hidden="1" customHeight="1" x14ac:dyDescent="0.2"/>
    <row r="2068" ht="14.25" hidden="1" customHeight="1" x14ac:dyDescent="0.2"/>
    <row r="2069" ht="14.25" hidden="1" customHeight="1" x14ac:dyDescent="0.2"/>
    <row r="2070" ht="14.25" hidden="1" customHeight="1" x14ac:dyDescent="0.2"/>
    <row r="2071" ht="14.25" hidden="1" customHeight="1" x14ac:dyDescent="0.2"/>
    <row r="2072" ht="14.25" hidden="1" customHeight="1" x14ac:dyDescent="0.2"/>
    <row r="2073" ht="14.25" hidden="1" customHeight="1" x14ac:dyDescent="0.2"/>
    <row r="2074" ht="14.25" hidden="1" customHeight="1" x14ac:dyDescent="0.2"/>
    <row r="2075" ht="14.25" hidden="1" customHeight="1" x14ac:dyDescent="0.2"/>
    <row r="2076" ht="14.25" hidden="1" customHeight="1" x14ac:dyDescent="0.2"/>
    <row r="2077" ht="14.25" hidden="1" customHeight="1" x14ac:dyDescent="0.2"/>
    <row r="2078" ht="14.25" hidden="1" customHeight="1" x14ac:dyDescent="0.2"/>
    <row r="2079" ht="14.25" hidden="1" customHeight="1" x14ac:dyDescent="0.2"/>
    <row r="2080" ht="14.25" hidden="1" customHeight="1" x14ac:dyDescent="0.2"/>
    <row r="2081" ht="14.25" hidden="1" customHeight="1" x14ac:dyDescent="0.2"/>
    <row r="2082" ht="14.25" hidden="1" customHeight="1" x14ac:dyDescent="0.2"/>
    <row r="2083" ht="14.25" hidden="1" customHeight="1" x14ac:dyDescent="0.2"/>
    <row r="2084" ht="14.25" hidden="1" customHeight="1" x14ac:dyDescent="0.2"/>
    <row r="2085" ht="14.25" hidden="1" customHeight="1" x14ac:dyDescent="0.2"/>
    <row r="2086" ht="14.25" hidden="1" customHeight="1" x14ac:dyDescent="0.2"/>
    <row r="2087" ht="14.25" hidden="1" customHeight="1" x14ac:dyDescent="0.2"/>
    <row r="2088" ht="14.25" hidden="1" customHeight="1" x14ac:dyDescent="0.2"/>
    <row r="2089" ht="14.25" hidden="1" customHeight="1" x14ac:dyDescent="0.2"/>
    <row r="2090" ht="14.25" hidden="1" customHeight="1" x14ac:dyDescent="0.2"/>
    <row r="2091" ht="14.25" hidden="1" customHeight="1" x14ac:dyDescent="0.2"/>
    <row r="2092" ht="14.25" hidden="1" customHeight="1" x14ac:dyDescent="0.2"/>
    <row r="2093" ht="14.25" hidden="1" customHeight="1" x14ac:dyDescent="0.2"/>
    <row r="2094" ht="14.25" hidden="1" customHeight="1" x14ac:dyDescent="0.2"/>
    <row r="2095" ht="14.25" hidden="1" customHeight="1" x14ac:dyDescent="0.2"/>
    <row r="2096" ht="14.25" hidden="1" customHeight="1" x14ac:dyDescent="0.2"/>
    <row r="2097" ht="14.25" hidden="1" customHeight="1" x14ac:dyDescent="0.2"/>
    <row r="2098" ht="14.25" hidden="1" customHeight="1" x14ac:dyDescent="0.2"/>
    <row r="2099" ht="14.25" hidden="1" customHeight="1" x14ac:dyDescent="0.2"/>
    <row r="2100" ht="14.25" hidden="1" customHeight="1" x14ac:dyDescent="0.2"/>
    <row r="2101" ht="14.25" hidden="1" customHeight="1" x14ac:dyDescent="0.2"/>
    <row r="2102" ht="14.25" hidden="1" customHeight="1" x14ac:dyDescent="0.2"/>
    <row r="2103" ht="14.25" hidden="1" customHeight="1" x14ac:dyDescent="0.2"/>
    <row r="2104" ht="14.25" hidden="1" customHeight="1" x14ac:dyDescent="0.2"/>
    <row r="2105" ht="14.25" hidden="1" customHeight="1" x14ac:dyDescent="0.2"/>
    <row r="2106" ht="14.25" hidden="1" customHeight="1" x14ac:dyDescent="0.2"/>
    <row r="2107" ht="14.25" hidden="1" customHeight="1" x14ac:dyDescent="0.2"/>
    <row r="2108" ht="14.25" hidden="1" customHeight="1" x14ac:dyDescent="0.2"/>
    <row r="2109" ht="14.25" hidden="1" customHeight="1" x14ac:dyDescent="0.2"/>
    <row r="2110" ht="14.25" hidden="1" customHeight="1" x14ac:dyDescent="0.2"/>
    <row r="2111" ht="14.25" hidden="1" customHeight="1" x14ac:dyDescent="0.2"/>
    <row r="2112" ht="14.25" hidden="1" customHeight="1" x14ac:dyDescent="0.2"/>
    <row r="2113" ht="14.25" hidden="1" customHeight="1" x14ac:dyDescent="0.2"/>
    <row r="2114" ht="14.25" hidden="1" customHeight="1" x14ac:dyDescent="0.2"/>
    <row r="2115" ht="14.25" hidden="1" customHeight="1" x14ac:dyDescent="0.2"/>
    <row r="2116" ht="14.25" hidden="1" customHeight="1" x14ac:dyDescent="0.2"/>
    <row r="2117" ht="14.25" hidden="1" customHeight="1" x14ac:dyDescent="0.2"/>
    <row r="2118" ht="14.25" hidden="1" customHeight="1" x14ac:dyDescent="0.2"/>
    <row r="2119" ht="14.25" hidden="1" customHeight="1" x14ac:dyDescent="0.2"/>
    <row r="2120" ht="14.25" hidden="1" customHeight="1" x14ac:dyDescent="0.2"/>
    <row r="2121" ht="14.25" hidden="1" customHeight="1" x14ac:dyDescent="0.2"/>
    <row r="2122" ht="14.25" hidden="1" customHeight="1" x14ac:dyDescent="0.2"/>
    <row r="2123" ht="14.25" hidden="1" customHeight="1" x14ac:dyDescent="0.2"/>
    <row r="2124" ht="14.25" hidden="1" customHeight="1" x14ac:dyDescent="0.2"/>
    <row r="2125" ht="14.25" hidden="1" customHeight="1" x14ac:dyDescent="0.2"/>
    <row r="2126" ht="14.25" hidden="1" customHeight="1" x14ac:dyDescent="0.2"/>
    <row r="2127" ht="14.25" hidden="1" customHeight="1" x14ac:dyDescent="0.2"/>
    <row r="2128" ht="14.25" hidden="1" customHeight="1" x14ac:dyDescent="0.2"/>
    <row r="2129" ht="14.25" hidden="1" customHeight="1" x14ac:dyDescent="0.2"/>
    <row r="2130" ht="14.25" hidden="1" customHeight="1" x14ac:dyDescent="0.2"/>
    <row r="2131" ht="14.25" hidden="1" customHeight="1" x14ac:dyDescent="0.2"/>
    <row r="2132" ht="14.25" hidden="1" customHeight="1" x14ac:dyDescent="0.2"/>
    <row r="2133" ht="14.25" hidden="1" customHeight="1" x14ac:dyDescent="0.2"/>
    <row r="2134" ht="14.25" hidden="1" customHeight="1" x14ac:dyDescent="0.2"/>
    <row r="2135" ht="14.25" hidden="1" customHeight="1" x14ac:dyDescent="0.2"/>
    <row r="2136" ht="14.25" hidden="1" customHeight="1" x14ac:dyDescent="0.2"/>
    <row r="2137" ht="14.25" hidden="1" customHeight="1" x14ac:dyDescent="0.2"/>
    <row r="2138" ht="14.25" hidden="1" customHeight="1" x14ac:dyDescent="0.2"/>
    <row r="2139" ht="14.25" hidden="1" customHeight="1" x14ac:dyDescent="0.2"/>
    <row r="2140" ht="14.25" hidden="1" customHeight="1" x14ac:dyDescent="0.2"/>
    <row r="2141" ht="14.25" hidden="1" customHeight="1" x14ac:dyDescent="0.2"/>
    <row r="2142" ht="14.25" hidden="1" customHeight="1" x14ac:dyDescent="0.2"/>
    <row r="2143" ht="14.25" hidden="1" customHeight="1" x14ac:dyDescent="0.2"/>
    <row r="2144" ht="14.25" hidden="1" customHeight="1" x14ac:dyDescent="0.2"/>
    <row r="2145" ht="14.25" hidden="1" customHeight="1" x14ac:dyDescent="0.2"/>
    <row r="2146" ht="14.25" hidden="1" customHeight="1" x14ac:dyDescent="0.2"/>
    <row r="2147" ht="14.25" hidden="1" customHeight="1" x14ac:dyDescent="0.2"/>
    <row r="2148" ht="14.25" hidden="1" customHeight="1" x14ac:dyDescent="0.2"/>
    <row r="2149" ht="14.25" hidden="1" customHeight="1" x14ac:dyDescent="0.2"/>
    <row r="2150" ht="14.25" hidden="1" customHeight="1" x14ac:dyDescent="0.2"/>
    <row r="2151" ht="14.25" hidden="1" customHeight="1" x14ac:dyDescent="0.2"/>
    <row r="2152" ht="14.25" hidden="1" customHeight="1" x14ac:dyDescent="0.2"/>
    <row r="2153" ht="14.25" hidden="1" customHeight="1" x14ac:dyDescent="0.2"/>
    <row r="2154" ht="14.25" hidden="1" customHeight="1" x14ac:dyDescent="0.2"/>
    <row r="2155" ht="14.25" hidden="1" customHeight="1" x14ac:dyDescent="0.2"/>
    <row r="2156" ht="14.25" hidden="1" customHeight="1" x14ac:dyDescent="0.2"/>
    <row r="2157" ht="14.25" hidden="1" customHeight="1" x14ac:dyDescent="0.2"/>
    <row r="2158" ht="14.25" hidden="1" customHeight="1" x14ac:dyDescent="0.2"/>
    <row r="2159" ht="14.25" hidden="1" customHeight="1" x14ac:dyDescent="0.2"/>
    <row r="2160" ht="14.25" hidden="1" customHeight="1" x14ac:dyDescent="0.2"/>
    <row r="2161" ht="14.25" hidden="1" customHeight="1" x14ac:dyDescent="0.2"/>
    <row r="2162" ht="14.25" hidden="1" customHeight="1" x14ac:dyDescent="0.2"/>
    <row r="2163" ht="14.25" hidden="1" customHeight="1" x14ac:dyDescent="0.2"/>
    <row r="2164" ht="14.25" hidden="1" customHeight="1" x14ac:dyDescent="0.2"/>
    <row r="2165" ht="14.25" hidden="1" customHeight="1" x14ac:dyDescent="0.2"/>
    <row r="2166" ht="14.25" hidden="1" customHeight="1" x14ac:dyDescent="0.2"/>
    <row r="2167" ht="14.25" hidden="1" customHeight="1" x14ac:dyDescent="0.2"/>
    <row r="2168" ht="14.25" hidden="1" customHeight="1" x14ac:dyDescent="0.2"/>
    <row r="2169" ht="14.25" hidden="1" customHeight="1" x14ac:dyDescent="0.2"/>
    <row r="2170" ht="14.25" hidden="1" customHeight="1" x14ac:dyDescent="0.2"/>
    <row r="2171" ht="14.25" hidden="1" customHeight="1" x14ac:dyDescent="0.2"/>
    <row r="2172" ht="14.25" hidden="1" customHeight="1" x14ac:dyDescent="0.2"/>
    <row r="2173" ht="14.25" hidden="1" customHeight="1" x14ac:dyDescent="0.2"/>
    <row r="2174" ht="14.25" hidden="1" customHeight="1" x14ac:dyDescent="0.2"/>
    <row r="2175" ht="14.25" hidden="1" customHeight="1" x14ac:dyDescent="0.2"/>
    <row r="2176" ht="14.25" hidden="1" customHeight="1" x14ac:dyDescent="0.2"/>
    <row r="2177" ht="14.25" hidden="1" customHeight="1" x14ac:dyDescent="0.2"/>
    <row r="2178" ht="14.25" hidden="1" customHeight="1" x14ac:dyDescent="0.2"/>
    <row r="2179" ht="14.25" hidden="1" customHeight="1" x14ac:dyDescent="0.2"/>
    <row r="2180" ht="14.25" hidden="1" customHeight="1" x14ac:dyDescent="0.2"/>
    <row r="2181" ht="14.25" hidden="1" customHeight="1" x14ac:dyDescent="0.2"/>
    <row r="2182" ht="14.25" hidden="1" customHeight="1" x14ac:dyDescent="0.2"/>
    <row r="2183" ht="14.25" hidden="1" customHeight="1" x14ac:dyDescent="0.2"/>
    <row r="2184" ht="14.25" hidden="1" customHeight="1" x14ac:dyDescent="0.2"/>
    <row r="2185" ht="14.25" hidden="1" customHeight="1" x14ac:dyDescent="0.2"/>
    <row r="2186" ht="14.25" hidden="1" customHeight="1" x14ac:dyDescent="0.2"/>
    <row r="2187" ht="14.25" hidden="1" customHeight="1" x14ac:dyDescent="0.2"/>
    <row r="2188" ht="14.25" hidden="1" customHeight="1" x14ac:dyDescent="0.2"/>
    <row r="2189" ht="14.25" hidden="1" customHeight="1" x14ac:dyDescent="0.2"/>
    <row r="2190" ht="14.25" hidden="1" customHeight="1" x14ac:dyDescent="0.2"/>
    <row r="2191" ht="14.25" hidden="1" customHeight="1" x14ac:dyDescent="0.2"/>
    <row r="2192" ht="14.25" hidden="1" customHeight="1" x14ac:dyDescent="0.2"/>
    <row r="2193" ht="14.25" hidden="1" customHeight="1" x14ac:dyDescent="0.2"/>
    <row r="2194" ht="14.25" hidden="1" customHeight="1" x14ac:dyDescent="0.2"/>
    <row r="2195" ht="14.25" hidden="1" customHeight="1" x14ac:dyDescent="0.2"/>
    <row r="2196" ht="14.25" hidden="1" customHeight="1" x14ac:dyDescent="0.2"/>
    <row r="2197" ht="14.25" hidden="1" customHeight="1" x14ac:dyDescent="0.2"/>
    <row r="2198" ht="14.25" hidden="1" customHeight="1" x14ac:dyDescent="0.2"/>
    <row r="2199" ht="14.25" hidden="1" customHeight="1" x14ac:dyDescent="0.2"/>
    <row r="2200" ht="14.25" hidden="1" customHeight="1" x14ac:dyDescent="0.2"/>
    <row r="2201" ht="14.25" hidden="1" customHeight="1" x14ac:dyDescent="0.2"/>
    <row r="2202" ht="14.25" hidden="1" customHeight="1" x14ac:dyDescent="0.2"/>
    <row r="2203" ht="14.25" hidden="1" customHeight="1" x14ac:dyDescent="0.2"/>
    <row r="2204" ht="14.25" hidden="1" customHeight="1" x14ac:dyDescent="0.2"/>
    <row r="2205" ht="14.25" hidden="1" customHeight="1" x14ac:dyDescent="0.2"/>
    <row r="2206" ht="14.25" hidden="1" customHeight="1" x14ac:dyDescent="0.2"/>
    <row r="2207" ht="14.25" hidden="1" customHeight="1" x14ac:dyDescent="0.2"/>
    <row r="2208" ht="14.25" hidden="1" customHeight="1" x14ac:dyDescent="0.2"/>
    <row r="2209" ht="14.25" hidden="1" customHeight="1" x14ac:dyDescent="0.2"/>
    <row r="2210" ht="14.25" hidden="1" customHeight="1" x14ac:dyDescent="0.2"/>
    <row r="2211" ht="14.25" hidden="1" customHeight="1" x14ac:dyDescent="0.2"/>
    <row r="2212" ht="14.25" hidden="1" customHeight="1" x14ac:dyDescent="0.2"/>
    <row r="2213" ht="14.25" hidden="1" customHeight="1" x14ac:dyDescent="0.2"/>
    <row r="2214" ht="14.25" hidden="1" customHeight="1" x14ac:dyDescent="0.2"/>
    <row r="2215" ht="14.25" hidden="1" customHeight="1" x14ac:dyDescent="0.2"/>
    <row r="2216" ht="14.25" hidden="1" customHeight="1" x14ac:dyDescent="0.2"/>
    <row r="2217" ht="14.25" hidden="1" customHeight="1" x14ac:dyDescent="0.2"/>
    <row r="2218" ht="14.25" hidden="1" customHeight="1" x14ac:dyDescent="0.2"/>
    <row r="2219" ht="14.25" hidden="1" customHeight="1" x14ac:dyDescent="0.2"/>
    <row r="2220" ht="14.25" hidden="1" customHeight="1" x14ac:dyDescent="0.2"/>
    <row r="2221" ht="14.25" hidden="1" customHeight="1" x14ac:dyDescent="0.2"/>
    <row r="2222" ht="14.25" hidden="1" customHeight="1" x14ac:dyDescent="0.2"/>
    <row r="2223" ht="14.25" hidden="1" customHeight="1" x14ac:dyDescent="0.2"/>
    <row r="2224" ht="14.25" hidden="1" customHeight="1" x14ac:dyDescent="0.2"/>
    <row r="2225" ht="14.25" hidden="1" customHeight="1" x14ac:dyDescent="0.2"/>
    <row r="2226" ht="14.25" hidden="1" customHeight="1" x14ac:dyDescent="0.2"/>
    <row r="2227" ht="14.25" hidden="1" customHeight="1" x14ac:dyDescent="0.2"/>
    <row r="2228" ht="14.25" hidden="1" customHeight="1" x14ac:dyDescent="0.2"/>
    <row r="2229" ht="14.25" hidden="1" customHeight="1" x14ac:dyDescent="0.2"/>
    <row r="2230" ht="14.25" hidden="1" customHeight="1" x14ac:dyDescent="0.2"/>
    <row r="2231" ht="14.25" hidden="1" customHeight="1" x14ac:dyDescent="0.2"/>
    <row r="2232" ht="14.25" hidden="1" customHeight="1" x14ac:dyDescent="0.2"/>
    <row r="2233" ht="14.25" hidden="1" customHeight="1" x14ac:dyDescent="0.2"/>
    <row r="2234" ht="14.25" hidden="1" customHeight="1" x14ac:dyDescent="0.2"/>
    <row r="2235" ht="14.25" hidden="1" customHeight="1" x14ac:dyDescent="0.2"/>
    <row r="2236" ht="14.25" hidden="1" customHeight="1" x14ac:dyDescent="0.2"/>
    <row r="2237" ht="14.25" hidden="1" customHeight="1" x14ac:dyDescent="0.2"/>
    <row r="2238" ht="14.25" hidden="1" customHeight="1" x14ac:dyDescent="0.2"/>
    <row r="2239" ht="14.25" hidden="1" customHeight="1" x14ac:dyDescent="0.2"/>
    <row r="2240" ht="14.25" hidden="1" customHeight="1" x14ac:dyDescent="0.2"/>
    <row r="2241" ht="14.25" hidden="1" customHeight="1" x14ac:dyDescent="0.2"/>
    <row r="2242" ht="14.25" hidden="1" customHeight="1" x14ac:dyDescent="0.2"/>
    <row r="2243" ht="14.25" hidden="1" customHeight="1" x14ac:dyDescent="0.2"/>
    <row r="2244" ht="14.25" hidden="1" customHeight="1" x14ac:dyDescent="0.2"/>
    <row r="2245" ht="14.25" hidden="1" customHeight="1" x14ac:dyDescent="0.2"/>
    <row r="2246" ht="14.25" hidden="1" customHeight="1" x14ac:dyDescent="0.2"/>
    <row r="2247" ht="14.25" hidden="1" customHeight="1" x14ac:dyDescent="0.2"/>
    <row r="2248" ht="14.25" hidden="1" customHeight="1" x14ac:dyDescent="0.2"/>
    <row r="2249" ht="14.25" hidden="1" customHeight="1" x14ac:dyDescent="0.2"/>
    <row r="2250" ht="14.25" hidden="1" customHeight="1" x14ac:dyDescent="0.2"/>
    <row r="2251" ht="14.25" hidden="1" customHeight="1" x14ac:dyDescent="0.2"/>
    <row r="2252" ht="14.25" hidden="1" customHeight="1" x14ac:dyDescent="0.2"/>
    <row r="2253" ht="14.25" hidden="1" customHeight="1" x14ac:dyDescent="0.2"/>
    <row r="2254" ht="14.25" hidden="1" customHeight="1" x14ac:dyDescent="0.2"/>
    <row r="2255" ht="14.25" hidden="1" customHeight="1" x14ac:dyDescent="0.2"/>
    <row r="2256" ht="14.25" hidden="1" customHeight="1" x14ac:dyDescent="0.2"/>
    <row r="2257" ht="14.25" hidden="1" customHeight="1" x14ac:dyDescent="0.2"/>
    <row r="2258" ht="14.25" hidden="1" customHeight="1" x14ac:dyDescent="0.2"/>
    <row r="2259" ht="14.25" hidden="1" customHeight="1" x14ac:dyDescent="0.2"/>
    <row r="2260" ht="14.25" hidden="1" customHeight="1" x14ac:dyDescent="0.2"/>
    <row r="2261" ht="14.25" hidden="1" customHeight="1" x14ac:dyDescent="0.2"/>
    <row r="2262" ht="14.25" hidden="1" customHeight="1" x14ac:dyDescent="0.2"/>
    <row r="2263" ht="14.25" hidden="1" customHeight="1" x14ac:dyDescent="0.2"/>
    <row r="2264" ht="14.25" hidden="1" customHeight="1" x14ac:dyDescent="0.2"/>
    <row r="2265" ht="14.25" hidden="1" customHeight="1" x14ac:dyDescent="0.2"/>
    <row r="2266" ht="14.25" hidden="1" customHeight="1" x14ac:dyDescent="0.2"/>
    <row r="2267" ht="14.25" hidden="1" customHeight="1" x14ac:dyDescent="0.2"/>
    <row r="2268" ht="14.25" hidden="1" customHeight="1" x14ac:dyDescent="0.2"/>
    <row r="2269" ht="14.25" hidden="1" customHeight="1" x14ac:dyDescent="0.2"/>
    <row r="2270" ht="14.25" hidden="1" customHeight="1" x14ac:dyDescent="0.2"/>
    <row r="2271" ht="14.25" hidden="1" customHeight="1" x14ac:dyDescent="0.2"/>
    <row r="2272" ht="14.25" hidden="1" customHeight="1" x14ac:dyDescent="0.2"/>
    <row r="2273" ht="14.25" hidden="1" customHeight="1" x14ac:dyDescent="0.2"/>
    <row r="2274" ht="14.25" hidden="1" customHeight="1" x14ac:dyDescent="0.2"/>
    <row r="2275" ht="14.25" hidden="1" customHeight="1" x14ac:dyDescent="0.2"/>
    <row r="2276" ht="14.25" hidden="1" customHeight="1" x14ac:dyDescent="0.2"/>
    <row r="2277" ht="14.25" hidden="1" customHeight="1" x14ac:dyDescent="0.2"/>
    <row r="2278" ht="14.25" hidden="1" customHeight="1" x14ac:dyDescent="0.2"/>
    <row r="2279" ht="14.25" hidden="1" customHeight="1" x14ac:dyDescent="0.2"/>
    <row r="2280" ht="14.25" hidden="1" customHeight="1" x14ac:dyDescent="0.2"/>
    <row r="2281" ht="14.25" hidden="1" customHeight="1" x14ac:dyDescent="0.2"/>
    <row r="2282" ht="14.25" hidden="1" customHeight="1" x14ac:dyDescent="0.2"/>
    <row r="2283" ht="14.25" hidden="1" customHeight="1" x14ac:dyDescent="0.2"/>
    <row r="2284" ht="14.25" hidden="1" customHeight="1" x14ac:dyDescent="0.2"/>
    <row r="2285" ht="14.25" hidden="1" customHeight="1" x14ac:dyDescent="0.2"/>
    <row r="2286" ht="14.25" hidden="1" customHeight="1" x14ac:dyDescent="0.2"/>
    <row r="2287" ht="14.25" hidden="1" customHeight="1" x14ac:dyDescent="0.2"/>
    <row r="2288" ht="14.25" hidden="1" customHeight="1" x14ac:dyDescent="0.2"/>
    <row r="2289" ht="14.25" hidden="1" customHeight="1" x14ac:dyDescent="0.2"/>
    <row r="2290" ht="14.25" hidden="1" customHeight="1" x14ac:dyDescent="0.2"/>
    <row r="2291" ht="14.25" hidden="1" customHeight="1" x14ac:dyDescent="0.2"/>
    <row r="2292" ht="14.25" hidden="1" customHeight="1" x14ac:dyDescent="0.2"/>
    <row r="2293" ht="14.25" hidden="1" customHeight="1" x14ac:dyDescent="0.2"/>
    <row r="2294" ht="14.25" hidden="1" customHeight="1" x14ac:dyDescent="0.2"/>
    <row r="2295" ht="14.25" hidden="1" customHeight="1" x14ac:dyDescent="0.2"/>
    <row r="2296" ht="14.25" hidden="1" customHeight="1" x14ac:dyDescent="0.2"/>
    <row r="2297" ht="14.25" hidden="1" customHeight="1" x14ac:dyDescent="0.2"/>
    <row r="2298" ht="14.25" hidden="1" customHeight="1" x14ac:dyDescent="0.2"/>
    <row r="2299" ht="14.25" hidden="1" customHeight="1" x14ac:dyDescent="0.2"/>
    <row r="2300" ht="14.25" hidden="1" customHeight="1" x14ac:dyDescent="0.2"/>
    <row r="2301" ht="14.25" hidden="1" customHeight="1" x14ac:dyDescent="0.2"/>
    <row r="2302" ht="14.25" hidden="1" customHeight="1" x14ac:dyDescent="0.2"/>
    <row r="2303" ht="14.25" hidden="1" customHeight="1" x14ac:dyDescent="0.2"/>
    <row r="2304" ht="14.25" hidden="1" customHeight="1" x14ac:dyDescent="0.2"/>
    <row r="2305" ht="14.25" hidden="1" customHeight="1" x14ac:dyDescent="0.2"/>
    <row r="2306" ht="14.25" hidden="1" customHeight="1" x14ac:dyDescent="0.2"/>
    <row r="2307" ht="14.25" hidden="1" customHeight="1" x14ac:dyDescent="0.2"/>
    <row r="2308" ht="14.25" hidden="1" customHeight="1" x14ac:dyDescent="0.2"/>
    <row r="2309" ht="14.25" hidden="1" customHeight="1" x14ac:dyDescent="0.2"/>
    <row r="2310" ht="14.25" hidden="1" customHeight="1" x14ac:dyDescent="0.2"/>
    <row r="2311" ht="14.25" hidden="1" customHeight="1" x14ac:dyDescent="0.2"/>
    <row r="2312" ht="14.25" hidden="1" customHeight="1" x14ac:dyDescent="0.2"/>
    <row r="2313" ht="14.25" hidden="1" customHeight="1" x14ac:dyDescent="0.2"/>
    <row r="2314" ht="14.25" hidden="1" customHeight="1" x14ac:dyDescent="0.2"/>
    <row r="2315" ht="14.25" hidden="1" customHeight="1" x14ac:dyDescent="0.2"/>
    <row r="2316" ht="14.25" hidden="1" customHeight="1" x14ac:dyDescent="0.2"/>
    <row r="2317" ht="14.25" hidden="1" customHeight="1" x14ac:dyDescent="0.2"/>
    <row r="2318" ht="14.25" hidden="1" customHeight="1" x14ac:dyDescent="0.2"/>
    <row r="2319" ht="14.25" hidden="1" customHeight="1" x14ac:dyDescent="0.2"/>
    <row r="2320" ht="14.25" hidden="1" customHeight="1" x14ac:dyDescent="0.2"/>
    <row r="2321" ht="14.25" hidden="1" customHeight="1" x14ac:dyDescent="0.2"/>
    <row r="2322" ht="14.25" hidden="1" customHeight="1" x14ac:dyDescent="0.2"/>
    <row r="2323" ht="14.25" hidden="1" customHeight="1" x14ac:dyDescent="0.2"/>
    <row r="2324" ht="14.25" hidden="1" customHeight="1" x14ac:dyDescent="0.2"/>
    <row r="2325" ht="14.25" hidden="1" customHeight="1" x14ac:dyDescent="0.2"/>
    <row r="2326" ht="14.25" hidden="1" customHeight="1" x14ac:dyDescent="0.2"/>
    <row r="2327" ht="14.25" hidden="1" customHeight="1" x14ac:dyDescent="0.2"/>
    <row r="2328" ht="14.25" hidden="1" customHeight="1" x14ac:dyDescent="0.2"/>
    <row r="2329" ht="14.25" hidden="1" customHeight="1" x14ac:dyDescent="0.2"/>
    <row r="2330" ht="14.25" hidden="1" customHeight="1" x14ac:dyDescent="0.2"/>
    <row r="2331" ht="14.25" hidden="1" customHeight="1" x14ac:dyDescent="0.2"/>
    <row r="2332" ht="14.25" hidden="1" customHeight="1" x14ac:dyDescent="0.2"/>
    <row r="2333" ht="14.25" hidden="1" customHeight="1" x14ac:dyDescent="0.2"/>
    <row r="2334" ht="14.25" hidden="1" customHeight="1" x14ac:dyDescent="0.2"/>
    <row r="2335" ht="14.25" hidden="1" customHeight="1" x14ac:dyDescent="0.2"/>
    <row r="2336" ht="14.25" hidden="1" customHeight="1" x14ac:dyDescent="0.2"/>
    <row r="2337" ht="14.25" hidden="1" customHeight="1" x14ac:dyDescent="0.2"/>
    <row r="2338" ht="14.25" hidden="1" customHeight="1" x14ac:dyDescent="0.2"/>
    <row r="2339" ht="14.25" hidden="1" customHeight="1" x14ac:dyDescent="0.2"/>
    <row r="2340" ht="14.25" hidden="1" customHeight="1" x14ac:dyDescent="0.2"/>
    <row r="2341" ht="14.25" hidden="1" customHeight="1" x14ac:dyDescent="0.2"/>
    <row r="2342" ht="14.25" hidden="1" customHeight="1" x14ac:dyDescent="0.2"/>
    <row r="2343" ht="14.25" hidden="1" customHeight="1" x14ac:dyDescent="0.2"/>
    <row r="2344" ht="14.25" hidden="1" customHeight="1" x14ac:dyDescent="0.2"/>
    <row r="2345" ht="14.25" hidden="1" customHeight="1" x14ac:dyDescent="0.2"/>
    <row r="2346" ht="14.25" hidden="1" customHeight="1" x14ac:dyDescent="0.2"/>
    <row r="2347" ht="14.25" hidden="1" customHeight="1" x14ac:dyDescent="0.2"/>
    <row r="2348" ht="14.25" hidden="1" customHeight="1" x14ac:dyDescent="0.2"/>
    <row r="2349" ht="14.25" hidden="1" customHeight="1" x14ac:dyDescent="0.2"/>
    <row r="2350" ht="14.25" hidden="1" customHeight="1" x14ac:dyDescent="0.2"/>
    <row r="2351" ht="14.25" hidden="1" customHeight="1" x14ac:dyDescent="0.2"/>
    <row r="2352" ht="14.25" hidden="1" customHeight="1" x14ac:dyDescent="0.2"/>
    <row r="2353" ht="14.25" hidden="1" customHeight="1" x14ac:dyDescent="0.2"/>
    <row r="2354" ht="14.25" hidden="1" customHeight="1" x14ac:dyDescent="0.2"/>
    <row r="2355" ht="14.25" hidden="1" customHeight="1" x14ac:dyDescent="0.2"/>
    <row r="2356" ht="14.25" hidden="1" customHeight="1" x14ac:dyDescent="0.2"/>
    <row r="2357" ht="14.25" hidden="1" customHeight="1" x14ac:dyDescent="0.2"/>
    <row r="2358" ht="14.25" hidden="1" customHeight="1" x14ac:dyDescent="0.2"/>
    <row r="2359" ht="14.25" hidden="1" customHeight="1" x14ac:dyDescent="0.2"/>
    <row r="2360" ht="14.25" hidden="1" customHeight="1" x14ac:dyDescent="0.2"/>
    <row r="2361" ht="14.25" hidden="1" customHeight="1" x14ac:dyDescent="0.2"/>
    <row r="2362" ht="14.25" hidden="1" customHeight="1" x14ac:dyDescent="0.2"/>
    <row r="2363" ht="14.25" hidden="1" customHeight="1" x14ac:dyDescent="0.2"/>
    <row r="2364" ht="14.25" hidden="1" customHeight="1" x14ac:dyDescent="0.2"/>
    <row r="2365" ht="14.25" hidden="1" customHeight="1" x14ac:dyDescent="0.2"/>
    <row r="2366" ht="14.25" hidden="1" customHeight="1" x14ac:dyDescent="0.2"/>
    <row r="2367" ht="14.25" hidden="1" customHeight="1" x14ac:dyDescent="0.2"/>
    <row r="2368" ht="14.25" hidden="1" customHeight="1" x14ac:dyDescent="0.2"/>
    <row r="2369" ht="14.25" hidden="1" customHeight="1" x14ac:dyDescent="0.2"/>
    <row r="2370" ht="14.25" hidden="1" customHeight="1" x14ac:dyDescent="0.2"/>
    <row r="2371" ht="14.25" hidden="1" customHeight="1" x14ac:dyDescent="0.2"/>
    <row r="2372" ht="14.25" hidden="1" customHeight="1" x14ac:dyDescent="0.2"/>
    <row r="2373" ht="14.25" hidden="1" customHeight="1" x14ac:dyDescent="0.2"/>
    <row r="2374" ht="14.25" hidden="1" customHeight="1" x14ac:dyDescent="0.2"/>
    <row r="2375" ht="14.25" hidden="1" customHeight="1" x14ac:dyDescent="0.2"/>
    <row r="2376" ht="14.25" hidden="1" customHeight="1" x14ac:dyDescent="0.2"/>
    <row r="2377" ht="14.25" hidden="1" customHeight="1" x14ac:dyDescent="0.2"/>
    <row r="2378" ht="14.25" hidden="1" customHeight="1" x14ac:dyDescent="0.2"/>
    <row r="2379" ht="14.25" hidden="1" customHeight="1" x14ac:dyDescent="0.2"/>
    <row r="2380" ht="14.25" hidden="1" customHeight="1" x14ac:dyDescent="0.2"/>
    <row r="2381" ht="14.25" hidden="1" customHeight="1" x14ac:dyDescent="0.2"/>
    <row r="2382" ht="14.25" hidden="1" customHeight="1" x14ac:dyDescent="0.2"/>
    <row r="2383" ht="14.25" hidden="1" customHeight="1" x14ac:dyDescent="0.2"/>
    <row r="2384" ht="14.25" hidden="1" customHeight="1" x14ac:dyDescent="0.2"/>
    <row r="2385" ht="14.25" hidden="1" customHeight="1" x14ac:dyDescent="0.2"/>
    <row r="2386" ht="14.25" hidden="1" customHeight="1" x14ac:dyDescent="0.2"/>
    <row r="2387" ht="14.25" hidden="1" customHeight="1" x14ac:dyDescent="0.2"/>
    <row r="2388" ht="14.25" hidden="1" customHeight="1" x14ac:dyDescent="0.2"/>
    <row r="2389" ht="14.25" hidden="1" customHeight="1" x14ac:dyDescent="0.2"/>
    <row r="2390" ht="14.25" hidden="1" customHeight="1" x14ac:dyDescent="0.2"/>
    <row r="2391" ht="14.25" hidden="1" customHeight="1" x14ac:dyDescent="0.2"/>
    <row r="2392" ht="14.25" hidden="1" customHeight="1" x14ac:dyDescent="0.2"/>
    <row r="2393" ht="14.25" hidden="1" customHeight="1" x14ac:dyDescent="0.2"/>
    <row r="2394" ht="14.25" hidden="1" customHeight="1" x14ac:dyDescent="0.2"/>
    <row r="2395" ht="14.25" hidden="1" customHeight="1" x14ac:dyDescent="0.2"/>
    <row r="2396" ht="14.25" hidden="1" customHeight="1" x14ac:dyDescent="0.2"/>
    <row r="2397" ht="14.25" hidden="1" customHeight="1" x14ac:dyDescent="0.2"/>
    <row r="2398" ht="14.25" hidden="1" customHeight="1" x14ac:dyDescent="0.2"/>
    <row r="2399" ht="14.25" hidden="1" customHeight="1" x14ac:dyDescent="0.2"/>
    <row r="2400" ht="14.25" hidden="1" customHeight="1" x14ac:dyDescent="0.2"/>
    <row r="2401" ht="14.25" hidden="1" customHeight="1" x14ac:dyDescent="0.2"/>
    <row r="2402" ht="14.25" hidden="1" customHeight="1" x14ac:dyDescent="0.2"/>
    <row r="2403" ht="14.25" hidden="1" customHeight="1" x14ac:dyDescent="0.2"/>
    <row r="2404" ht="14.25" hidden="1" customHeight="1" x14ac:dyDescent="0.2"/>
    <row r="2405" ht="14.25" hidden="1" customHeight="1" x14ac:dyDescent="0.2"/>
    <row r="2406" ht="14.25" hidden="1" customHeight="1" x14ac:dyDescent="0.2"/>
    <row r="2407" ht="14.25" hidden="1" customHeight="1" x14ac:dyDescent="0.2"/>
    <row r="2408" ht="14.25" hidden="1" customHeight="1" x14ac:dyDescent="0.2"/>
    <row r="2409" ht="14.25" hidden="1" customHeight="1" x14ac:dyDescent="0.2"/>
    <row r="2410" ht="14.25" hidden="1" customHeight="1" x14ac:dyDescent="0.2"/>
    <row r="2411" ht="14.25" hidden="1" customHeight="1" x14ac:dyDescent="0.2"/>
    <row r="2412" ht="14.25" hidden="1" customHeight="1" x14ac:dyDescent="0.2"/>
    <row r="2413" ht="14.25" hidden="1" customHeight="1" x14ac:dyDescent="0.2"/>
    <row r="2414" ht="14.25" hidden="1" customHeight="1" x14ac:dyDescent="0.2"/>
    <row r="2415" ht="14.25" hidden="1" customHeight="1" x14ac:dyDescent="0.2"/>
    <row r="2416" ht="14.25" hidden="1" customHeight="1" x14ac:dyDescent="0.2"/>
    <row r="2417" ht="14.25" hidden="1" customHeight="1" x14ac:dyDescent="0.2"/>
    <row r="2418" ht="14.25" hidden="1" customHeight="1" x14ac:dyDescent="0.2"/>
    <row r="2419" ht="14.25" hidden="1" customHeight="1" x14ac:dyDescent="0.2"/>
    <row r="2420" ht="14.25" hidden="1" customHeight="1" x14ac:dyDescent="0.2"/>
    <row r="2421" ht="14.25" hidden="1" customHeight="1" x14ac:dyDescent="0.2"/>
    <row r="2422" ht="14.25" hidden="1" customHeight="1" x14ac:dyDescent="0.2"/>
    <row r="2423" ht="14.25" hidden="1" customHeight="1" x14ac:dyDescent="0.2"/>
    <row r="2424" ht="14.25" hidden="1" customHeight="1" x14ac:dyDescent="0.2"/>
    <row r="2425" ht="14.25" hidden="1" customHeight="1" x14ac:dyDescent="0.2"/>
    <row r="2426" ht="14.25" hidden="1" customHeight="1" x14ac:dyDescent="0.2"/>
    <row r="2427" ht="14.25" hidden="1" customHeight="1" x14ac:dyDescent="0.2"/>
    <row r="2428" ht="14.25" hidden="1" customHeight="1" x14ac:dyDescent="0.2"/>
    <row r="2429" ht="14.25" hidden="1" customHeight="1" x14ac:dyDescent="0.2"/>
    <row r="2430" ht="14.25" hidden="1" customHeight="1" x14ac:dyDescent="0.2"/>
    <row r="2431" ht="14.25" hidden="1" customHeight="1" x14ac:dyDescent="0.2"/>
    <row r="2432" ht="14.25" hidden="1" customHeight="1" x14ac:dyDescent="0.2"/>
    <row r="2433" ht="14.25" hidden="1" customHeight="1" x14ac:dyDescent="0.2"/>
    <row r="2434" ht="14.25" hidden="1" customHeight="1" x14ac:dyDescent="0.2"/>
    <row r="2435" ht="14.25" hidden="1" customHeight="1" x14ac:dyDescent="0.2"/>
    <row r="2436" ht="14.25" hidden="1" customHeight="1" x14ac:dyDescent="0.2"/>
    <row r="2437" ht="14.25" hidden="1" customHeight="1" x14ac:dyDescent="0.2"/>
    <row r="2438" ht="14.25" hidden="1" customHeight="1" x14ac:dyDescent="0.2"/>
    <row r="2439" ht="14.25" hidden="1" customHeight="1" x14ac:dyDescent="0.2"/>
    <row r="2440" ht="14.25" hidden="1" customHeight="1" x14ac:dyDescent="0.2"/>
    <row r="2441" ht="14.25" hidden="1" customHeight="1" x14ac:dyDescent="0.2"/>
    <row r="2442" ht="14.25" hidden="1" customHeight="1" x14ac:dyDescent="0.2"/>
    <row r="2443" ht="14.25" hidden="1" customHeight="1" x14ac:dyDescent="0.2"/>
    <row r="2444" ht="14.25" hidden="1" customHeight="1" x14ac:dyDescent="0.2"/>
    <row r="2445" ht="14.25" hidden="1" customHeight="1" x14ac:dyDescent="0.2"/>
    <row r="2446" ht="14.25" hidden="1" customHeight="1" x14ac:dyDescent="0.2"/>
    <row r="2447" ht="14.25" hidden="1" customHeight="1" x14ac:dyDescent="0.2"/>
    <row r="2448" ht="14.25" hidden="1" customHeight="1" x14ac:dyDescent="0.2"/>
    <row r="2449" ht="14.25" hidden="1" customHeight="1" x14ac:dyDescent="0.2"/>
    <row r="2450" ht="14.25" hidden="1" customHeight="1" x14ac:dyDescent="0.2"/>
    <row r="2451" ht="14.25" hidden="1" customHeight="1" x14ac:dyDescent="0.2"/>
    <row r="2452" ht="14.25" hidden="1" customHeight="1" x14ac:dyDescent="0.2"/>
    <row r="2453" ht="14.25" hidden="1" customHeight="1" x14ac:dyDescent="0.2"/>
    <row r="2454" ht="14.25" hidden="1" customHeight="1" x14ac:dyDescent="0.2"/>
    <row r="2455" ht="14.25" hidden="1" customHeight="1" x14ac:dyDescent="0.2"/>
    <row r="2456" ht="14.25" hidden="1" customHeight="1" x14ac:dyDescent="0.2"/>
    <row r="2457" ht="14.25" hidden="1" customHeight="1" x14ac:dyDescent="0.2"/>
    <row r="2458" ht="14.25" hidden="1" customHeight="1" x14ac:dyDescent="0.2"/>
    <row r="2459" ht="14.25" hidden="1" customHeight="1" x14ac:dyDescent="0.2"/>
    <row r="2460" ht="14.25" hidden="1" customHeight="1" x14ac:dyDescent="0.2"/>
    <row r="2461" ht="14.25" hidden="1" customHeight="1" x14ac:dyDescent="0.2"/>
    <row r="2462" ht="14.25" hidden="1" customHeight="1" x14ac:dyDescent="0.2"/>
    <row r="2463" ht="14.25" hidden="1" customHeight="1" x14ac:dyDescent="0.2"/>
    <row r="2464" ht="14.25" hidden="1" customHeight="1" x14ac:dyDescent="0.2"/>
    <row r="2465" ht="14.25" hidden="1" customHeight="1" x14ac:dyDescent="0.2"/>
    <row r="2466" ht="14.25" hidden="1" customHeight="1" x14ac:dyDescent="0.2"/>
    <row r="2467" ht="14.25" hidden="1" customHeight="1" x14ac:dyDescent="0.2"/>
    <row r="2468" ht="14.25" hidden="1" customHeight="1" x14ac:dyDescent="0.2"/>
    <row r="2469" ht="14.25" hidden="1" customHeight="1" x14ac:dyDescent="0.2"/>
    <row r="2470" ht="14.25" hidden="1" customHeight="1" x14ac:dyDescent="0.2"/>
    <row r="2471" ht="14.25" hidden="1" customHeight="1" x14ac:dyDescent="0.2"/>
    <row r="2472" ht="14.25" hidden="1" customHeight="1" x14ac:dyDescent="0.2"/>
    <row r="2473" ht="14.25" hidden="1" customHeight="1" x14ac:dyDescent="0.2"/>
    <row r="2474" ht="14.25" hidden="1" customHeight="1" x14ac:dyDescent="0.2"/>
    <row r="2475" ht="14.25" hidden="1" customHeight="1" x14ac:dyDescent="0.2"/>
    <row r="2476" ht="14.25" hidden="1" customHeight="1" x14ac:dyDescent="0.2"/>
    <row r="2477" ht="14.25" hidden="1" customHeight="1" x14ac:dyDescent="0.2"/>
    <row r="2478" ht="14.25" hidden="1" customHeight="1" x14ac:dyDescent="0.2"/>
    <row r="2479" ht="14.25" hidden="1" customHeight="1" x14ac:dyDescent="0.2"/>
    <row r="2480" ht="14.25" hidden="1" customHeight="1" x14ac:dyDescent="0.2"/>
    <row r="2481" ht="14.25" hidden="1" customHeight="1" x14ac:dyDescent="0.2"/>
    <row r="2482" ht="14.25" hidden="1" customHeight="1" x14ac:dyDescent="0.2"/>
    <row r="2483" ht="14.25" hidden="1" customHeight="1" x14ac:dyDescent="0.2"/>
    <row r="2484" ht="14.25" hidden="1" customHeight="1" x14ac:dyDescent="0.2"/>
    <row r="2485" ht="14.25" hidden="1" customHeight="1" x14ac:dyDescent="0.2"/>
    <row r="2486" ht="14.25" hidden="1" customHeight="1" x14ac:dyDescent="0.2"/>
    <row r="2487" ht="14.25" hidden="1" customHeight="1" x14ac:dyDescent="0.2"/>
    <row r="2488" ht="14.25" hidden="1" customHeight="1" x14ac:dyDescent="0.2"/>
    <row r="2489" ht="14.25" hidden="1" customHeight="1" x14ac:dyDescent="0.2"/>
    <row r="2490" ht="14.25" hidden="1" customHeight="1" x14ac:dyDescent="0.2"/>
    <row r="2491" ht="14.25" hidden="1" customHeight="1" x14ac:dyDescent="0.2"/>
    <row r="2492" ht="14.25" hidden="1" customHeight="1" x14ac:dyDescent="0.2"/>
    <row r="2493" ht="14.25" hidden="1" customHeight="1" x14ac:dyDescent="0.2"/>
    <row r="2494" ht="14.25" hidden="1" customHeight="1" x14ac:dyDescent="0.2"/>
    <row r="2495" ht="14.25" hidden="1" customHeight="1" x14ac:dyDescent="0.2"/>
    <row r="2496" ht="14.25" hidden="1" customHeight="1" x14ac:dyDescent="0.2"/>
    <row r="2497" ht="14.25" hidden="1" customHeight="1" x14ac:dyDescent="0.2"/>
    <row r="2498" ht="14.25" hidden="1" customHeight="1" x14ac:dyDescent="0.2"/>
    <row r="2499" ht="14.25" hidden="1" customHeight="1" x14ac:dyDescent="0.2"/>
    <row r="2500" ht="14.25" hidden="1" customHeight="1" x14ac:dyDescent="0.2"/>
    <row r="2501" ht="14.25" hidden="1" customHeight="1" x14ac:dyDescent="0.2"/>
    <row r="2502" ht="14.25" hidden="1" customHeight="1" x14ac:dyDescent="0.2"/>
    <row r="2503" ht="14.25" hidden="1" customHeight="1" x14ac:dyDescent="0.2"/>
    <row r="2504" ht="14.25" hidden="1" customHeight="1" x14ac:dyDescent="0.2"/>
    <row r="2505" ht="14.25" hidden="1" customHeight="1" x14ac:dyDescent="0.2"/>
    <row r="2506" ht="14.25" hidden="1" customHeight="1" x14ac:dyDescent="0.2"/>
    <row r="2507" ht="14.25" hidden="1" customHeight="1" x14ac:dyDescent="0.2"/>
    <row r="2508" ht="14.25" hidden="1" customHeight="1" x14ac:dyDescent="0.2"/>
    <row r="2509" ht="14.25" hidden="1" customHeight="1" x14ac:dyDescent="0.2"/>
    <row r="2510" ht="14.25" hidden="1" customHeight="1" x14ac:dyDescent="0.2"/>
    <row r="2511" ht="14.25" hidden="1" customHeight="1" x14ac:dyDescent="0.2"/>
    <row r="2512" ht="14.25" hidden="1" customHeight="1" x14ac:dyDescent="0.2"/>
    <row r="2513" ht="14.25" hidden="1" customHeight="1" x14ac:dyDescent="0.2"/>
    <row r="2514" ht="14.25" hidden="1" customHeight="1" x14ac:dyDescent="0.2"/>
    <row r="2515" ht="14.25" hidden="1" customHeight="1" x14ac:dyDescent="0.2"/>
    <row r="2516" ht="14.25" hidden="1" customHeight="1" x14ac:dyDescent="0.2"/>
    <row r="2517" ht="14.25" hidden="1" customHeight="1" x14ac:dyDescent="0.2"/>
    <row r="2518" ht="14.25" hidden="1" customHeight="1" x14ac:dyDescent="0.2"/>
    <row r="2519" ht="14.25" hidden="1" customHeight="1" x14ac:dyDescent="0.2"/>
    <row r="2520" ht="14.25" hidden="1" customHeight="1" x14ac:dyDescent="0.2"/>
    <row r="2521" ht="14.25" hidden="1" customHeight="1" x14ac:dyDescent="0.2"/>
    <row r="2522" ht="14.25" hidden="1" customHeight="1" x14ac:dyDescent="0.2"/>
    <row r="2523" ht="14.25" hidden="1" customHeight="1" x14ac:dyDescent="0.2"/>
    <row r="2524" ht="14.25" hidden="1" customHeight="1" x14ac:dyDescent="0.2"/>
    <row r="2525" ht="14.25" hidden="1" customHeight="1" x14ac:dyDescent="0.2"/>
    <row r="2526" ht="14.25" hidden="1" customHeight="1" x14ac:dyDescent="0.2"/>
    <row r="2527" ht="14.25" hidden="1" customHeight="1" x14ac:dyDescent="0.2"/>
    <row r="2528" ht="14.25" hidden="1" customHeight="1" x14ac:dyDescent="0.2"/>
    <row r="2529" ht="14.25" hidden="1" customHeight="1" x14ac:dyDescent="0.2"/>
    <row r="2530" ht="14.25" hidden="1" customHeight="1" x14ac:dyDescent="0.2"/>
    <row r="2531" ht="14.25" hidden="1" customHeight="1" x14ac:dyDescent="0.2"/>
    <row r="2532" ht="14.25" hidden="1" customHeight="1" x14ac:dyDescent="0.2"/>
    <row r="2533" ht="14.25" hidden="1" customHeight="1" x14ac:dyDescent="0.2"/>
    <row r="2534" ht="14.25" hidden="1" customHeight="1" x14ac:dyDescent="0.2"/>
    <row r="2535" ht="14.25" hidden="1" customHeight="1" x14ac:dyDescent="0.2"/>
    <row r="2536" ht="14.25" hidden="1" customHeight="1" x14ac:dyDescent="0.2"/>
    <row r="2537" ht="14.25" hidden="1" customHeight="1" x14ac:dyDescent="0.2"/>
    <row r="2538" ht="14.25" hidden="1" customHeight="1" x14ac:dyDescent="0.2"/>
    <row r="2539" ht="14.25" hidden="1" customHeight="1" x14ac:dyDescent="0.2"/>
    <row r="2540" ht="14.25" hidden="1" customHeight="1" x14ac:dyDescent="0.2"/>
    <row r="2541" ht="14.25" hidden="1" customHeight="1" x14ac:dyDescent="0.2"/>
    <row r="2542" ht="14.25" hidden="1" customHeight="1" x14ac:dyDescent="0.2"/>
    <row r="2543" ht="14.25" hidden="1" customHeight="1" x14ac:dyDescent="0.2"/>
    <row r="2544" ht="14.25" hidden="1" customHeight="1" x14ac:dyDescent="0.2"/>
    <row r="2545" ht="14.25" hidden="1" customHeight="1" x14ac:dyDescent="0.2"/>
    <row r="2546" ht="14.25" hidden="1" customHeight="1" x14ac:dyDescent="0.2"/>
    <row r="2547" ht="14.25" hidden="1" customHeight="1" x14ac:dyDescent="0.2"/>
    <row r="2548" ht="14.25" hidden="1" customHeight="1" x14ac:dyDescent="0.2"/>
    <row r="2549" ht="14.25" hidden="1" customHeight="1" x14ac:dyDescent="0.2"/>
    <row r="2550" ht="14.25" hidden="1" customHeight="1" x14ac:dyDescent="0.2"/>
    <row r="2551" ht="14.25" hidden="1" customHeight="1" x14ac:dyDescent="0.2"/>
    <row r="2552" ht="14.25" hidden="1" customHeight="1" x14ac:dyDescent="0.2"/>
    <row r="2553" ht="14.25" hidden="1" customHeight="1" x14ac:dyDescent="0.2"/>
    <row r="2554" ht="14.25" hidden="1" customHeight="1" x14ac:dyDescent="0.2"/>
    <row r="2555" ht="14.25" hidden="1" customHeight="1" x14ac:dyDescent="0.2"/>
    <row r="2556" ht="14.25" hidden="1" customHeight="1" x14ac:dyDescent="0.2"/>
    <row r="2557" ht="14.25" hidden="1" customHeight="1" x14ac:dyDescent="0.2"/>
    <row r="2558" ht="14.25" hidden="1" customHeight="1" x14ac:dyDescent="0.2"/>
    <row r="2559" ht="14.25" hidden="1" customHeight="1" x14ac:dyDescent="0.2"/>
    <row r="2560" ht="14.25" hidden="1" customHeight="1" x14ac:dyDescent="0.2"/>
    <row r="2561" ht="14.25" hidden="1" customHeight="1" x14ac:dyDescent="0.2"/>
    <row r="2562" ht="14.25" hidden="1" customHeight="1" x14ac:dyDescent="0.2"/>
    <row r="2563" ht="14.25" hidden="1" customHeight="1" x14ac:dyDescent="0.2"/>
    <row r="2564" ht="14.25" hidden="1" customHeight="1" x14ac:dyDescent="0.2"/>
    <row r="2565" ht="14.25" hidden="1" customHeight="1" x14ac:dyDescent="0.2"/>
    <row r="2566" ht="14.25" hidden="1" customHeight="1" x14ac:dyDescent="0.2"/>
    <row r="2567" ht="14.25" hidden="1" customHeight="1" x14ac:dyDescent="0.2"/>
    <row r="2568" ht="14.25" hidden="1" customHeight="1" x14ac:dyDescent="0.2"/>
    <row r="2569" ht="14.25" hidden="1" customHeight="1" x14ac:dyDescent="0.2"/>
    <row r="2570" ht="14.25" hidden="1" customHeight="1" x14ac:dyDescent="0.2"/>
    <row r="2571" ht="14.25" hidden="1" customHeight="1" x14ac:dyDescent="0.2"/>
    <row r="2572" ht="14.25" hidden="1" customHeight="1" x14ac:dyDescent="0.2"/>
    <row r="2573" ht="14.25" hidden="1" customHeight="1" x14ac:dyDescent="0.2"/>
    <row r="2574" ht="14.25" hidden="1" customHeight="1" x14ac:dyDescent="0.2"/>
    <row r="2575" ht="14.25" hidden="1" customHeight="1" x14ac:dyDescent="0.2"/>
    <row r="2576" ht="14.25" hidden="1" customHeight="1" x14ac:dyDescent="0.2"/>
    <row r="2577" ht="14.25" hidden="1" customHeight="1" x14ac:dyDescent="0.2"/>
    <row r="2578" ht="14.25" hidden="1" customHeight="1" x14ac:dyDescent="0.2"/>
    <row r="2579" ht="14.25" hidden="1" customHeight="1" x14ac:dyDescent="0.2"/>
    <row r="2580" ht="14.25" hidden="1" customHeight="1" x14ac:dyDescent="0.2"/>
    <row r="2581" ht="14.25" hidden="1" customHeight="1" x14ac:dyDescent="0.2"/>
    <row r="2582" ht="14.25" hidden="1" customHeight="1" x14ac:dyDescent="0.2"/>
    <row r="2583" ht="14.25" hidden="1" customHeight="1" x14ac:dyDescent="0.2"/>
    <row r="2584" ht="14.25" hidden="1" customHeight="1" x14ac:dyDescent="0.2"/>
    <row r="2585" ht="14.25" hidden="1" customHeight="1" x14ac:dyDescent="0.2"/>
    <row r="2586" ht="14.25" hidden="1" customHeight="1" x14ac:dyDescent="0.2"/>
    <row r="2587" ht="14.25" hidden="1" customHeight="1" x14ac:dyDescent="0.2"/>
    <row r="2588" ht="14.25" hidden="1" customHeight="1" x14ac:dyDescent="0.2"/>
    <row r="2589" ht="14.25" hidden="1" customHeight="1" x14ac:dyDescent="0.2"/>
    <row r="2590" ht="14.25" hidden="1" customHeight="1" x14ac:dyDescent="0.2"/>
    <row r="2591" ht="14.25" hidden="1" customHeight="1" x14ac:dyDescent="0.2"/>
    <row r="2592" ht="14.25" hidden="1" customHeight="1" x14ac:dyDescent="0.2"/>
    <row r="2593" ht="14.25" hidden="1" customHeight="1" x14ac:dyDescent="0.2"/>
    <row r="2594" ht="14.25" hidden="1" customHeight="1" x14ac:dyDescent="0.2"/>
    <row r="2595" ht="14.25" hidden="1" customHeight="1" x14ac:dyDescent="0.2"/>
    <row r="2596" ht="14.25" hidden="1" customHeight="1" x14ac:dyDescent="0.2"/>
    <row r="2597" ht="14.25" hidden="1" customHeight="1" x14ac:dyDescent="0.2"/>
    <row r="2598" ht="14.25" hidden="1" customHeight="1" x14ac:dyDescent="0.2"/>
    <row r="2599" ht="14.25" hidden="1" customHeight="1" x14ac:dyDescent="0.2"/>
    <row r="2600" ht="14.25" hidden="1" customHeight="1" x14ac:dyDescent="0.2"/>
    <row r="2601" ht="14.25" hidden="1" customHeight="1" x14ac:dyDescent="0.2"/>
    <row r="2602" ht="14.25" hidden="1" customHeight="1" x14ac:dyDescent="0.2"/>
    <row r="2603" ht="14.25" hidden="1" customHeight="1" x14ac:dyDescent="0.2"/>
    <row r="2604" ht="14.25" hidden="1" customHeight="1" x14ac:dyDescent="0.2"/>
    <row r="2605" ht="14.25" hidden="1" customHeight="1" x14ac:dyDescent="0.2"/>
    <row r="2606" ht="14.25" hidden="1" customHeight="1" x14ac:dyDescent="0.2"/>
    <row r="2607" ht="14.25" hidden="1" customHeight="1" x14ac:dyDescent="0.2"/>
    <row r="2608" ht="14.25" hidden="1" customHeight="1" x14ac:dyDescent="0.2"/>
    <row r="2609" ht="14.25" hidden="1" customHeight="1" x14ac:dyDescent="0.2"/>
    <row r="2610" ht="14.25" hidden="1" customHeight="1" x14ac:dyDescent="0.2"/>
    <row r="2611" ht="14.25" hidden="1" customHeight="1" x14ac:dyDescent="0.2"/>
    <row r="2612" ht="14.25" hidden="1" customHeight="1" x14ac:dyDescent="0.2"/>
    <row r="2613" ht="14.25" hidden="1" customHeight="1" x14ac:dyDescent="0.2"/>
    <row r="2614" ht="14.25" hidden="1" customHeight="1" x14ac:dyDescent="0.2"/>
    <row r="2615" ht="14.25" hidden="1" customHeight="1" x14ac:dyDescent="0.2"/>
    <row r="2616" ht="14.25" hidden="1" customHeight="1" x14ac:dyDescent="0.2"/>
    <row r="2617" ht="14.25" hidden="1" customHeight="1" x14ac:dyDescent="0.2"/>
    <row r="2618" ht="14.25" hidden="1" customHeight="1" x14ac:dyDescent="0.2"/>
    <row r="2619" ht="14.25" hidden="1" customHeight="1" x14ac:dyDescent="0.2"/>
    <row r="2620" ht="14.25" hidden="1" customHeight="1" x14ac:dyDescent="0.2"/>
    <row r="2621" ht="14.25" hidden="1" customHeight="1" x14ac:dyDescent="0.2"/>
    <row r="2622" ht="14.25" hidden="1" customHeight="1" x14ac:dyDescent="0.2"/>
    <row r="2623" ht="14.25" hidden="1" customHeight="1" x14ac:dyDescent="0.2"/>
    <row r="2624" ht="14.25" hidden="1" customHeight="1" x14ac:dyDescent="0.2"/>
    <row r="2625" ht="14.25" hidden="1" customHeight="1" x14ac:dyDescent="0.2"/>
    <row r="2626" ht="14.25" hidden="1" customHeight="1" x14ac:dyDescent="0.2"/>
    <row r="2627" ht="14.25" hidden="1" customHeight="1" x14ac:dyDescent="0.2"/>
    <row r="2628" ht="14.25" hidden="1" customHeight="1" x14ac:dyDescent="0.2"/>
    <row r="2629" ht="14.25" hidden="1" customHeight="1" x14ac:dyDescent="0.2"/>
    <row r="2630" ht="14.25" hidden="1" customHeight="1" x14ac:dyDescent="0.2"/>
    <row r="2631" ht="14.25" hidden="1" customHeight="1" x14ac:dyDescent="0.2"/>
    <row r="2632" ht="14.25" hidden="1" customHeight="1" x14ac:dyDescent="0.2"/>
    <row r="2633" ht="14.25" hidden="1" customHeight="1" x14ac:dyDescent="0.2"/>
    <row r="2634" ht="14.25" hidden="1" customHeight="1" x14ac:dyDescent="0.2"/>
    <row r="2635" ht="14.25" hidden="1" customHeight="1" x14ac:dyDescent="0.2"/>
    <row r="2636" ht="14.25" hidden="1" customHeight="1" x14ac:dyDescent="0.2"/>
    <row r="2637" ht="14.25" hidden="1" customHeight="1" x14ac:dyDescent="0.2"/>
    <row r="2638" ht="14.25" hidden="1" customHeight="1" x14ac:dyDescent="0.2"/>
    <row r="2639" ht="14.25" hidden="1" customHeight="1" x14ac:dyDescent="0.2"/>
    <row r="2640" ht="14.25" hidden="1" customHeight="1" x14ac:dyDescent="0.2"/>
    <row r="2641" ht="14.25" hidden="1" customHeight="1" x14ac:dyDescent="0.2"/>
    <row r="2642" ht="14.25" hidden="1" customHeight="1" x14ac:dyDescent="0.2"/>
    <row r="2643" ht="14.25" hidden="1" customHeight="1" x14ac:dyDescent="0.2"/>
    <row r="2644" ht="14.25" hidden="1" customHeight="1" x14ac:dyDescent="0.2"/>
    <row r="2645" ht="14.25" hidden="1" customHeight="1" x14ac:dyDescent="0.2"/>
    <row r="2646" ht="14.25" hidden="1" customHeight="1" x14ac:dyDescent="0.2"/>
    <row r="2647" ht="14.25" hidden="1" customHeight="1" x14ac:dyDescent="0.2"/>
    <row r="2648" ht="14.25" hidden="1" customHeight="1" x14ac:dyDescent="0.2"/>
    <row r="2649" ht="14.25" hidden="1" customHeight="1" x14ac:dyDescent="0.2"/>
    <row r="2650" ht="14.25" hidden="1" customHeight="1" x14ac:dyDescent="0.2"/>
    <row r="2651" ht="14.25" hidden="1" customHeight="1" x14ac:dyDescent="0.2"/>
    <row r="2652" ht="14.25" hidden="1" customHeight="1" x14ac:dyDescent="0.2"/>
    <row r="2653" ht="14.25" hidden="1" customHeight="1" x14ac:dyDescent="0.2"/>
    <row r="2654" ht="14.25" hidden="1" customHeight="1" x14ac:dyDescent="0.2"/>
    <row r="2655" ht="14.25" hidden="1" customHeight="1" x14ac:dyDescent="0.2"/>
    <row r="2656" ht="14.25" hidden="1" customHeight="1" x14ac:dyDescent="0.2"/>
    <row r="2657" ht="14.25" hidden="1" customHeight="1" x14ac:dyDescent="0.2"/>
    <row r="2658" ht="14.25" hidden="1" customHeight="1" x14ac:dyDescent="0.2"/>
    <row r="2659" ht="14.25" hidden="1" customHeight="1" x14ac:dyDescent="0.2"/>
    <row r="2660" ht="14.25" hidden="1" customHeight="1" x14ac:dyDescent="0.2"/>
    <row r="2661" ht="14.25" hidden="1" customHeight="1" x14ac:dyDescent="0.2"/>
    <row r="2662" ht="14.25" hidden="1" customHeight="1" x14ac:dyDescent="0.2"/>
    <row r="2663" ht="14.25" hidden="1" customHeight="1" x14ac:dyDescent="0.2"/>
    <row r="2664" ht="14.25" hidden="1" customHeight="1" x14ac:dyDescent="0.2"/>
    <row r="2665" ht="14.25" hidden="1" customHeight="1" x14ac:dyDescent="0.2"/>
    <row r="2666" ht="14.25" hidden="1" customHeight="1" x14ac:dyDescent="0.2"/>
    <row r="2667" ht="14.25" hidden="1" customHeight="1" x14ac:dyDescent="0.2"/>
    <row r="2668" ht="14.25" hidden="1" customHeight="1" x14ac:dyDescent="0.2"/>
    <row r="2669" ht="14.25" hidden="1" customHeight="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sheetData>
  <sheetProtection password="CE33" sheet="1" objects="1" scenarios="1" formatCells="0" formatColumns="0" formatRows="0" insertHyperlinks="0"/>
  <mergeCells count="102">
    <mergeCell ref="AN14:AO14"/>
    <mergeCell ref="R61:R63"/>
    <mergeCell ref="V61:V63"/>
    <mergeCell ref="Y61:Y63"/>
    <mergeCell ref="Z61:Z63"/>
    <mergeCell ref="AL60:AL63"/>
    <mergeCell ref="AM60:AM63"/>
    <mergeCell ref="AD61:AD63"/>
    <mergeCell ref="B8:B13"/>
    <mergeCell ref="C9:C13"/>
    <mergeCell ref="D10:D13"/>
    <mergeCell ref="E10:E13"/>
    <mergeCell ref="H10:H13"/>
    <mergeCell ref="J10:J13"/>
    <mergeCell ref="M10:M13"/>
    <mergeCell ref="N11:N13"/>
    <mergeCell ref="Q11:Q13"/>
    <mergeCell ref="I10:I13"/>
    <mergeCell ref="AU60:AU63"/>
    <mergeCell ref="B58:B63"/>
    <mergeCell ref="C59:C63"/>
    <mergeCell ref="AK59:AK63"/>
    <mergeCell ref="D60:D63"/>
    <mergeCell ref="E60:E63"/>
    <mergeCell ref="H60:H63"/>
    <mergeCell ref="I60:I63"/>
    <mergeCell ref="J60:J63"/>
    <mergeCell ref="M60:M63"/>
    <mergeCell ref="AI60:AI63"/>
    <mergeCell ref="AG61:AG63"/>
    <mergeCell ref="AH61:AH63"/>
    <mergeCell ref="AA61:AA63"/>
    <mergeCell ref="AB61:AB63"/>
    <mergeCell ref="AC61:AC63"/>
    <mergeCell ref="AQ60:AQ63"/>
    <mergeCell ref="AR60:AR63"/>
    <mergeCell ref="AS60:AS63"/>
    <mergeCell ref="AT60:AT63"/>
    <mergeCell ref="AE61:AE63"/>
    <mergeCell ref="AF61:AF63"/>
    <mergeCell ref="N61:N63"/>
    <mergeCell ref="Q61:Q63"/>
    <mergeCell ref="AU10:AU13"/>
    <mergeCell ref="AK4:AM7"/>
    <mergeCell ref="AC11:AC13"/>
    <mergeCell ref="R11:R13"/>
    <mergeCell ref="V11:V13"/>
    <mergeCell ref="AK9:AK13"/>
    <mergeCell ref="AL10:AL13"/>
    <mergeCell ref="AM10:AM13"/>
    <mergeCell ref="Z11:Z13"/>
    <mergeCell ref="AD11:AD13"/>
    <mergeCell ref="AA11:AA13"/>
    <mergeCell ref="AI10:AI13"/>
    <mergeCell ref="AG11:AG13"/>
    <mergeCell ref="AF11:AF13"/>
    <mergeCell ref="AH11:AH13"/>
    <mergeCell ref="AE11:AE13"/>
    <mergeCell ref="AB11:AB13"/>
    <mergeCell ref="Y11:Y13"/>
    <mergeCell ref="AS10:AS13"/>
    <mergeCell ref="AT10:AT13"/>
    <mergeCell ref="AQ10:AQ13"/>
    <mergeCell ref="AR10:AR13"/>
    <mergeCell ref="AN11:AN13"/>
    <mergeCell ref="D87:D90"/>
    <mergeCell ref="E87:E90"/>
    <mergeCell ref="H87:H90"/>
    <mergeCell ref="I87:I90"/>
    <mergeCell ref="J87:J90"/>
    <mergeCell ref="M87:M90"/>
    <mergeCell ref="AI87:AI90"/>
    <mergeCell ref="N88:N90"/>
    <mergeCell ref="Q88:Q90"/>
    <mergeCell ref="R88:R90"/>
    <mergeCell ref="V88:V90"/>
    <mergeCell ref="Y88:Y90"/>
    <mergeCell ref="Z88:Z90"/>
    <mergeCell ref="K6:M6"/>
    <mergeCell ref="A16:A31"/>
    <mergeCell ref="G6:I6"/>
    <mergeCell ref="C6:E6"/>
    <mergeCell ref="A93:A111"/>
    <mergeCell ref="A66:A84"/>
    <mergeCell ref="AU87:AU90"/>
    <mergeCell ref="AL87:AL90"/>
    <mergeCell ref="AM87:AM90"/>
    <mergeCell ref="AQ87:AQ90"/>
    <mergeCell ref="AR87:AR90"/>
    <mergeCell ref="AS87:AS90"/>
    <mergeCell ref="AT87:AT90"/>
    <mergeCell ref="AF88:AF90"/>
    <mergeCell ref="AG88:AG90"/>
    <mergeCell ref="AH88:AH90"/>
    <mergeCell ref="AA88:AA90"/>
    <mergeCell ref="AB88:AB90"/>
    <mergeCell ref="AC88:AC90"/>
    <mergeCell ref="AD88:AD90"/>
    <mergeCell ref="AE88:AE90"/>
    <mergeCell ref="B85:B90"/>
    <mergeCell ref="C86:C90"/>
    <mergeCell ref="AK86:AK90"/>
  </mergeCells>
  <dataValidations count="6">
    <dataValidation type="decimal" operator="greaterThanOrEqual" allowBlank="1" showInputMessage="1" showErrorMessage="1" error="Please enter non-negative number." sqref="AQ16:AU31 AK16:AO31 N16:AI31 D16:D31 F16:L31">
      <formula1>0</formula1>
    </dataValidation>
    <dataValidation operator="greaterThanOrEqual" allowBlank="1" showErrorMessage="1" errorTitle="Error" error="Please enter non-negative number." sqref="B65:AU65 A15:XFD15 B92"/>
    <dataValidation operator="greaterThanOrEqual" allowBlank="1" showErrorMessage="1" errorTitle="Error" error="Please enter non-negative number." promptTitle="Note" prompt="Please input data in the table above (using the domestic currency and unit multiplier specified on the cover page)." sqref="AQ85:AU108 C66:AI81 AK85:AO108 AQ66:AU81 C85:AI108 AK66:AO81"/>
    <dataValidation allowBlank="1" showInputMessage="1" showErrorMessage="1" promptTitle="Note" prompt="Calculated as the sum of columns 2, 3, 6, 7, 8, 11 and 33." sqref="C16:C31"/>
    <dataValidation allowBlank="1" showInputMessage="1" showErrorMessage="1" promptTitle="Note" prompt="Calculated as the sum of columns 12, 15, 16, 20, 23, 24, 25, 26, 27, 28, 29, 30, 31 and 32." sqref="M16:M31"/>
    <dataValidation type="decimal" operator="greaterThanOrEqual" allowBlank="1" showInputMessage="1" showErrorMessage="1" error="Please enter non-negative number." promptTitle="Note" prompt="Calculated as the sum of columns 4 and 5." sqref="E16:E31">
      <formula1>0</formula1>
    </dataValidation>
  </dataValidations>
  <hyperlinks>
    <hyperlink ref="G6" location="'1 macro-mapping'!A55" display="In floating exchange rates"/>
    <hyperlink ref="C6" location="'1 macro-mapping'!B16" display="In reported currency"/>
    <hyperlink ref="K6" location="'1 macro-mapping'!A83" display="In constant (from 2016) exchange rates"/>
    <hyperlink ref="K6:M6" location="'1 macro-mapping'!A91" display="in USD million (costant 2016 exchange rate)"/>
    <hyperlink ref="G6:H6" location="'1 macro-mapping'!A57" display="In floating exchange rates"/>
    <hyperlink ref="G6:I6" location="'1 macro-mapping'!A65" display="in USD million (floating exchange rates)"/>
  </hyperlinks>
  <pageMargins left="0.70866141732283472" right="0.70866141732283472" top="0.74803149606299213" bottom="0.74803149606299213" header="0.31496062992125984" footer="0.31496062992125984"/>
  <pageSetup paperSize="8" scale="58" fitToWidth="2" orientation="landscape" cellComments="asDisplayed" r:id="rId1"/>
  <headerFooter>
    <oddHeader>&amp;LFSB shadow banking exercise 2017&amp;RConfidential when completed</oddHeader>
    <oddFooter>&amp;C&amp;P of &amp;N</oddFooter>
  </headerFooter>
  <colBreaks count="1" manualBreakCount="1">
    <brk id="26" min="1" max="4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59999389629810485"/>
    <pageSetUpPr fitToPage="1"/>
  </sheetPr>
  <dimension ref="A1:AY2673"/>
  <sheetViews>
    <sheetView showGridLines="0" zoomScale="85" zoomScaleNormal="85" zoomScaleSheetLayoutView="40" workbookViewId="0">
      <pane xSplit="2" ySplit="13" topLeftCell="C14" activePane="bottomRight" state="frozen"/>
      <selection activeCell="D35" sqref="D35"/>
      <selection pane="topRight" activeCell="D35" sqref="D35"/>
      <selection pane="bottomLeft" activeCell="D35" sqref="D35"/>
      <selection pane="bottomRight" activeCell="D35" sqref="D35"/>
    </sheetView>
  </sheetViews>
  <sheetFormatPr defaultColWidth="0" defaultRowHeight="14.25" zeroHeight="1" x14ac:dyDescent="0.2"/>
  <cols>
    <col min="1" max="1" width="3.625" style="3" customWidth="1"/>
    <col min="2" max="2" width="15.125" style="3" customWidth="1"/>
    <col min="3" max="35" width="12.625" style="3" customWidth="1"/>
    <col min="36" max="36" width="5.625" style="20" customWidth="1"/>
    <col min="37" max="41" width="12.625" style="3" customWidth="1"/>
    <col min="42" max="42" width="5.625" style="20" customWidth="1"/>
    <col min="43" max="43" width="12.625" style="46" customWidth="1"/>
    <col min="44" max="44" width="12.625" style="3" customWidth="1"/>
    <col min="45" max="45" width="12.625" style="46" customWidth="1"/>
    <col min="46" max="46" width="12.625" style="3" customWidth="1"/>
    <col min="47" max="47" width="12.625" style="46" customWidth="1"/>
    <col min="48" max="48" width="12.625" style="3" customWidth="1"/>
    <col min="49" max="49" width="12.625" style="46" customWidth="1"/>
    <col min="50" max="50" width="12.625" style="3" customWidth="1"/>
    <col min="51" max="51" width="5.625" style="3" customWidth="1"/>
    <col min="52" max="16384" width="0" style="3" hidden="1"/>
  </cols>
  <sheetData>
    <row r="1" spans="1:51" s="2" customFormat="1" ht="14.25" customHeight="1" x14ac:dyDescent="0.2">
      <c r="A1" s="50"/>
      <c r="B1" s="39"/>
      <c r="C1" s="39"/>
      <c r="D1" s="39"/>
      <c r="E1" s="39"/>
      <c r="F1" s="39"/>
      <c r="G1" s="39"/>
      <c r="H1" s="39"/>
      <c r="P1" s="3"/>
      <c r="AJ1" s="20"/>
      <c r="AP1" s="20"/>
      <c r="AU1" s="43"/>
      <c r="AW1" s="43"/>
    </row>
    <row r="2" spans="1:51" s="2" customFormat="1" ht="19.5" customHeight="1" x14ac:dyDescent="0.2">
      <c r="B2" s="75" t="s">
        <v>233</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20"/>
      <c r="AT2" s="20"/>
      <c r="AU2" s="20"/>
      <c r="AV2" s="20"/>
      <c r="AW2" s="20"/>
      <c r="AX2" s="20"/>
    </row>
    <row r="3" spans="1:51" ht="9.9499999999999993" customHeight="1" x14ac:dyDescent="0.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18"/>
      <c r="AK3" s="4"/>
      <c r="AL3" s="4"/>
      <c r="AM3" s="4"/>
      <c r="AN3" s="4"/>
      <c r="AO3" s="4"/>
      <c r="AP3" s="18"/>
      <c r="AQ3" s="44"/>
      <c r="AR3" s="4"/>
      <c r="AS3" s="44"/>
      <c r="AT3" s="4"/>
      <c r="AU3" s="44"/>
      <c r="AV3" s="4"/>
      <c r="AW3" s="44"/>
      <c r="AX3" s="4"/>
    </row>
    <row r="4" spans="1:51" s="2" customFormat="1" ht="12" customHeight="1" x14ac:dyDescent="0.2">
      <c r="B4" s="74" t="s">
        <v>237</v>
      </c>
      <c r="C4" s="74"/>
      <c r="D4" s="74"/>
      <c r="E4" s="74"/>
      <c r="F4" s="74"/>
      <c r="G4" s="74"/>
      <c r="H4" s="74"/>
      <c r="I4" s="74"/>
      <c r="J4" s="74"/>
      <c r="K4" s="74"/>
      <c r="L4" s="74"/>
      <c r="M4" s="74"/>
      <c r="N4" s="74"/>
      <c r="O4" s="74"/>
      <c r="P4" s="155"/>
      <c r="Q4" s="74"/>
      <c r="R4" s="74"/>
      <c r="S4" s="74"/>
      <c r="T4" s="74"/>
      <c r="U4" s="74"/>
      <c r="V4" s="74"/>
      <c r="W4" s="74"/>
      <c r="X4" s="74"/>
      <c r="Y4" s="74"/>
      <c r="Z4" s="74"/>
      <c r="AA4" s="74"/>
      <c r="AB4" s="74"/>
      <c r="AC4" s="74"/>
      <c r="AD4" s="74"/>
      <c r="AE4" s="74"/>
      <c r="AF4" s="74"/>
      <c r="AG4" s="74"/>
      <c r="AH4" s="74"/>
      <c r="AI4" s="155"/>
      <c r="AJ4" s="20"/>
      <c r="AK4" s="1961" t="s">
        <v>319</v>
      </c>
      <c r="AL4" s="1961"/>
      <c r="AM4" s="1961"/>
      <c r="AN4" s="1549"/>
      <c r="AO4" s="1549"/>
      <c r="AP4" s="20"/>
      <c r="AQ4" s="73" t="s">
        <v>95</v>
      </c>
      <c r="AR4" s="20"/>
      <c r="AS4" s="20"/>
      <c r="AT4" s="20"/>
      <c r="AU4" s="20"/>
      <c r="AV4" s="20"/>
      <c r="AW4" s="20"/>
      <c r="AX4" s="20"/>
    </row>
    <row r="5" spans="1:51" s="2" customFormat="1" ht="12" customHeight="1" thickBot="1" x14ac:dyDescent="0.25">
      <c r="B5" s="7"/>
      <c r="C5" s="7"/>
      <c r="D5" s="7"/>
      <c r="E5" s="7"/>
      <c r="F5" s="11"/>
      <c r="G5" s="11"/>
      <c r="H5" s="11"/>
      <c r="I5" s="11"/>
      <c r="J5" s="11"/>
      <c r="K5" s="11"/>
      <c r="L5" s="11"/>
      <c r="M5" s="11"/>
      <c r="N5" s="11"/>
      <c r="O5" s="11"/>
      <c r="P5" s="11"/>
      <c r="Q5" s="11"/>
      <c r="R5" s="11"/>
      <c r="S5" s="11"/>
      <c r="T5" s="11"/>
      <c r="U5" s="11"/>
      <c r="V5" s="11"/>
      <c r="W5" s="11"/>
      <c r="X5" s="11"/>
      <c r="Y5" s="11"/>
      <c r="Z5" s="11"/>
      <c r="AA5" s="11"/>
      <c r="AB5" s="11"/>
      <c r="AC5" s="11"/>
      <c r="AD5" s="11"/>
      <c r="AE5" s="7"/>
      <c r="AF5" s="7"/>
      <c r="AG5" s="7"/>
      <c r="AH5" s="7"/>
      <c r="AI5" s="7"/>
      <c r="AJ5" s="59"/>
      <c r="AK5" s="1961"/>
      <c r="AL5" s="1961"/>
      <c r="AM5" s="1961"/>
      <c r="AN5" s="1549"/>
      <c r="AO5" s="1549"/>
      <c r="AP5" s="59"/>
      <c r="AQ5" s="45"/>
      <c r="AR5" s="7"/>
      <c r="AS5" s="45"/>
      <c r="AT5" s="7"/>
      <c r="AU5" s="45"/>
      <c r="AV5" s="7"/>
      <c r="AW5" s="45"/>
      <c r="AX5" s="7"/>
    </row>
    <row r="6" spans="1:51" s="2" customFormat="1" ht="14.25" customHeight="1" x14ac:dyDescent="0.2">
      <c r="B6" s="1995" t="s">
        <v>240</v>
      </c>
      <c r="C6" s="167" t="s">
        <v>1</v>
      </c>
      <c r="D6" s="5" t="s">
        <v>2</v>
      </c>
      <c r="E6" s="5" t="s">
        <v>3</v>
      </c>
      <c r="F6" s="12" t="s">
        <v>94</v>
      </c>
      <c r="G6" s="12" t="s">
        <v>4</v>
      </c>
      <c r="H6" s="12" t="s">
        <v>5</v>
      </c>
      <c r="I6" s="65" t="s">
        <v>6</v>
      </c>
      <c r="J6" s="12" t="s">
        <v>7</v>
      </c>
      <c r="K6" s="12" t="s">
        <v>8</v>
      </c>
      <c r="L6" s="12" t="s">
        <v>9</v>
      </c>
      <c r="M6" s="12" t="s">
        <v>10</v>
      </c>
      <c r="N6" s="12" t="s">
        <v>11</v>
      </c>
      <c r="O6" s="12" t="s">
        <v>12</v>
      </c>
      <c r="P6" s="12" t="s">
        <v>13</v>
      </c>
      <c r="Q6" s="12" t="s">
        <v>14</v>
      </c>
      <c r="R6" s="12" t="s">
        <v>15</v>
      </c>
      <c r="S6" s="12" t="s">
        <v>16</v>
      </c>
      <c r="T6" s="12" t="s">
        <v>17</v>
      </c>
      <c r="U6" s="12" t="s">
        <v>18</v>
      </c>
      <c r="V6" s="12" t="s">
        <v>19</v>
      </c>
      <c r="W6" s="12" t="s">
        <v>20</v>
      </c>
      <c r="X6" s="12" t="s">
        <v>21</v>
      </c>
      <c r="Y6" s="12" t="s">
        <v>22</v>
      </c>
      <c r="Z6" s="12" t="s">
        <v>23</v>
      </c>
      <c r="AA6" s="12" t="s">
        <v>24</v>
      </c>
      <c r="AB6" s="5" t="s">
        <v>25</v>
      </c>
      <c r="AC6" s="5" t="s">
        <v>26</v>
      </c>
      <c r="AD6" s="12" t="s">
        <v>27</v>
      </c>
      <c r="AE6" s="5" t="s">
        <v>28</v>
      </c>
      <c r="AF6" s="5" t="s">
        <v>29</v>
      </c>
      <c r="AG6" s="12" t="s">
        <v>30</v>
      </c>
      <c r="AH6" s="5" t="s">
        <v>31</v>
      </c>
      <c r="AI6" s="5" t="s">
        <v>32</v>
      </c>
      <c r="AJ6" s="58"/>
      <c r="AK6" s="430"/>
      <c r="AL6" s="263"/>
      <c r="AM6" s="263"/>
      <c r="AN6" s="58"/>
      <c r="AO6" s="58"/>
      <c r="AP6" s="58"/>
      <c r="AQ6" s="12" t="s">
        <v>33</v>
      </c>
      <c r="AR6" s="12" t="s">
        <v>34</v>
      </c>
      <c r="AS6" s="12" t="s">
        <v>35</v>
      </c>
      <c r="AT6" s="12" t="s">
        <v>96</v>
      </c>
      <c r="AU6" s="5" t="s">
        <v>121</v>
      </c>
      <c r="AV6" s="5" t="s">
        <v>122</v>
      </c>
      <c r="AW6" s="5" t="s">
        <v>239</v>
      </c>
      <c r="AX6" s="5" t="s">
        <v>454</v>
      </c>
    </row>
    <row r="7" spans="1:51" s="2" customFormat="1" ht="9.9499999999999993" customHeight="1" x14ac:dyDescent="0.2">
      <c r="B7" s="1996"/>
      <c r="C7" s="1997" t="s">
        <v>92</v>
      </c>
      <c r="D7" s="53"/>
      <c r="E7" s="53"/>
      <c r="F7" s="54"/>
      <c r="G7" s="54"/>
      <c r="H7" s="53"/>
      <c r="I7" s="53"/>
      <c r="J7" s="53"/>
      <c r="K7" s="54"/>
      <c r="L7" s="54"/>
      <c r="M7" s="53"/>
      <c r="N7" s="66"/>
      <c r="O7" s="54"/>
      <c r="P7" s="54"/>
      <c r="Q7" s="55"/>
      <c r="R7" s="55"/>
      <c r="S7" s="55"/>
      <c r="T7" s="55"/>
      <c r="U7" s="55"/>
      <c r="V7" s="55"/>
      <c r="W7" s="55"/>
      <c r="X7" s="55"/>
      <c r="Y7" s="55"/>
      <c r="Z7" s="55"/>
      <c r="AA7" s="55"/>
      <c r="AB7" s="55"/>
      <c r="AC7" s="55"/>
      <c r="AD7" s="55"/>
      <c r="AE7" s="55"/>
      <c r="AF7" s="55"/>
      <c r="AG7" s="55"/>
      <c r="AH7" s="55"/>
      <c r="AI7" s="57"/>
      <c r="AJ7" s="49"/>
      <c r="AK7" s="1966" t="s">
        <v>92</v>
      </c>
      <c r="AL7" s="429"/>
      <c r="AM7" s="431"/>
      <c r="AN7" s="1550"/>
      <c r="AO7" s="1550"/>
      <c r="AP7" s="49"/>
      <c r="AQ7" s="56"/>
      <c r="AR7" s="57"/>
      <c r="AS7" s="56"/>
      <c r="AT7" s="57"/>
      <c r="AU7" s="56"/>
      <c r="AV7" s="57"/>
      <c r="AW7" s="56"/>
      <c r="AX7" s="57"/>
    </row>
    <row r="8" spans="1:51" s="2" customFormat="1" ht="9.9499999999999993" customHeight="1" x14ac:dyDescent="0.2">
      <c r="B8" s="1996"/>
      <c r="C8" s="1998"/>
      <c r="D8" s="1972" t="s">
        <v>36</v>
      </c>
      <c r="E8" s="1999" t="s">
        <v>241</v>
      </c>
      <c r="F8" s="120"/>
      <c r="G8" s="120"/>
      <c r="H8" s="1972" t="s">
        <v>242</v>
      </c>
      <c r="I8" s="1972" t="s">
        <v>243</v>
      </c>
      <c r="J8" s="2000" t="s">
        <v>244</v>
      </c>
      <c r="K8" s="120"/>
      <c r="L8" s="123"/>
      <c r="M8" s="1999" t="s">
        <v>245</v>
      </c>
      <c r="N8" s="119"/>
      <c r="O8" s="120"/>
      <c r="P8" s="120"/>
      <c r="Q8" s="121"/>
      <c r="R8" s="119"/>
      <c r="S8" s="119"/>
      <c r="T8" s="119"/>
      <c r="U8" s="119"/>
      <c r="V8" s="119"/>
      <c r="W8" s="119"/>
      <c r="X8" s="119"/>
      <c r="Y8" s="119"/>
      <c r="Z8" s="120"/>
      <c r="AA8" s="119"/>
      <c r="AB8" s="119"/>
      <c r="AC8" s="119"/>
      <c r="AD8" s="119"/>
      <c r="AE8" s="119"/>
      <c r="AF8" s="119"/>
      <c r="AG8" s="119"/>
      <c r="AH8" s="122"/>
      <c r="AI8" s="1972" t="s">
        <v>320</v>
      </c>
      <c r="AJ8" s="815"/>
      <c r="AK8" s="1967"/>
      <c r="AL8" s="1968" t="s">
        <v>333</v>
      </c>
      <c r="AM8" s="1969" t="s">
        <v>314</v>
      </c>
      <c r="AN8" s="1968" t="s">
        <v>630</v>
      </c>
      <c r="AO8" s="1452"/>
      <c r="AP8" s="815"/>
      <c r="AQ8" s="1975"/>
      <c r="AR8" s="1975"/>
      <c r="AS8" s="1975"/>
      <c r="AT8" s="1975"/>
      <c r="AU8" s="1975"/>
      <c r="AV8" s="1975"/>
      <c r="AW8" s="1975"/>
      <c r="AX8" s="1959"/>
    </row>
    <row r="9" spans="1:51" s="2" customFormat="1" ht="9.9499999999999993" customHeight="1" x14ac:dyDescent="0.2">
      <c r="B9" s="1996"/>
      <c r="C9" s="1998"/>
      <c r="D9" s="1972"/>
      <c r="E9" s="1999"/>
      <c r="F9" s="124"/>
      <c r="G9" s="124"/>
      <c r="H9" s="1972"/>
      <c r="I9" s="1972"/>
      <c r="J9" s="1999"/>
      <c r="K9" s="124"/>
      <c r="L9" s="125"/>
      <c r="M9" s="1999"/>
      <c r="N9" s="1964" t="s">
        <v>246</v>
      </c>
      <c r="O9" s="128"/>
      <c r="P9" s="128"/>
      <c r="Q9" s="1964" t="s">
        <v>328</v>
      </c>
      <c r="R9" s="1964" t="s">
        <v>327</v>
      </c>
      <c r="S9" s="128"/>
      <c r="T9" s="128"/>
      <c r="U9" s="128"/>
      <c r="V9" s="1964" t="s">
        <v>323</v>
      </c>
      <c r="W9" s="128"/>
      <c r="X9" s="401"/>
      <c r="Y9" s="1962" t="s">
        <v>39</v>
      </c>
      <c r="Z9" s="1962" t="s">
        <v>37</v>
      </c>
      <c r="AA9" s="1962" t="s">
        <v>93</v>
      </c>
      <c r="AB9" s="1962" t="s">
        <v>38</v>
      </c>
      <c r="AC9" s="1962" t="s">
        <v>453</v>
      </c>
      <c r="AD9" s="1962" t="s">
        <v>534</v>
      </c>
      <c r="AE9" s="1973" t="s">
        <v>535</v>
      </c>
      <c r="AF9" s="1973" t="s">
        <v>535</v>
      </c>
      <c r="AG9" s="1973" t="s">
        <v>535</v>
      </c>
      <c r="AH9" s="1962" t="s">
        <v>536</v>
      </c>
      <c r="AI9" s="1972"/>
      <c r="AJ9" s="815"/>
      <c r="AK9" s="1967"/>
      <c r="AL9" s="1968"/>
      <c r="AM9" s="1970"/>
      <c r="AN9" s="1968"/>
      <c r="AO9" s="1453"/>
      <c r="AP9" s="815"/>
      <c r="AQ9" s="1976"/>
      <c r="AR9" s="1976"/>
      <c r="AS9" s="1976"/>
      <c r="AT9" s="1976"/>
      <c r="AU9" s="1976"/>
      <c r="AV9" s="1976"/>
      <c r="AW9" s="1976"/>
      <c r="AX9" s="1960"/>
    </row>
    <row r="10" spans="1:51" s="2" customFormat="1" ht="12" customHeight="1" x14ac:dyDescent="0.2">
      <c r="B10" s="1996"/>
      <c r="C10" s="1998"/>
      <c r="D10" s="1972"/>
      <c r="E10" s="1999"/>
      <c r="F10" s="126"/>
      <c r="G10" s="126"/>
      <c r="H10" s="1972"/>
      <c r="I10" s="1972"/>
      <c r="J10" s="1999"/>
      <c r="K10" s="126"/>
      <c r="L10" s="127"/>
      <c r="M10" s="1999"/>
      <c r="N10" s="1965"/>
      <c r="O10" s="129"/>
      <c r="P10" s="129"/>
      <c r="Q10" s="1965"/>
      <c r="R10" s="1965"/>
      <c r="S10" s="129"/>
      <c r="T10" s="129"/>
      <c r="U10" s="129"/>
      <c r="V10" s="1965"/>
      <c r="W10" s="402"/>
      <c r="X10" s="403"/>
      <c r="Y10" s="1963"/>
      <c r="Z10" s="1963"/>
      <c r="AA10" s="1963"/>
      <c r="AB10" s="1963"/>
      <c r="AC10" s="1963"/>
      <c r="AD10" s="1963"/>
      <c r="AE10" s="1974"/>
      <c r="AF10" s="1974"/>
      <c r="AG10" s="1974"/>
      <c r="AH10" s="1963"/>
      <c r="AI10" s="1972"/>
      <c r="AJ10" s="815"/>
      <c r="AK10" s="1967"/>
      <c r="AL10" s="1968"/>
      <c r="AM10" s="1970"/>
      <c r="AN10" s="2002"/>
      <c r="AO10" s="132" t="s">
        <v>634</v>
      </c>
      <c r="AP10" s="815"/>
      <c r="AQ10" s="1976"/>
      <c r="AR10" s="1976"/>
      <c r="AS10" s="1976"/>
      <c r="AT10" s="1976"/>
      <c r="AU10" s="1976"/>
      <c r="AV10" s="1976"/>
      <c r="AW10" s="1976"/>
      <c r="AX10" s="1960"/>
    </row>
    <row r="11" spans="1:51" s="2" customFormat="1" ht="57.95" customHeight="1" x14ac:dyDescent="0.2">
      <c r="B11" s="1996"/>
      <c r="C11" s="1998"/>
      <c r="D11" s="1972"/>
      <c r="E11" s="1999"/>
      <c r="F11" s="376" t="s">
        <v>222</v>
      </c>
      <c r="G11" s="376" t="s">
        <v>238</v>
      </c>
      <c r="H11" s="1972"/>
      <c r="I11" s="1972"/>
      <c r="J11" s="1999"/>
      <c r="K11" s="116" t="s">
        <v>119</v>
      </c>
      <c r="L11" s="117" t="s">
        <v>120</v>
      </c>
      <c r="M11" s="1999"/>
      <c r="N11" s="2001"/>
      <c r="O11" s="116" t="s">
        <v>247</v>
      </c>
      <c r="P11" s="118" t="s">
        <v>248</v>
      </c>
      <c r="Q11" s="1965"/>
      <c r="R11" s="1965"/>
      <c r="S11" s="118" t="s">
        <v>326</v>
      </c>
      <c r="T11" s="118" t="s">
        <v>325</v>
      </c>
      <c r="U11" s="118" t="s">
        <v>324</v>
      </c>
      <c r="V11" s="1965"/>
      <c r="W11" s="116" t="s">
        <v>322</v>
      </c>
      <c r="X11" s="376" t="s">
        <v>321</v>
      </c>
      <c r="Y11" s="1963"/>
      <c r="Z11" s="1963"/>
      <c r="AA11" s="1963"/>
      <c r="AB11" s="1963"/>
      <c r="AC11" s="1963"/>
      <c r="AD11" s="1971"/>
      <c r="AE11" s="1974"/>
      <c r="AF11" s="1974"/>
      <c r="AG11" s="1974"/>
      <c r="AH11" s="1963"/>
      <c r="AI11" s="1972"/>
      <c r="AJ11" s="814"/>
      <c r="AK11" s="1967"/>
      <c r="AL11" s="1968"/>
      <c r="AM11" s="1970"/>
      <c r="AN11" s="2003"/>
      <c r="AO11" s="2004"/>
      <c r="AP11" s="814"/>
      <c r="AQ11" s="1976"/>
      <c r="AR11" s="1976"/>
      <c r="AS11" s="1976"/>
      <c r="AT11" s="1976"/>
      <c r="AU11" s="1976"/>
      <c r="AV11" s="1976"/>
      <c r="AW11" s="1976"/>
      <c r="AX11" s="1960"/>
    </row>
    <row r="12" spans="1:51" s="381" customFormat="1" ht="27.75" customHeight="1" x14ac:dyDescent="0.15">
      <c r="A12" s="380"/>
      <c r="B12" s="742" t="s">
        <v>518</v>
      </c>
      <c r="C12" s="743" t="s">
        <v>315</v>
      </c>
      <c r="D12" s="744" t="s">
        <v>100</v>
      </c>
      <c r="E12" s="745" t="s">
        <v>226</v>
      </c>
      <c r="F12" s="746"/>
      <c r="G12" s="746"/>
      <c r="H12" s="745" t="s">
        <v>236</v>
      </c>
      <c r="I12" s="745" t="s">
        <v>232</v>
      </c>
      <c r="J12" s="745" t="s">
        <v>231</v>
      </c>
      <c r="K12" s="746"/>
      <c r="L12" s="747"/>
      <c r="M12" s="745"/>
      <c r="N12" s="748" t="s">
        <v>227</v>
      </c>
      <c r="O12" s="746"/>
      <c r="P12" s="749"/>
      <c r="Q12" s="744"/>
      <c r="R12" s="750"/>
      <c r="S12" s="746"/>
      <c r="T12" s="746"/>
      <c r="U12" s="751"/>
      <c r="V12" s="750"/>
      <c r="W12" s="746"/>
      <c r="X12" s="746"/>
      <c r="Y12" s="752"/>
      <c r="Z12" s="753"/>
      <c r="AA12" s="753"/>
      <c r="AB12" s="753"/>
      <c r="AC12" s="752"/>
      <c r="AD12" s="745" t="s">
        <v>229</v>
      </c>
      <c r="AE12" s="752"/>
      <c r="AF12" s="752"/>
      <c r="AG12" s="752"/>
      <c r="AH12" s="752"/>
      <c r="AI12" s="753" t="s">
        <v>228</v>
      </c>
      <c r="AJ12" s="757"/>
      <c r="AK12" s="754" t="s">
        <v>99</v>
      </c>
      <c r="AL12" s="745" t="s">
        <v>313</v>
      </c>
      <c r="AM12" s="753" t="s">
        <v>230</v>
      </c>
      <c r="AN12" s="889"/>
      <c r="AO12" s="889"/>
      <c r="AP12" s="757"/>
      <c r="AQ12" s="755"/>
      <c r="AR12" s="756"/>
      <c r="AS12" s="755"/>
      <c r="AT12" s="756"/>
      <c r="AU12" s="755"/>
      <c r="AV12" s="756"/>
      <c r="AW12" s="755"/>
      <c r="AX12" s="756"/>
      <c r="AY12" s="383"/>
    </row>
    <row r="13" spans="1:51" s="741" customFormat="1" ht="14.25" customHeight="1" x14ac:dyDescent="0.2">
      <c r="A13" s="739"/>
      <c r="B13" s="760" t="s">
        <v>484</v>
      </c>
      <c r="C13" s="761" t="s">
        <v>485</v>
      </c>
      <c r="D13" s="762" t="s">
        <v>486</v>
      </c>
      <c r="E13" s="763" t="s">
        <v>487</v>
      </c>
      <c r="F13" s="764" t="s">
        <v>488</v>
      </c>
      <c r="G13" s="764" t="s">
        <v>489</v>
      </c>
      <c r="H13" s="763" t="s">
        <v>490</v>
      </c>
      <c r="I13" s="763" t="s">
        <v>491</v>
      </c>
      <c r="J13" s="763" t="s">
        <v>492</v>
      </c>
      <c r="K13" s="764" t="s">
        <v>493</v>
      </c>
      <c r="L13" s="765" t="s">
        <v>494</v>
      </c>
      <c r="M13" s="763" t="s">
        <v>495</v>
      </c>
      <c r="N13" s="766" t="s">
        <v>496</v>
      </c>
      <c r="O13" s="764" t="s">
        <v>497</v>
      </c>
      <c r="P13" s="767" t="s">
        <v>498</v>
      </c>
      <c r="Q13" s="762" t="s">
        <v>499</v>
      </c>
      <c r="R13" s="768" t="s">
        <v>500</v>
      </c>
      <c r="S13" s="764" t="s">
        <v>501</v>
      </c>
      <c r="T13" s="764" t="s">
        <v>502</v>
      </c>
      <c r="U13" s="769" t="s">
        <v>503</v>
      </c>
      <c r="V13" s="768" t="s">
        <v>504</v>
      </c>
      <c r="W13" s="764" t="s">
        <v>505</v>
      </c>
      <c r="X13" s="764" t="s">
        <v>506</v>
      </c>
      <c r="Y13" s="770" t="s">
        <v>507</v>
      </c>
      <c r="Z13" s="771" t="s">
        <v>508</v>
      </c>
      <c r="AA13" s="771" t="s">
        <v>509</v>
      </c>
      <c r="AB13" s="771" t="s">
        <v>510</v>
      </c>
      <c r="AC13" s="770" t="s">
        <v>511</v>
      </c>
      <c r="AD13" s="763" t="s">
        <v>512</v>
      </c>
      <c r="AE13" s="770"/>
      <c r="AF13" s="770"/>
      <c r="AG13" s="770"/>
      <c r="AH13" s="770" t="s">
        <v>516</v>
      </c>
      <c r="AI13" s="771" t="s">
        <v>513</v>
      </c>
      <c r="AJ13" s="758"/>
      <c r="AK13" s="772" t="s">
        <v>517</v>
      </c>
      <c r="AL13" s="763" t="s">
        <v>514</v>
      </c>
      <c r="AM13" s="771" t="s">
        <v>515</v>
      </c>
      <c r="AN13" s="133"/>
      <c r="AO13" s="134"/>
      <c r="AP13" s="758"/>
      <c r="AQ13" s="762"/>
      <c r="AR13" s="770"/>
      <c r="AS13" s="762"/>
      <c r="AT13" s="770"/>
      <c r="AU13" s="762"/>
      <c r="AV13" s="770"/>
      <c r="AW13" s="762"/>
      <c r="AX13" s="770"/>
      <c r="AY13" s="740"/>
    </row>
    <row r="14" spans="1:51" s="2" customFormat="1" x14ac:dyDescent="0.2">
      <c r="A14" s="6"/>
      <c r="B14" s="42">
        <v>2002</v>
      </c>
      <c r="C14" s="657"/>
      <c r="D14" s="404"/>
      <c r="E14" s="408"/>
      <c r="F14" s="405"/>
      <c r="G14" s="405"/>
      <c r="H14" s="406"/>
      <c r="I14" s="406"/>
      <c r="J14" s="404"/>
      <c r="K14" s="405"/>
      <c r="L14" s="407"/>
      <c r="M14" s="408"/>
      <c r="N14" s="409"/>
      <c r="O14" s="405"/>
      <c r="P14" s="410"/>
      <c r="Q14" s="404"/>
      <c r="R14" s="409"/>
      <c r="S14" s="405"/>
      <c r="T14" s="405"/>
      <c r="U14" s="411"/>
      <c r="V14" s="409"/>
      <c r="W14" s="405"/>
      <c r="X14" s="405"/>
      <c r="Y14" s="412"/>
      <c r="Z14" s="412"/>
      <c r="AA14" s="412"/>
      <c r="AB14" s="412"/>
      <c r="AC14" s="412"/>
      <c r="AD14" s="412"/>
      <c r="AE14" s="412"/>
      <c r="AF14" s="412"/>
      <c r="AG14" s="412"/>
      <c r="AH14" s="412"/>
      <c r="AI14" s="412"/>
      <c r="AJ14" s="759"/>
      <c r="AK14" s="160"/>
      <c r="AL14" s="150"/>
      <c r="AM14" s="68"/>
      <c r="AN14" s="133"/>
      <c r="AO14" s="136"/>
      <c r="AP14" s="759"/>
      <c r="AQ14" s="67"/>
      <c r="AR14" s="68"/>
      <c r="AS14" s="67"/>
      <c r="AT14" s="68"/>
      <c r="AU14" s="67"/>
      <c r="AV14" s="68"/>
      <c r="AW14" s="67"/>
      <c r="AX14" s="68"/>
    </row>
    <row r="15" spans="1:51" s="2" customFormat="1" x14ac:dyDescent="0.2">
      <c r="A15" s="6"/>
      <c r="B15" s="10">
        <v>2003</v>
      </c>
      <c r="C15" s="657" t="str">
        <f>IF(NOT('1 macro-mapping'!C16=0),IF(NOT('1 macro-mapping'!C17=0),'1 macro-mapping'!C17/'1 macro-mapping'!C16-1,""),"")</f>
        <v/>
      </c>
      <c r="D15" s="826" t="str">
        <f>IF(NOT(ISBLANK('1 macro-mapping'!D17)),IF(NOT(ISBLANK('1 macro-mapping'!D16)),('1 macro-mapping'!D17/'1 macro-mapping'!D16-1),""),"")</f>
        <v/>
      </c>
      <c r="E15" s="657" t="str">
        <f>IF(NOT('1 macro-mapping'!E16=0),IF(NOT('1 macro-mapping'!E17=0),'1 macro-mapping'!E17/'1 macro-mapping'!E16-1,""),"")</f>
        <v/>
      </c>
      <c r="F15" s="826" t="str">
        <f>IF(NOT(ISBLANK('1 macro-mapping'!F17)),IF(NOT(ISBLANK('1 macro-mapping'!F16)),('1 macro-mapping'!F17/'1 macro-mapping'!F16-1),""),"")</f>
        <v/>
      </c>
      <c r="G15" s="826" t="str">
        <f>IF(NOT(ISBLANK('1 macro-mapping'!G17)),IF(NOT(ISBLANK('1 macro-mapping'!G16)),('1 macro-mapping'!G17/'1 macro-mapping'!G16-1),""),"")</f>
        <v/>
      </c>
      <c r="H15" s="826" t="str">
        <f>IF(NOT(ISBLANK('1 macro-mapping'!H17)),IF(NOT(ISBLANK('1 macro-mapping'!H16)),('1 macro-mapping'!H17/'1 macro-mapping'!H16-1),""),"")</f>
        <v/>
      </c>
      <c r="I15" s="826" t="str">
        <f>IF(NOT(ISBLANK('1 macro-mapping'!I17)),IF(NOT(ISBLANK('1 macro-mapping'!I16)),('1 macro-mapping'!I17/'1 macro-mapping'!I16-1),""),"")</f>
        <v/>
      </c>
      <c r="J15" s="826" t="str">
        <f>IF(NOT(ISBLANK('1 macro-mapping'!J17)),IF(NOT(ISBLANK('1 macro-mapping'!J16)),('1 macro-mapping'!J17/'1 macro-mapping'!J16-1),""),"")</f>
        <v/>
      </c>
      <c r="K15" s="826" t="str">
        <f>IF(NOT(ISBLANK('1 macro-mapping'!K17)),IF(NOT(ISBLANK('1 macro-mapping'!K16)),('1 macro-mapping'!K17/'1 macro-mapping'!K16-1),""),"")</f>
        <v/>
      </c>
      <c r="L15" s="826" t="str">
        <f>IF(NOT(ISBLANK('1 macro-mapping'!L17)),IF(NOT(ISBLANK('1 macro-mapping'!L16)),('1 macro-mapping'!L17/'1 macro-mapping'!L16-1),""),"")</f>
        <v/>
      </c>
      <c r="M15" s="657" t="str">
        <f>IF(NOT('1 macro-mapping'!M16=0),IF(NOT('1 macro-mapping'!M17=0),'1 macro-mapping'!M17/'1 macro-mapping'!M16-1,""),"")</f>
        <v/>
      </c>
      <c r="N15" s="413" t="str">
        <f>IF(NOT(ISBLANK('1 macro-mapping'!N17)),IF(NOT(ISBLANK('1 macro-mapping'!N16)),('1 macro-mapping'!N17/'1 macro-mapping'!N16-1),""),"")</f>
        <v/>
      </c>
      <c r="O15" s="413" t="str">
        <f>IF(NOT(ISBLANK('1 macro-mapping'!O17)),IF(NOT(ISBLANK('1 macro-mapping'!O16)),('1 macro-mapping'!O17/'1 macro-mapping'!O16-1),""),"")</f>
        <v/>
      </c>
      <c r="P15" s="413" t="str">
        <f>IF(NOT(ISBLANK('1 macro-mapping'!P17)),IF(NOT(ISBLANK('1 macro-mapping'!P16)),('1 macro-mapping'!P17/'1 macro-mapping'!P16-1),""),"")</f>
        <v/>
      </c>
      <c r="Q15" s="413" t="str">
        <f>IF(NOT(ISBLANK('1 macro-mapping'!Q17)),IF(NOT(ISBLANK('1 macro-mapping'!Q16)),('1 macro-mapping'!Q17/'1 macro-mapping'!Q16-1),""),"")</f>
        <v/>
      </c>
      <c r="R15" s="413" t="str">
        <f>IF(NOT(ISBLANK('1 macro-mapping'!R17)),IF(NOT(ISBLANK('1 macro-mapping'!R16)),('1 macro-mapping'!R17/'1 macro-mapping'!R16-1),""),"")</f>
        <v/>
      </c>
      <c r="S15" s="413" t="str">
        <f>IF(NOT(ISBLANK('1 macro-mapping'!S17)),IF(NOT(ISBLANK('1 macro-mapping'!S16)),('1 macro-mapping'!S17/'1 macro-mapping'!S16-1),""),"")</f>
        <v/>
      </c>
      <c r="T15" s="413" t="str">
        <f>IF(NOT(ISBLANK('1 macro-mapping'!T17)),IF(NOT(ISBLANK('1 macro-mapping'!T16)),('1 macro-mapping'!T17/'1 macro-mapping'!T16-1),""),"")</f>
        <v/>
      </c>
      <c r="U15" s="413" t="str">
        <f>IF(NOT(ISBLANK('1 macro-mapping'!U17)),IF(NOT(ISBLANK('1 macro-mapping'!U16)),('1 macro-mapping'!U17/'1 macro-mapping'!U16-1),""),"")</f>
        <v/>
      </c>
      <c r="V15" s="413" t="str">
        <f>IF(NOT(ISBLANK('1 macro-mapping'!V17)),IF(NOT(ISBLANK('1 macro-mapping'!V16)),('1 macro-mapping'!V17/'1 macro-mapping'!V16-1),""),"")</f>
        <v/>
      </c>
      <c r="W15" s="413" t="str">
        <f>IF(NOT(ISBLANK('1 macro-mapping'!W17)),IF(NOT(ISBLANK('1 macro-mapping'!W16)),('1 macro-mapping'!W17/'1 macro-mapping'!W16-1),""),"")</f>
        <v/>
      </c>
      <c r="X15" s="413" t="str">
        <f>IF(NOT(ISBLANK('1 macro-mapping'!X17)),IF(NOT(ISBLANK('1 macro-mapping'!X16)),('1 macro-mapping'!X17/'1 macro-mapping'!X16-1),""),"")</f>
        <v/>
      </c>
      <c r="Y15" s="413" t="str">
        <f>IF(NOT(ISBLANK('1 macro-mapping'!Y17)),IF(NOT(ISBLANK('1 macro-mapping'!Y16)),('1 macro-mapping'!Y17/'1 macro-mapping'!Y16-1),""),"")</f>
        <v/>
      </c>
      <c r="Z15" s="413" t="str">
        <f>IF(NOT(ISBLANK('1 macro-mapping'!Z17)),IF(NOT(ISBLANK('1 macro-mapping'!Z16)),('1 macro-mapping'!Z17/'1 macro-mapping'!Z16-1),""),"")</f>
        <v/>
      </c>
      <c r="AA15" s="413" t="str">
        <f>IF(NOT(ISBLANK('1 macro-mapping'!AA17)),IF(NOT(ISBLANK('1 macro-mapping'!AA16)),('1 macro-mapping'!AA17/'1 macro-mapping'!AA16-1),""),"")</f>
        <v/>
      </c>
      <c r="AB15" s="413" t="str">
        <f>IF(NOT(ISBLANK('1 macro-mapping'!AB17)),IF(NOT(ISBLANK('1 macro-mapping'!AB16)),('1 macro-mapping'!AB17/'1 macro-mapping'!AB16-1),""),"")</f>
        <v/>
      </c>
      <c r="AC15" s="413" t="str">
        <f>IF(NOT(ISBLANK('1 macro-mapping'!AC17)),IF(NOT(ISBLANK('1 macro-mapping'!AC16)),('1 macro-mapping'!AC17/'1 macro-mapping'!AC16-1),""),"")</f>
        <v/>
      </c>
      <c r="AD15" s="413" t="str">
        <f>IF(NOT(ISBLANK('1 macro-mapping'!AD17)),IF(NOT(ISBLANK('1 macro-mapping'!AD16)),('1 macro-mapping'!AD17/'1 macro-mapping'!AD16-1),""),"")</f>
        <v/>
      </c>
      <c r="AE15" s="413" t="str">
        <f>IF(NOT(ISBLANK('1 macro-mapping'!AE17)),IF(NOT(ISBLANK('1 macro-mapping'!AE16)),('1 macro-mapping'!AE17/'1 macro-mapping'!AE16-1),""),"")</f>
        <v/>
      </c>
      <c r="AF15" s="413" t="str">
        <f>IF(NOT(ISBLANK('1 macro-mapping'!AF17)),IF(NOT(ISBLANK('1 macro-mapping'!AF16)),('1 macro-mapping'!AF17/'1 macro-mapping'!AF16-1),""),"")</f>
        <v/>
      </c>
      <c r="AG15" s="413" t="str">
        <f>IF(NOT(ISBLANK('1 macro-mapping'!AG17)),IF(NOT(ISBLANK('1 macro-mapping'!AG16)),('1 macro-mapping'!AG17/'1 macro-mapping'!AG16-1),""),"")</f>
        <v/>
      </c>
      <c r="AH15" s="413" t="str">
        <f>IF(NOT(ISBLANK('1 macro-mapping'!AH17)),IF(NOT(ISBLANK('1 macro-mapping'!AH16)),('1 macro-mapping'!AH17/'1 macro-mapping'!AH16-1),""),"")</f>
        <v/>
      </c>
      <c r="AI15" s="413" t="str">
        <f>IF(NOT(ISBLANK('1 macro-mapping'!AI17)),IF(NOT(ISBLANK('1 macro-mapping'!AI16)),('1 macro-mapping'!AI17/'1 macro-mapping'!AI16-1),""),"")</f>
        <v/>
      </c>
      <c r="AJ15" s="759"/>
      <c r="AK15" s="161" t="str">
        <f>IF(NOT(ISBLANK('1 macro-mapping'!AK17)),IF(NOT(ISBLANK('1 macro-mapping'!AK16)),('1 macro-mapping'!AK17/'1 macro-mapping'!AK16-1),""),"")</f>
        <v/>
      </c>
      <c r="AL15" s="150" t="str">
        <f>IF(NOT(ISBLANK('1 macro-mapping'!AL17)),IF(NOT(ISBLANK('1 macro-mapping'!AL16)),('1 macro-mapping'!AL17/'1 macro-mapping'!AL16-1),""),"")</f>
        <v/>
      </c>
      <c r="AM15" s="68" t="str">
        <f>IF(NOT(ISBLANK('1 macro-mapping'!AM17)),IF(NOT(ISBLANK('1 macro-mapping'!AM16)),('1 macro-mapping'!AM17/'1 macro-mapping'!AM16-1),""),"")</f>
        <v/>
      </c>
      <c r="AN15" s="133"/>
      <c r="AO15" s="136"/>
      <c r="AP15" s="759"/>
      <c r="AQ15" s="69"/>
      <c r="AR15" s="70"/>
      <c r="AS15" s="69"/>
      <c r="AT15" s="70"/>
      <c r="AU15" s="69"/>
      <c r="AV15" s="70"/>
      <c r="AW15" s="69"/>
      <c r="AX15" s="70"/>
    </row>
    <row r="16" spans="1:51" s="2" customFormat="1" x14ac:dyDescent="0.2">
      <c r="A16" s="6"/>
      <c r="B16" s="10">
        <v>2004</v>
      </c>
      <c r="C16" s="657" t="str">
        <f>IF(NOT('1 macro-mapping'!C17=0),IF(NOT('1 macro-mapping'!C18=0),'1 macro-mapping'!C18/'1 macro-mapping'!C17-1,""),"")</f>
        <v/>
      </c>
      <c r="D16" s="826" t="str">
        <f>IF(NOT(ISBLANK('1 macro-mapping'!D18)),IF(NOT(ISBLANK('1 macro-mapping'!D17)),('1 macro-mapping'!D18/'1 macro-mapping'!D17-1),""),"")</f>
        <v/>
      </c>
      <c r="E16" s="657" t="str">
        <f>IF(NOT('1 macro-mapping'!E17=0),IF(NOT('1 macro-mapping'!E18=0),'1 macro-mapping'!E18/'1 macro-mapping'!E17-1,""),"")</f>
        <v/>
      </c>
      <c r="F16" s="826" t="str">
        <f>IF(NOT(ISBLANK('1 macro-mapping'!F18)),IF(NOT(ISBLANK('1 macro-mapping'!F17)),('1 macro-mapping'!F18/'1 macro-mapping'!F17-1),""),"")</f>
        <v/>
      </c>
      <c r="G16" s="826" t="str">
        <f>IF(NOT(ISBLANK('1 macro-mapping'!G18)),IF(NOT(ISBLANK('1 macro-mapping'!G17)),('1 macro-mapping'!G18/'1 macro-mapping'!G17-1),""),"")</f>
        <v/>
      </c>
      <c r="H16" s="826" t="str">
        <f>IF(NOT(ISBLANK('1 macro-mapping'!H18)),IF(NOT(ISBLANK('1 macro-mapping'!H17)),('1 macro-mapping'!H18/'1 macro-mapping'!H17-1),""),"")</f>
        <v/>
      </c>
      <c r="I16" s="826" t="str">
        <f>IF(NOT(ISBLANK('1 macro-mapping'!I18)),IF(NOT(ISBLANK('1 macro-mapping'!I17)),('1 macro-mapping'!I18/'1 macro-mapping'!I17-1),""),"")</f>
        <v/>
      </c>
      <c r="J16" s="826" t="str">
        <f>IF(NOT(ISBLANK('1 macro-mapping'!J18)),IF(NOT(ISBLANK('1 macro-mapping'!J17)),('1 macro-mapping'!J18/'1 macro-mapping'!J17-1),""),"")</f>
        <v/>
      </c>
      <c r="K16" s="826" t="str">
        <f>IF(NOT(ISBLANK('1 macro-mapping'!K18)),IF(NOT(ISBLANK('1 macro-mapping'!K17)),('1 macro-mapping'!K18/'1 macro-mapping'!K17-1),""),"")</f>
        <v/>
      </c>
      <c r="L16" s="826" t="str">
        <f>IF(NOT(ISBLANK('1 macro-mapping'!L18)),IF(NOT(ISBLANK('1 macro-mapping'!L17)),('1 macro-mapping'!L18/'1 macro-mapping'!L17-1),""),"")</f>
        <v/>
      </c>
      <c r="M16" s="657" t="str">
        <f>IF(NOT('1 macro-mapping'!M17=0),IF(NOT('1 macro-mapping'!M18=0),'1 macro-mapping'!M18/'1 macro-mapping'!M17-1,""),"")</f>
        <v/>
      </c>
      <c r="N16" s="413" t="str">
        <f>IF(NOT(ISBLANK('1 macro-mapping'!N18)),IF(NOT(ISBLANK('1 macro-mapping'!N17)),('1 macro-mapping'!N18/'1 macro-mapping'!N17-1),""),"")</f>
        <v/>
      </c>
      <c r="O16" s="413" t="str">
        <f>IF(NOT(ISBLANK('1 macro-mapping'!O18)),IF(NOT(ISBLANK('1 macro-mapping'!O17)),('1 macro-mapping'!O18/'1 macro-mapping'!O17-1),""),"")</f>
        <v/>
      </c>
      <c r="P16" s="413" t="str">
        <f>IF(NOT(ISBLANK('1 macro-mapping'!P18)),IF(NOT(ISBLANK('1 macro-mapping'!P17)),('1 macro-mapping'!P18/'1 macro-mapping'!P17-1),""),"")</f>
        <v/>
      </c>
      <c r="Q16" s="413" t="str">
        <f>IF(NOT(ISBLANK('1 macro-mapping'!Q18)),IF(NOT(ISBLANK('1 macro-mapping'!Q17)),('1 macro-mapping'!Q18/'1 macro-mapping'!Q17-1),""),"")</f>
        <v/>
      </c>
      <c r="R16" s="413" t="str">
        <f>IF(NOT(ISBLANK('1 macro-mapping'!R18)),IF(NOT(ISBLANK('1 macro-mapping'!R17)),('1 macro-mapping'!R18/'1 macro-mapping'!R17-1),""),"")</f>
        <v/>
      </c>
      <c r="S16" s="413" t="str">
        <f>IF(NOT(ISBLANK('1 macro-mapping'!S18)),IF(NOT(ISBLANK('1 macro-mapping'!S17)),('1 macro-mapping'!S18/'1 macro-mapping'!S17-1),""),"")</f>
        <v/>
      </c>
      <c r="T16" s="413" t="str">
        <f>IF(NOT(ISBLANK('1 macro-mapping'!T18)),IF(NOT(ISBLANK('1 macro-mapping'!T17)),('1 macro-mapping'!T18/'1 macro-mapping'!T17-1),""),"")</f>
        <v/>
      </c>
      <c r="U16" s="413" t="str">
        <f>IF(NOT(ISBLANK('1 macro-mapping'!U18)),IF(NOT(ISBLANK('1 macro-mapping'!U17)),('1 macro-mapping'!U18/'1 macro-mapping'!U17-1),""),"")</f>
        <v/>
      </c>
      <c r="V16" s="413" t="str">
        <f>IF(NOT(ISBLANK('1 macro-mapping'!V18)),IF(NOT(ISBLANK('1 macro-mapping'!V17)),('1 macro-mapping'!V18/'1 macro-mapping'!V17-1),""),"")</f>
        <v/>
      </c>
      <c r="W16" s="413" t="str">
        <f>IF(NOT(ISBLANK('1 macro-mapping'!W18)),IF(NOT(ISBLANK('1 macro-mapping'!W17)),('1 macro-mapping'!W18/'1 macro-mapping'!W17-1),""),"")</f>
        <v/>
      </c>
      <c r="X16" s="413" t="str">
        <f>IF(NOT(ISBLANK('1 macro-mapping'!X18)),IF(NOT(ISBLANK('1 macro-mapping'!X17)),('1 macro-mapping'!X18/'1 macro-mapping'!X17-1),""),"")</f>
        <v/>
      </c>
      <c r="Y16" s="413" t="str">
        <f>IF(NOT(ISBLANK('1 macro-mapping'!Y18)),IF(NOT(ISBLANK('1 macro-mapping'!Y17)),('1 macro-mapping'!Y18/'1 macro-mapping'!Y17-1),""),"")</f>
        <v/>
      </c>
      <c r="Z16" s="413" t="str">
        <f>IF(NOT(ISBLANK('1 macro-mapping'!Z18)),IF(NOT(ISBLANK('1 macro-mapping'!Z17)),('1 macro-mapping'!Z18/'1 macro-mapping'!Z17-1),""),"")</f>
        <v/>
      </c>
      <c r="AA16" s="413" t="str">
        <f>IF(NOT(ISBLANK('1 macro-mapping'!AA18)),IF(NOT(ISBLANK('1 macro-mapping'!AA17)),('1 macro-mapping'!AA18/'1 macro-mapping'!AA17-1),""),"")</f>
        <v/>
      </c>
      <c r="AB16" s="413" t="str">
        <f>IF(NOT(ISBLANK('1 macro-mapping'!AB18)),IF(NOT(ISBLANK('1 macro-mapping'!AB17)),('1 macro-mapping'!AB18/'1 macro-mapping'!AB17-1),""),"")</f>
        <v/>
      </c>
      <c r="AC16" s="413" t="str">
        <f>IF(NOT(ISBLANK('1 macro-mapping'!AC18)),IF(NOT(ISBLANK('1 macro-mapping'!AC17)),('1 macro-mapping'!AC18/'1 macro-mapping'!AC17-1),""),"")</f>
        <v/>
      </c>
      <c r="AD16" s="413" t="str">
        <f>IF(NOT(ISBLANK('1 macro-mapping'!AD18)),IF(NOT(ISBLANK('1 macro-mapping'!AD17)),('1 macro-mapping'!AD18/'1 macro-mapping'!AD17-1),""),"")</f>
        <v/>
      </c>
      <c r="AE16" s="413" t="str">
        <f>IF(NOT(ISBLANK('1 macro-mapping'!AE18)),IF(NOT(ISBLANK('1 macro-mapping'!AE17)),('1 macro-mapping'!AE18/'1 macro-mapping'!AE17-1),""),"")</f>
        <v/>
      </c>
      <c r="AF16" s="413" t="str">
        <f>IF(NOT(ISBLANK('1 macro-mapping'!AF18)),IF(NOT(ISBLANK('1 macro-mapping'!AF17)),('1 macro-mapping'!AF18/'1 macro-mapping'!AF17-1),""),"")</f>
        <v/>
      </c>
      <c r="AG16" s="413" t="str">
        <f>IF(NOT(ISBLANK('1 macro-mapping'!AG18)),IF(NOT(ISBLANK('1 macro-mapping'!AG17)),('1 macro-mapping'!AG18/'1 macro-mapping'!AG17-1),""),"")</f>
        <v/>
      </c>
      <c r="AH16" s="413" t="str">
        <f>IF(NOT(ISBLANK('1 macro-mapping'!AH18)),IF(NOT(ISBLANK('1 macro-mapping'!AH17)),('1 macro-mapping'!AH18/'1 macro-mapping'!AH17-1),""),"")</f>
        <v/>
      </c>
      <c r="AI16" s="413" t="str">
        <f>IF(NOT(ISBLANK('1 macro-mapping'!AI18)),IF(NOT(ISBLANK('1 macro-mapping'!AI17)),('1 macro-mapping'!AI18/'1 macro-mapping'!AI17-1),""),"")</f>
        <v/>
      </c>
      <c r="AJ16" s="759"/>
      <c r="AK16" s="161" t="str">
        <f>IF(NOT(ISBLANK('1 macro-mapping'!AK18)),IF(NOT(ISBLANK('1 macro-mapping'!AK17)),('1 macro-mapping'!AK18/'1 macro-mapping'!AK17-1),""),"")</f>
        <v/>
      </c>
      <c r="AL16" s="150" t="str">
        <f>IF(NOT(ISBLANK('1 macro-mapping'!AL18)),IF(NOT(ISBLANK('1 macro-mapping'!AL17)),('1 macro-mapping'!AL18/'1 macro-mapping'!AL17-1),""),"")</f>
        <v/>
      </c>
      <c r="AM16" s="68" t="str">
        <f>IF(NOT(ISBLANK('1 macro-mapping'!AM18)),IF(NOT(ISBLANK('1 macro-mapping'!AM17)),('1 macro-mapping'!AM18/'1 macro-mapping'!AM17-1),""),"")</f>
        <v/>
      </c>
      <c r="AN16" s="133"/>
      <c r="AO16" s="136"/>
      <c r="AP16" s="658"/>
      <c r="AQ16" s="69"/>
      <c r="AR16" s="70"/>
      <c r="AS16" s="69"/>
      <c r="AT16" s="70"/>
      <c r="AU16" s="69"/>
      <c r="AV16" s="70"/>
      <c r="AW16" s="69"/>
      <c r="AX16" s="70"/>
    </row>
    <row r="17" spans="1:50" s="2" customFormat="1" x14ac:dyDescent="0.2">
      <c r="A17" s="6"/>
      <c r="B17" s="10">
        <v>2005</v>
      </c>
      <c r="C17" s="657" t="str">
        <f>IF(NOT('1 macro-mapping'!C18=0),IF(NOT('1 macro-mapping'!C19=0),'1 macro-mapping'!C19/'1 macro-mapping'!C18-1,""),"")</f>
        <v/>
      </c>
      <c r="D17" s="826" t="str">
        <f>IF(NOT(ISBLANK('1 macro-mapping'!D19)),IF(NOT(ISBLANK('1 macro-mapping'!D18)),('1 macro-mapping'!D19/'1 macro-mapping'!D18-1),""),"")</f>
        <v/>
      </c>
      <c r="E17" s="657" t="str">
        <f>IF(NOT('1 macro-mapping'!E18=0),IF(NOT('1 macro-mapping'!E19=0),'1 macro-mapping'!E19/'1 macro-mapping'!E18-1,""),"")</f>
        <v/>
      </c>
      <c r="F17" s="826" t="str">
        <f>IF(NOT(ISBLANK('1 macro-mapping'!F19)),IF(NOT(ISBLANK('1 macro-mapping'!F18)),('1 macro-mapping'!F19/'1 macro-mapping'!F18-1),""),"")</f>
        <v/>
      </c>
      <c r="G17" s="826" t="str">
        <f>IF(NOT(ISBLANK('1 macro-mapping'!G19)),IF(NOT(ISBLANK('1 macro-mapping'!G18)),('1 macro-mapping'!G19/'1 macro-mapping'!G18-1),""),"")</f>
        <v/>
      </c>
      <c r="H17" s="826" t="str">
        <f>IF(NOT(ISBLANK('1 macro-mapping'!H19)),IF(NOT(ISBLANK('1 macro-mapping'!H18)),('1 macro-mapping'!H19/'1 macro-mapping'!H18-1),""),"")</f>
        <v/>
      </c>
      <c r="I17" s="826" t="str">
        <f>IF(NOT(ISBLANK('1 macro-mapping'!I19)),IF(NOT(ISBLANK('1 macro-mapping'!I18)),('1 macro-mapping'!I19/'1 macro-mapping'!I18-1),""),"")</f>
        <v/>
      </c>
      <c r="J17" s="826" t="str">
        <f>IF(NOT(ISBLANK('1 macro-mapping'!J19)),IF(NOT(ISBLANK('1 macro-mapping'!J18)),('1 macro-mapping'!J19/'1 macro-mapping'!J18-1),""),"")</f>
        <v/>
      </c>
      <c r="K17" s="826" t="str">
        <f>IF(NOT(ISBLANK('1 macro-mapping'!K19)),IF(NOT(ISBLANK('1 macro-mapping'!K18)),('1 macro-mapping'!K19/'1 macro-mapping'!K18-1),""),"")</f>
        <v/>
      </c>
      <c r="L17" s="826" t="str">
        <f>IF(NOT(ISBLANK('1 macro-mapping'!L19)),IF(NOT(ISBLANK('1 macro-mapping'!L18)),('1 macro-mapping'!L19/'1 macro-mapping'!L18-1),""),"")</f>
        <v/>
      </c>
      <c r="M17" s="657" t="str">
        <f>IF(NOT('1 macro-mapping'!M18=0),IF(NOT('1 macro-mapping'!M19=0),'1 macro-mapping'!M19/'1 macro-mapping'!M18-1,""),"")</f>
        <v/>
      </c>
      <c r="N17" s="413" t="str">
        <f>IF(NOT(ISBLANK('1 macro-mapping'!N19)),IF(NOT(ISBLANK('1 macro-mapping'!N18)),('1 macro-mapping'!N19/'1 macro-mapping'!N18-1),""),"")</f>
        <v/>
      </c>
      <c r="O17" s="413" t="str">
        <f>IF(NOT(ISBLANK('1 macro-mapping'!O19)),IF(NOT(ISBLANK('1 macro-mapping'!O18)),('1 macro-mapping'!O19/'1 macro-mapping'!O18-1),""),"")</f>
        <v/>
      </c>
      <c r="P17" s="413" t="str">
        <f>IF(NOT(ISBLANK('1 macro-mapping'!P19)),IF(NOT(ISBLANK('1 macro-mapping'!P18)),('1 macro-mapping'!P19/'1 macro-mapping'!P18-1),""),"")</f>
        <v/>
      </c>
      <c r="Q17" s="413" t="str">
        <f>IF(NOT(ISBLANK('1 macro-mapping'!Q19)),IF(NOT(ISBLANK('1 macro-mapping'!Q18)),('1 macro-mapping'!Q19/'1 macro-mapping'!Q18-1),""),"")</f>
        <v/>
      </c>
      <c r="R17" s="413" t="str">
        <f>IF(NOT(ISBLANK('1 macro-mapping'!R19)),IF(NOT(ISBLANK('1 macro-mapping'!R18)),('1 macro-mapping'!R19/'1 macro-mapping'!R18-1),""),"")</f>
        <v/>
      </c>
      <c r="S17" s="413" t="str">
        <f>IF(NOT(ISBLANK('1 macro-mapping'!S19)),IF(NOT(ISBLANK('1 macro-mapping'!S18)),('1 macro-mapping'!S19/'1 macro-mapping'!S18-1),""),"")</f>
        <v/>
      </c>
      <c r="T17" s="413" t="str">
        <f>IF(NOT(ISBLANK('1 macro-mapping'!T19)),IF(NOT(ISBLANK('1 macro-mapping'!T18)),('1 macro-mapping'!T19/'1 macro-mapping'!T18-1),""),"")</f>
        <v/>
      </c>
      <c r="U17" s="413" t="str">
        <f>IF(NOT(ISBLANK('1 macro-mapping'!U19)),IF(NOT(ISBLANK('1 macro-mapping'!U18)),('1 macro-mapping'!U19/'1 macro-mapping'!U18-1),""),"")</f>
        <v/>
      </c>
      <c r="V17" s="413" t="str">
        <f>IF(NOT(ISBLANK('1 macro-mapping'!V19)),IF(NOT(ISBLANK('1 macro-mapping'!V18)),('1 macro-mapping'!V19/'1 macro-mapping'!V18-1),""),"")</f>
        <v/>
      </c>
      <c r="W17" s="413" t="str">
        <f>IF(NOT(ISBLANK('1 macro-mapping'!W19)),IF(NOT(ISBLANK('1 macro-mapping'!W18)),('1 macro-mapping'!W19/'1 macro-mapping'!W18-1),""),"")</f>
        <v/>
      </c>
      <c r="X17" s="413" t="str">
        <f>IF(NOT(ISBLANK('1 macro-mapping'!X19)),IF(NOT(ISBLANK('1 macro-mapping'!X18)),('1 macro-mapping'!X19/'1 macro-mapping'!X18-1),""),"")</f>
        <v/>
      </c>
      <c r="Y17" s="413" t="str">
        <f>IF(NOT(ISBLANK('1 macro-mapping'!Y19)),IF(NOT(ISBLANK('1 macro-mapping'!Y18)),('1 macro-mapping'!Y19/'1 macro-mapping'!Y18-1),""),"")</f>
        <v/>
      </c>
      <c r="Z17" s="413" t="str">
        <f>IF(NOT(ISBLANK('1 macro-mapping'!Z19)),IF(NOT(ISBLANK('1 macro-mapping'!Z18)),('1 macro-mapping'!Z19/'1 macro-mapping'!Z18-1),""),"")</f>
        <v/>
      </c>
      <c r="AA17" s="413" t="str">
        <f>IF(NOT(ISBLANK('1 macro-mapping'!AA19)),IF(NOT(ISBLANK('1 macro-mapping'!AA18)),('1 macro-mapping'!AA19/'1 macro-mapping'!AA18-1),""),"")</f>
        <v/>
      </c>
      <c r="AB17" s="413" t="str">
        <f>IF(NOT(ISBLANK('1 macro-mapping'!AB19)),IF(NOT(ISBLANK('1 macro-mapping'!AB18)),('1 macro-mapping'!AB19/'1 macro-mapping'!AB18-1),""),"")</f>
        <v/>
      </c>
      <c r="AC17" s="413" t="str">
        <f>IF(NOT(ISBLANK('1 macro-mapping'!AC19)),IF(NOT(ISBLANK('1 macro-mapping'!AC18)),('1 macro-mapping'!AC19/'1 macro-mapping'!AC18-1),""),"")</f>
        <v/>
      </c>
      <c r="AD17" s="413" t="str">
        <f>IF(NOT(ISBLANK('1 macro-mapping'!AD19)),IF(NOT(ISBLANK('1 macro-mapping'!AD18)),('1 macro-mapping'!AD19/'1 macro-mapping'!AD18-1),""),"")</f>
        <v/>
      </c>
      <c r="AE17" s="413" t="str">
        <f>IF(NOT(ISBLANK('1 macro-mapping'!AE19)),IF(NOT(ISBLANK('1 macro-mapping'!AE18)),('1 macro-mapping'!AE19/'1 macro-mapping'!AE18-1),""),"")</f>
        <v/>
      </c>
      <c r="AF17" s="413" t="str">
        <f>IF(NOT(ISBLANK('1 macro-mapping'!AF19)),IF(NOT(ISBLANK('1 macro-mapping'!AF18)),('1 macro-mapping'!AF19/'1 macro-mapping'!AF18-1),""),"")</f>
        <v/>
      </c>
      <c r="AG17" s="413" t="str">
        <f>IF(NOT(ISBLANK('1 macro-mapping'!AG19)),IF(NOT(ISBLANK('1 macro-mapping'!AG18)),('1 macro-mapping'!AG19/'1 macro-mapping'!AG18-1),""),"")</f>
        <v/>
      </c>
      <c r="AH17" s="413" t="str">
        <f>IF(NOT(ISBLANK('1 macro-mapping'!AH19)),IF(NOT(ISBLANK('1 macro-mapping'!AH18)),('1 macro-mapping'!AH19/'1 macro-mapping'!AH18-1),""),"")</f>
        <v/>
      </c>
      <c r="AI17" s="413" t="str">
        <f>IF(NOT(ISBLANK('1 macro-mapping'!AI19)),IF(NOT(ISBLANK('1 macro-mapping'!AI18)),('1 macro-mapping'!AI19/'1 macro-mapping'!AI18-1),""),"")</f>
        <v/>
      </c>
      <c r="AJ17" s="658"/>
      <c r="AK17" s="161" t="str">
        <f>IF(NOT(ISBLANK('1 macro-mapping'!AK19)),IF(NOT(ISBLANK('1 macro-mapping'!AK18)),('1 macro-mapping'!AK19/'1 macro-mapping'!AK18-1),""),"")</f>
        <v/>
      </c>
      <c r="AL17" s="150" t="str">
        <f>IF(NOT(ISBLANK('1 macro-mapping'!AL19)),IF(NOT(ISBLANK('1 macro-mapping'!AL18)),('1 macro-mapping'!AL19/'1 macro-mapping'!AL18-1),""),"")</f>
        <v/>
      </c>
      <c r="AM17" s="68" t="str">
        <f>IF(NOT(ISBLANK('1 macro-mapping'!AM19)),IF(NOT(ISBLANK('1 macro-mapping'!AM18)),('1 macro-mapping'!AM19/'1 macro-mapping'!AM18-1),""),"")</f>
        <v/>
      </c>
      <c r="AN17" s="133"/>
      <c r="AO17" s="136"/>
      <c r="AP17" s="658"/>
      <c r="AQ17" s="69"/>
      <c r="AR17" s="70"/>
      <c r="AS17" s="69"/>
      <c r="AT17" s="70"/>
      <c r="AU17" s="69"/>
      <c r="AV17" s="70"/>
      <c r="AW17" s="69"/>
      <c r="AX17" s="70"/>
    </row>
    <row r="18" spans="1:50" s="2" customFormat="1" x14ac:dyDescent="0.2">
      <c r="A18" s="6"/>
      <c r="B18" s="10">
        <v>2006</v>
      </c>
      <c r="C18" s="657" t="str">
        <f>IF(NOT('1 macro-mapping'!C19=0),IF(NOT('1 macro-mapping'!C20=0),'1 macro-mapping'!C20/'1 macro-mapping'!C19-1,""),"")</f>
        <v/>
      </c>
      <c r="D18" s="826" t="str">
        <f>IF(NOT(ISBLANK('1 macro-mapping'!D20)),IF(NOT(ISBLANK('1 macro-mapping'!D19)),('1 macro-mapping'!D20/'1 macro-mapping'!D19-1),""),"")</f>
        <v/>
      </c>
      <c r="E18" s="657" t="str">
        <f>IF(NOT('1 macro-mapping'!E19=0),IF(NOT('1 macro-mapping'!E20=0),'1 macro-mapping'!E20/'1 macro-mapping'!E19-1,""),"")</f>
        <v/>
      </c>
      <c r="F18" s="826" t="str">
        <f>IF(NOT(ISBLANK('1 macro-mapping'!F20)),IF(NOT(ISBLANK('1 macro-mapping'!F19)),('1 macro-mapping'!F20/'1 macro-mapping'!F19-1),""),"")</f>
        <v/>
      </c>
      <c r="G18" s="826" t="str">
        <f>IF(NOT(ISBLANK('1 macro-mapping'!G20)),IF(NOT(ISBLANK('1 macro-mapping'!G19)),('1 macro-mapping'!G20/'1 macro-mapping'!G19-1),""),"")</f>
        <v/>
      </c>
      <c r="H18" s="826" t="str">
        <f>IF(NOT(ISBLANK('1 macro-mapping'!H20)),IF(NOT(ISBLANK('1 macro-mapping'!H19)),('1 macro-mapping'!H20/'1 macro-mapping'!H19-1),""),"")</f>
        <v/>
      </c>
      <c r="I18" s="826" t="str">
        <f>IF(NOT(ISBLANK('1 macro-mapping'!I20)),IF(NOT(ISBLANK('1 macro-mapping'!I19)),('1 macro-mapping'!I20/'1 macro-mapping'!I19-1),""),"")</f>
        <v/>
      </c>
      <c r="J18" s="826" t="str">
        <f>IF(NOT(ISBLANK('1 macro-mapping'!J20)),IF(NOT(ISBLANK('1 macro-mapping'!J19)),('1 macro-mapping'!J20/'1 macro-mapping'!J19-1),""),"")</f>
        <v/>
      </c>
      <c r="K18" s="826" t="str">
        <f>IF(NOT(ISBLANK('1 macro-mapping'!K20)),IF(NOT(ISBLANK('1 macro-mapping'!K19)),('1 macro-mapping'!K20/'1 macro-mapping'!K19-1),""),"")</f>
        <v/>
      </c>
      <c r="L18" s="826" t="str">
        <f>IF(NOT(ISBLANK('1 macro-mapping'!L20)),IF(NOT(ISBLANK('1 macro-mapping'!L19)),('1 macro-mapping'!L20/'1 macro-mapping'!L19-1),""),"")</f>
        <v/>
      </c>
      <c r="M18" s="657" t="str">
        <f>IF(NOT('1 macro-mapping'!M19=0),IF(NOT('1 macro-mapping'!M20=0),'1 macro-mapping'!M20/'1 macro-mapping'!M19-1,""),"")</f>
        <v/>
      </c>
      <c r="N18" s="413" t="str">
        <f>IF(NOT(ISBLANK('1 macro-mapping'!N20)),IF(NOT(ISBLANK('1 macro-mapping'!N19)),('1 macro-mapping'!N20/'1 macro-mapping'!N19-1),""),"")</f>
        <v/>
      </c>
      <c r="O18" s="413" t="str">
        <f>IF(NOT(ISBLANK('1 macro-mapping'!O20)),IF(NOT(ISBLANK('1 macro-mapping'!O19)),('1 macro-mapping'!O20/'1 macro-mapping'!O19-1),""),"")</f>
        <v/>
      </c>
      <c r="P18" s="413" t="str">
        <f>IF(NOT(ISBLANK('1 macro-mapping'!P20)),IF(NOT(ISBLANK('1 macro-mapping'!P19)),('1 macro-mapping'!P20/'1 macro-mapping'!P19-1),""),"")</f>
        <v/>
      </c>
      <c r="Q18" s="413" t="str">
        <f>IF(NOT(ISBLANK('1 macro-mapping'!Q20)),IF(NOT(ISBLANK('1 macro-mapping'!Q19)),('1 macro-mapping'!Q20/'1 macro-mapping'!Q19-1),""),"")</f>
        <v/>
      </c>
      <c r="R18" s="413" t="str">
        <f>IF(NOT(ISBLANK('1 macro-mapping'!R20)),IF(NOT(ISBLANK('1 macro-mapping'!R19)),('1 macro-mapping'!R20/'1 macro-mapping'!R19-1),""),"")</f>
        <v/>
      </c>
      <c r="S18" s="413" t="str">
        <f>IF(NOT(ISBLANK('1 macro-mapping'!S20)),IF(NOT(ISBLANK('1 macro-mapping'!S19)),('1 macro-mapping'!S20/'1 macro-mapping'!S19-1),""),"")</f>
        <v/>
      </c>
      <c r="T18" s="413" t="str">
        <f>IF(NOT(ISBLANK('1 macro-mapping'!T20)),IF(NOT(ISBLANK('1 macro-mapping'!T19)),('1 macro-mapping'!T20/'1 macro-mapping'!T19-1),""),"")</f>
        <v/>
      </c>
      <c r="U18" s="413" t="str">
        <f>IF(NOT(ISBLANK('1 macro-mapping'!U20)),IF(NOT(ISBLANK('1 macro-mapping'!U19)),('1 macro-mapping'!U20/'1 macro-mapping'!U19-1),""),"")</f>
        <v/>
      </c>
      <c r="V18" s="413" t="str">
        <f>IF(NOT(ISBLANK('1 macro-mapping'!V20)),IF(NOT(ISBLANK('1 macro-mapping'!V19)),('1 macro-mapping'!V20/'1 macro-mapping'!V19-1),""),"")</f>
        <v/>
      </c>
      <c r="W18" s="413" t="str">
        <f>IF(NOT(ISBLANK('1 macro-mapping'!W20)),IF(NOT(ISBLANK('1 macro-mapping'!W19)),('1 macro-mapping'!W20/'1 macro-mapping'!W19-1),""),"")</f>
        <v/>
      </c>
      <c r="X18" s="413" t="str">
        <f>IF(NOT(ISBLANK('1 macro-mapping'!X20)),IF(NOT(ISBLANK('1 macro-mapping'!X19)),('1 macro-mapping'!X20/'1 macro-mapping'!X19-1),""),"")</f>
        <v/>
      </c>
      <c r="Y18" s="413" t="str">
        <f>IF(NOT(ISBLANK('1 macro-mapping'!Y20)),IF(NOT(ISBLANK('1 macro-mapping'!Y19)),('1 macro-mapping'!Y20/'1 macro-mapping'!Y19-1),""),"")</f>
        <v/>
      </c>
      <c r="Z18" s="413" t="str">
        <f>IF(NOT(ISBLANK('1 macro-mapping'!Z20)),IF(NOT(ISBLANK('1 macro-mapping'!Z19)),('1 macro-mapping'!Z20/'1 macro-mapping'!Z19-1),""),"")</f>
        <v/>
      </c>
      <c r="AA18" s="413" t="str">
        <f>IF(NOT(ISBLANK('1 macro-mapping'!AA20)),IF(NOT(ISBLANK('1 macro-mapping'!AA19)),('1 macro-mapping'!AA20/'1 macro-mapping'!AA19-1),""),"")</f>
        <v/>
      </c>
      <c r="AB18" s="413" t="str">
        <f>IF(NOT(ISBLANK('1 macro-mapping'!AB20)),IF(NOT(ISBLANK('1 macro-mapping'!AB19)),('1 macro-mapping'!AB20/'1 macro-mapping'!AB19-1),""),"")</f>
        <v/>
      </c>
      <c r="AC18" s="413" t="str">
        <f>IF(NOT(ISBLANK('1 macro-mapping'!AC20)),IF(NOT(ISBLANK('1 macro-mapping'!AC19)),('1 macro-mapping'!AC20/'1 macro-mapping'!AC19-1),""),"")</f>
        <v/>
      </c>
      <c r="AD18" s="413" t="str">
        <f>IF(NOT(ISBLANK('1 macro-mapping'!AD20)),IF(NOT(ISBLANK('1 macro-mapping'!AD19)),('1 macro-mapping'!AD20/'1 macro-mapping'!AD19-1),""),"")</f>
        <v/>
      </c>
      <c r="AE18" s="413" t="str">
        <f>IF(NOT(ISBLANK('1 macro-mapping'!AE20)),IF(NOT(ISBLANK('1 macro-mapping'!AE19)),('1 macro-mapping'!AE20/'1 macro-mapping'!AE19-1),""),"")</f>
        <v/>
      </c>
      <c r="AF18" s="413" t="str">
        <f>IF(NOT(ISBLANK('1 macro-mapping'!AF20)),IF(NOT(ISBLANK('1 macro-mapping'!AF19)),('1 macro-mapping'!AF20/'1 macro-mapping'!AF19-1),""),"")</f>
        <v/>
      </c>
      <c r="AG18" s="413" t="str">
        <f>IF(NOT(ISBLANK('1 macro-mapping'!AG20)),IF(NOT(ISBLANK('1 macro-mapping'!AG19)),('1 macro-mapping'!AG20/'1 macro-mapping'!AG19-1),""),"")</f>
        <v/>
      </c>
      <c r="AH18" s="413" t="str">
        <f>IF(NOT(ISBLANK('1 macro-mapping'!AH20)),IF(NOT(ISBLANK('1 macro-mapping'!AH19)),('1 macro-mapping'!AH20/'1 macro-mapping'!AH19-1),""),"")</f>
        <v/>
      </c>
      <c r="AI18" s="413" t="str">
        <f>IF(NOT(ISBLANK('1 macro-mapping'!AI20)),IF(NOT(ISBLANK('1 macro-mapping'!AI19)),('1 macro-mapping'!AI20/'1 macro-mapping'!AI19-1),""),"")</f>
        <v/>
      </c>
      <c r="AJ18" s="658"/>
      <c r="AK18" s="161" t="str">
        <f>IF(NOT(ISBLANK('1 macro-mapping'!AK20)),IF(NOT(ISBLANK('1 macro-mapping'!AK19)),('1 macro-mapping'!AK20/'1 macro-mapping'!AK19-1),""),"")</f>
        <v/>
      </c>
      <c r="AL18" s="150" t="str">
        <f>IF(NOT(ISBLANK('1 macro-mapping'!AL20)),IF(NOT(ISBLANK('1 macro-mapping'!AL19)),('1 macro-mapping'!AL20/'1 macro-mapping'!AL19-1),""),"")</f>
        <v/>
      </c>
      <c r="AM18" s="68" t="str">
        <f>IF(NOT(ISBLANK('1 macro-mapping'!AM20)),IF(NOT(ISBLANK('1 macro-mapping'!AM19)),('1 macro-mapping'!AM20/'1 macro-mapping'!AM19-1),""),"")</f>
        <v/>
      </c>
      <c r="AN18" s="133"/>
      <c r="AO18" s="136"/>
      <c r="AP18" s="658"/>
      <c r="AQ18" s="69"/>
      <c r="AR18" s="70"/>
      <c r="AS18" s="69"/>
      <c r="AT18" s="70"/>
      <c r="AU18" s="69"/>
      <c r="AV18" s="70"/>
      <c r="AW18" s="69"/>
      <c r="AX18" s="70"/>
    </row>
    <row r="19" spans="1:50" s="2" customFormat="1" x14ac:dyDescent="0.2">
      <c r="A19" s="6"/>
      <c r="B19" s="10">
        <v>2007</v>
      </c>
      <c r="C19" s="657" t="str">
        <f>IF(NOT('1 macro-mapping'!C20=0),IF(NOT('1 macro-mapping'!C21=0),'1 macro-mapping'!C21/'1 macro-mapping'!C20-1,""),"")</f>
        <v/>
      </c>
      <c r="D19" s="826" t="str">
        <f>IF(NOT(ISBLANK('1 macro-mapping'!D21)),IF(NOT(ISBLANK('1 macro-mapping'!D20)),('1 macro-mapping'!D21/'1 macro-mapping'!D20-1),""),"")</f>
        <v/>
      </c>
      <c r="E19" s="657" t="str">
        <f>IF(NOT('1 macro-mapping'!E20=0),IF(NOT('1 macro-mapping'!E21=0),'1 macro-mapping'!E21/'1 macro-mapping'!E20-1,""),"")</f>
        <v/>
      </c>
      <c r="F19" s="826" t="str">
        <f>IF(NOT(ISBLANK('1 macro-mapping'!F21)),IF(NOT(ISBLANK('1 macro-mapping'!F20)),('1 macro-mapping'!F21/'1 macro-mapping'!F20-1),""),"")</f>
        <v/>
      </c>
      <c r="G19" s="826" t="str">
        <f>IF(NOT(ISBLANK('1 macro-mapping'!G21)),IF(NOT(ISBLANK('1 macro-mapping'!G20)),('1 macro-mapping'!G21/'1 macro-mapping'!G20-1),""),"")</f>
        <v/>
      </c>
      <c r="H19" s="826" t="str">
        <f>IF(NOT(ISBLANK('1 macro-mapping'!H21)),IF(NOT(ISBLANK('1 macro-mapping'!H20)),('1 macro-mapping'!H21/'1 macro-mapping'!H20-1),""),"")</f>
        <v/>
      </c>
      <c r="I19" s="826" t="str">
        <f>IF(NOT(ISBLANK('1 macro-mapping'!I21)),IF(NOT(ISBLANK('1 macro-mapping'!I20)),('1 macro-mapping'!I21/'1 macro-mapping'!I20-1),""),"")</f>
        <v/>
      </c>
      <c r="J19" s="826" t="str">
        <f>IF(NOT(ISBLANK('1 macro-mapping'!J21)),IF(NOT(ISBLANK('1 macro-mapping'!J20)),('1 macro-mapping'!J21/'1 macro-mapping'!J20-1),""),"")</f>
        <v/>
      </c>
      <c r="K19" s="826" t="str">
        <f>IF(NOT(ISBLANK('1 macro-mapping'!K21)),IF(NOT(ISBLANK('1 macro-mapping'!K20)),('1 macro-mapping'!K21/'1 macro-mapping'!K20-1),""),"")</f>
        <v/>
      </c>
      <c r="L19" s="826" t="str">
        <f>IF(NOT(ISBLANK('1 macro-mapping'!L21)),IF(NOT(ISBLANK('1 macro-mapping'!L20)),('1 macro-mapping'!L21/'1 macro-mapping'!L20-1),""),"")</f>
        <v/>
      </c>
      <c r="M19" s="657" t="str">
        <f>IF(NOT('1 macro-mapping'!M20=0),IF(NOT('1 macro-mapping'!M21=0),'1 macro-mapping'!M21/'1 macro-mapping'!M20-1,""),"")</f>
        <v/>
      </c>
      <c r="N19" s="413" t="str">
        <f>IF(NOT(ISBLANK('1 macro-mapping'!N21)),IF(NOT(ISBLANK('1 macro-mapping'!N20)),('1 macro-mapping'!N21/'1 macro-mapping'!N20-1),""),"")</f>
        <v/>
      </c>
      <c r="O19" s="413" t="str">
        <f>IF(NOT(ISBLANK('1 macro-mapping'!O21)),IF(NOT(ISBLANK('1 macro-mapping'!O20)),('1 macro-mapping'!O21/'1 macro-mapping'!O20-1),""),"")</f>
        <v/>
      </c>
      <c r="P19" s="413" t="str">
        <f>IF(NOT(ISBLANK('1 macro-mapping'!P21)),IF(NOT(ISBLANK('1 macro-mapping'!P20)),('1 macro-mapping'!P21/'1 macro-mapping'!P20-1),""),"")</f>
        <v/>
      </c>
      <c r="Q19" s="413" t="str">
        <f>IF(NOT(ISBLANK('1 macro-mapping'!Q21)),IF(NOT(ISBLANK('1 macro-mapping'!Q20)),('1 macro-mapping'!Q21/'1 macro-mapping'!Q20-1),""),"")</f>
        <v/>
      </c>
      <c r="R19" s="413" t="str">
        <f>IF(NOT(ISBLANK('1 macro-mapping'!R21)),IF(NOT(ISBLANK('1 macro-mapping'!R20)),('1 macro-mapping'!R21/'1 macro-mapping'!R20-1),""),"")</f>
        <v/>
      </c>
      <c r="S19" s="413" t="str">
        <f>IF(NOT(ISBLANK('1 macro-mapping'!S21)),IF(NOT(ISBLANK('1 macro-mapping'!S20)),('1 macro-mapping'!S21/'1 macro-mapping'!S20-1),""),"")</f>
        <v/>
      </c>
      <c r="T19" s="413" t="str">
        <f>IF(NOT(ISBLANK('1 macro-mapping'!T21)),IF(NOT(ISBLANK('1 macro-mapping'!T20)),('1 macro-mapping'!T21/'1 macro-mapping'!T20-1),""),"")</f>
        <v/>
      </c>
      <c r="U19" s="413" t="str">
        <f>IF(NOT(ISBLANK('1 macro-mapping'!U21)),IF(NOT(ISBLANK('1 macro-mapping'!U20)),('1 macro-mapping'!U21/'1 macro-mapping'!U20-1),""),"")</f>
        <v/>
      </c>
      <c r="V19" s="413" t="str">
        <f>IF(NOT(ISBLANK('1 macro-mapping'!V21)),IF(NOT(ISBLANK('1 macro-mapping'!V20)),('1 macro-mapping'!V21/'1 macro-mapping'!V20-1),""),"")</f>
        <v/>
      </c>
      <c r="W19" s="413" t="str">
        <f>IF(NOT(ISBLANK('1 macro-mapping'!W21)),IF(NOT(ISBLANK('1 macro-mapping'!W20)),('1 macro-mapping'!W21/'1 macro-mapping'!W20-1),""),"")</f>
        <v/>
      </c>
      <c r="X19" s="413" t="str">
        <f>IF(NOT(ISBLANK('1 macro-mapping'!X21)),IF(NOT(ISBLANK('1 macro-mapping'!X20)),('1 macro-mapping'!X21/'1 macro-mapping'!X20-1),""),"")</f>
        <v/>
      </c>
      <c r="Y19" s="413" t="str">
        <f>IF(NOT(ISBLANK('1 macro-mapping'!Y21)),IF(NOT(ISBLANK('1 macro-mapping'!Y20)),('1 macro-mapping'!Y21/'1 macro-mapping'!Y20-1),""),"")</f>
        <v/>
      </c>
      <c r="Z19" s="413" t="str">
        <f>IF(NOT(ISBLANK('1 macro-mapping'!Z21)),IF(NOT(ISBLANK('1 macro-mapping'!Z20)),('1 macro-mapping'!Z21/'1 macro-mapping'!Z20-1),""),"")</f>
        <v/>
      </c>
      <c r="AA19" s="413" t="str">
        <f>IF(NOT(ISBLANK('1 macro-mapping'!AA21)),IF(NOT(ISBLANK('1 macro-mapping'!AA20)),('1 macro-mapping'!AA21/'1 macro-mapping'!AA20-1),""),"")</f>
        <v/>
      </c>
      <c r="AB19" s="413" t="str">
        <f>IF(NOT(ISBLANK('1 macro-mapping'!AB21)),IF(NOT(ISBLANK('1 macro-mapping'!AB20)),('1 macro-mapping'!AB21/'1 macro-mapping'!AB20-1),""),"")</f>
        <v/>
      </c>
      <c r="AC19" s="413" t="str">
        <f>IF(NOT(ISBLANK('1 macro-mapping'!AC21)),IF(NOT(ISBLANK('1 macro-mapping'!AC20)),('1 macro-mapping'!AC21/'1 macro-mapping'!AC20-1),""),"")</f>
        <v/>
      </c>
      <c r="AD19" s="413" t="str">
        <f>IF(NOT(ISBLANK('1 macro-mapping'!AD21)),IF(NOT(ISBLANK('1 macro-mapping'!AD20)),('1 macro-mapping'!AD21/'1 macro-mapping'!AD20-1),""),"")</f>
        <v/>
      </c>
      <c r="AE19" s="413" t="str">
        <f>IF(NOT(ISBLANK('1 macro-mapping'!AE21)),IF(NOT(ISBLANK('1 macro-mapping'!AE20)),('1 macro-mapping'!AE21/'1 macro-mapping'!AE20-1),""),"")</f>
        <v/>
      </c>
      <c r="AF19" s="413" t="str">
        <f>IF(NOT(ISBLANK('1 macro-mapping'!AF21)),IF(NOT(ISBLANK('1 macro-mapping'!AF20)),('1 macro-mapping'!AF21/'1 macro-mapping'!AF20-1),""),"")</f>
        <v/>
      </c>
      <c r="AG19" s="413" t="str">
        <f>IF(NOT(ISBLANK('1 macro-mapping'!AG21)),IF(NOT(ISBLANK('1 macro-mapping'!AG20)),('1 macro-mapping'!AG21/'1 macro-mapping'!AG20-1),""),"")</f>
        <v/>
      </c>
      <c r="AH19" s="413" t="str">
        <f>IF(NOT(ISBLANK('1 macro-mapping'!AH21)),IF(NOT(ISBLANK('1 macro-mapping'!AH20)),('1 macro-mapping'!AH21/'1 macro-mapping'!AH20-1),""),"")</f>
        <v/>
      </c>
      <c r="AI19" s="413" t="str">
        <f>IF(NOT(ISBLANK('1 macro-mapping'!AI21)),IF(NOT(ISBLANK('1 macro-mapping'!AI20)),('1 macro-mapping'!AI21/'1 macro-mapping'!AI20-1),""),"")</f>
        <v/>
      </c>
      <c r="AJ19" s="658"/>
      <c r="AK19" s="161" t="str">
        <f>IF(NOT(ISBLANK('1 macro-mapping'!AK21)),IF(NOT(ISBLANK('1 macro-mapping'!AK20)),('1 macro-mapping'!AK21/'1 macro-mapping'!AK20-1),""),"")</f>
        <v/>
      </c>
      <c r="AL19" s="150" t="str">
        <f>IF(NOT(ISBLANK('1 macro-mapping'!AL21)),IF(NOT(ISBLANK('1 macro-mapping'!AL20)),('1 macro-mapping'!AL21/'1 macro-mapping'!AL20-1),""),"")</f>
        <v/>
      </c>
      <c r="AM19" s="68" t="str">
        <f>IF(NOT(ISBLANK('1 macro-mapping'!AM21)),IF(NOT(ISBLANK('1 macro-mapping'!AM20)),('1 macro-mapping'!AM21/'1 macro-mapping'!AM20-1),""),"")</f>
        <v/>
      </c>
      <c r="AN19" s="133"/>
      <c r="AO19" s="136"/>
      <c r="AP19" s="658"/>
      <c r="AQ19" s="69"/>
      <c r="AR19" s="70"/>
      <c r="AS19" s="69"/>
      <c r="AT19" s="70"/>
      <c r="AU19" s="69"/>
      <c r="AV19" s="70"/>
      <c r="AW19" s="69"/>
      <c r="AX19" s="70"/>
    </row>
    <row r="20" spans="1:50" s="2" customFormat="1" x14ac:dyDescent="0.2">
      <c r="A20" s="6"/>
      <c r="B20" s="10">
        <v>2008</v>
      </c>
      <c r="C20" s="657" t="str">
        <f>IF(NOT('1 macro-mapping'!C21=0),IF(NOT('1 macro-mapping'!C22=0),'1 macro-mapping'!C22/'1 macro-mapping'!C21-1,""),"")</f>
        <v/>
      </c>
      <c r="D20" s="826" t="str">
        <f>IF(NOT(ISBLANK('1 macro-mapping'!D22)),IF(NOT(ISBLANK('1 macro-mapping'!D21)),('1 macro-mapping'!D22/'1 macro-mapping'!D21-1),""),"")</f>
        <v/>
      </c>
      <c r="E20" s="657" t="str">
        <f>IF(NOT('1 macro-mapping'!E21=0),IF(NOT('1 macro-mapping'!E22=0),'1 macro-mapping'!E22/'1 macro-mapping'!E21-1,""),"")</f>
        <v/>
      </c>
      <c r="F20" s="826" t="str">
        <f>IF(NOT(ISBLANK('1 macro-mapping'!F22)),IF(NOT(ISBLANK('1 macro-mapping'!F21)),('1 macro-mapping'!F22/'1 macro-mapping'!F21-1),""),"")</f>
        <v/>
      </c>
      <c r="G20" s="826" t="str">
        <f>IF(NOT(ISBLANK('1 macro-mapping'!G22)),IF(NOT(ISBLANK('1 macro-mapping'!G21)),('1 macro-mapping'!G22/'1 macro-mapping'!G21-1),""),"")</f>
        <v/>
      </c>
      <c r="H20" s="826" t="str">
        <f>IF(NOT(ISBLANK('1 macro-mapping'!H22)),IF(NOT(ISBLANK('1 macro-mapping'!H21)),('1 macro-mapping'!H22/'1 macro-mapping'!H21-1),""),"")</f>
        <v/>
      </c>
      <c r="I20" s="826" t="str">
        <f>IF(NOT(ISBLANK('1 macro-mapping'!I22)),IF(NOT(ISBLANK('1 macro-mapping'!I21)),('1 macro-mapping'!I22/'1 macro-mapping'!I21-1),""),"")</f>
        <v/>
      </c>
      <c r="J20" s="826" t="str">
        <f>IF(NOT(ISBLANK('1 macro-mapping'!J22)),IF(NOT(ISBLANK('1 macro-mapping'!J21)),('1 macro-mapping'!J22/'1 macro-mapping'!J21-1),""),"")</f>
        <v/>
      </c>
      <c r="K20" s="826" t="str">
        <f>IF(NOT(ISBLANK('1 macro-mapping'!K22)),IF(NOT(ISBLANK('1 macro-mapping'!K21)),('1 macro-mapping'!K22/'1 macro-mapping'!K21-1),""),"")</f>
        <v/>
      </c>
      <c r="L20" s="826" t="str">
        <f>IF(NOT(ISBLANK('1 macro-mapping'!L22)),IF(NOT(ISBLANK('1 macro-mapping'!L21)),('1 macro-mapping'!L22/'1 macro-mapping'!L21-1),""),"")</f>
        <v/>
      </c>
      <c r="M20" s="657" t="str">
        <f>IF(NOT('1 macro-mapping'!M21=0),IF(NOT('1 macro-mapping'!M22=0),'1 macro-mapping'!M22/'1 macro-mapping'!M21-1,""),"")</f>
        <v/>
      </c>
      <c r="N20" s="413" t="str">
        <f>IF(NOT(ISBLANK('1 macro-mapping'!N22)),IF(NOT(ISBLANK('1 macro-mapping'!N21)),('1 macro-mapping'!N22/'1 macro-mapping'!N21-1),""),"")</f>
        <v/>
      </c>
      <c r="O20" s="413" t="str">
        <f>IF(NOT(ISBLANK('1 macro-mapping'!O22)),IF(NOT(ISBLANK('1 macro-mapping'!O21)),('1 macro-mapping'!O22/'1 macro-mapping'!O21-1),""),"")</f>
        <v/>
      </c>
      <c r="P20" s="413" t="str">
        <f>IF(NOT(ISBLANK('1 macro-mapping'!P22)),IF(NOT(ISBLANK('1 macro-mapping'!P21)),('1 macro-mapping'!P22/'1 macro-mapping'!P21-1),""),"")</f>
        <v/>
      </c>
      <c r="Q20" s="413" t="str">
        <f>IF(NOT(ISBLANK('1 macro-mapping'!Q22)),IF(NOT(ISBLANK('1 macro-mapping'!Q21)),('1 macro-mapping'!Q22/'1 macro-mapping'!Q21-1),""),"")</f>
        <v/>
      </c>
      <c r="R20" s="413" t="str">
        <f>IF(NOT(ISBLANK('1 macro-mapping'!R22)),IF(NOT(ISBLANK('1 macro-mapping'!R21)),('1 macro-mapping'!R22/'1 macro-mapping'!R21-1),""),"")</f>
        <v/>
      </c>
      <c r="S20" s="413" t="str">
        <f>IF(NOT(ISBLANK('1 macro-mapping'!S22)),IF(NOT(ISBLANK('1 macro-mapping'!S21)),('1 macro-mapping'!S22/'1 macro-mapping'!S21-1),""),"")</f>
        <v/>
      </c>
      <c r="T20" s="413" t="str">
        <f>IF(NOT(ISBLANK('1 macro-mapping'!T22)),IF(NOT(ISBLANK('1 macro-mapping'!T21)),('1 macro-mapping'!T22/'1 macro-mapping'!T21-1),""),"")</f>
        <v/>
      </c>
      <c r="U20" s="413" t="str">
        <f>IF(NOT(ISBLANK('1 macro-mapping'!U22)),IF(NOT(ISBLANK('1 macro-mapping'!U21)),('1 macro-mapping'!U22/'1 macro-mapping'!U21-1),""),"")</f>
        <v/>
      </c>
      <c r="V20" s="413" t="str">
        <f>IF(NOT(ISBLANK('1 macro-mapping'!V22)),IF(NOT(ISBLANK('1 macro-mapping'!V21)),('1 macro-mapping'!V22/'1 macro-mapping'!V21-1),""),"")</f>
        <v/>
      </c>
      <c r="W20" s="413" t="str">
        <f>IF(NOT(ISBLANK('1 macro-mapping'!W22)),IF(NOT(ISBLANK('1 macro-mapping'!W21)),('1 macro-mapping'!W22/'1 macro-mapping'!W21-1),""),"")</f>
        <v/>
      </c>
      <c r="X20" s="413" t="str">
        <f>IF(NOT(ISBLANK('1 macro-mapping'!X22)),IF(NOT(ISBLANK('1 macro-mapping'!X21)),('1 macro-mapping'!X22/'1 macro-mapping'!X21-1),""),"")</f>
        <v/>
      </c>
      <c r="Y20" s="413" t="str">
        <f>IF(NOT(ISBLANK('1 macro-mapping'!Y22)),IF(NOT(ISBLANK('1 macro-mapping'!Y21)),('1 macro-mapping'!Y22/'1 macro-mapping'!Y21-1),""),"")</f>
        <v/>
      </c>
      <c r="Z20" s="413" t="str">
        <f>IF(NOT(ISBLANK('1 macro-mapping'!Z22)),IF(NOT(ISBLANK('1 macro-mapping'!Z21)),('1 macro-mapping'!Z22/'1 macro-mapping'!Z21-1),""),"")</f>
        <v/>
      </c>
      <c r="AA20" s="413" t="str">
        <f>IF(NOT(ISBLANK('1 macro-mapping'!AA22)),IF(NOT(ISBLANK('1 macro-mapping'!AA21)),('1 macro-mapping'!AA22/'1 macro-mapping'!AA21-1),""),"")</f>
        <v/>
      </c>
      <c r="AB20" s="413" t="str">
        <f>IF(NOT(ISBLANK('1 macro-mapping'!AB22)),IF(NOT(ISBLANK('1 macro-mapping'!AB21)),('1 macro-mapping'!AB22/'1 macro-mapping'!AB21-1),""),"")</f>
        <v/>
      </c>
      <c r="AC20" s="413" t="str">
        <f>IF(NOT(ISBLANK('1 macro-mapping'!AC22)),IF(NOT(ISBLANK('1 macro-mapping'!AC21)),('1 macro-mapping'!AC22/'1 macro-mapping'!AC21-1),""),"")</f>
        <v/>
      </c>
      <c r="AD20" s="413" t="str">
        <f>IF(NOT(ISBLANK('1 macro-mapping'!AD22)),IF(NOT(ISBLANK('1 macro-mapping'!AD21)),('1 macro-mapping'!AD22/'1 macro-mapping'!AD21-1),""),"")</f>
        <v/>
      </c>
      <c r="AE20" s="413" t="str">
        <f>IF(NOT(ISBLANK('1 macro-mapping'!AE22)),IF(NOT(ISBLANK('1 macro-mapping'!AE21)),('1 macro-mapping'!AE22/'1 macro-mapping'!AE21-1),""),"")</f>
        <v/>
      </c>
      <c r="AF20" s="413" t="str">
        <f>IF(NOT(ISBLANK('1 macro-mapping'!AF22)),IF(NOT(ISBLANK('1 macro-mapping'!AF21)),('1 macro-mapping'!AF22/'1 macro-mapping'!AF21-1),""),"")</f>
        <v/>
      </c>
      <c r="AG20" s="413" t="str">
        <f>IF(NOT(ISBLANK('1 macro-mapping'!AG22)),IF(NOT(ISBLANK('1 macro-mapping'!AG21)),('1 macro-mapping'!AG22/'1 macro-mapping'!AG21-1),""),"")</f>
        <v/>
      </c>
      <c r="AH20" s="413" t="str">
        <f>IF(NOT(ISBLANK('1 macro-mapping'!AH22)),IF(NOT(ISBLANK('1 macro-mapping'!AH21)),('1 macro-mapping'!AH22/'1 macro-mapping'!AH21-1),""),"")</f>
        <v/>
      </c>
      <c r="AI20" s="413" t="str">
        <f>IF(NOT(ISBLANK('1 macro-mapping'!AI22)),IF(NOT(ISBLANK('1 macro-mapping'!AI21)),('1 macro-mapping'!AI22/'1 macro-mapping'!AI21-1),""),"")</f>
        <v/>
      </c>
      <c r="AJ20" s="658"/>
      <c r="AK20" s="161" t="str">
        <f>IF(NOT(ISBLANK('1 macro-mapping'!AK22)),IF(NOT(ISBLANK('1 macro-mapping'!AK21)),('1 macro-mapping'!AK22/'1 macro-mapping'!AK21-1),""),"")</f>
        <v/>
      </c>
      <c r="AL20" s="150" t="str">
        <f>IF(NOT(ISBLANK('1 macro-mapping'!AL22)),IF(NOT(ISBLANK('1 macro-mapping'!AL21)),('1 macro-mapping'!AL22/'1 macro-mapping'!AL21-1),""),"")</f>
        <v/>
      </c>
      <c r="AM20" s="68" t="str">
        <f>IF(NOT(ISBLANK('1 macro-mapping'!AM22)),IF(NOT(ISBLANK('1 macro-mapping'!AM21)),('1 macro-mapping'!AM22/'1 macro-mapping'!AM21-1),""),"")</f>
        <v/>
      </c>
      <c r="AN20" s="68" t="str">
        <f>IF(NOT(ISBLANK('1 macro-mapping'!AN22)),IF(NOT(ISBLANK('1 macro-mapping'!AN21)),('1 macro-mapping'!AN22/'1 macro-mapping'!AN21-1),""),"")</f>
        <v/>
      </c>
      <c r="AO20" s="68" t="str">
        <f>IF(NOT(ISBLANK('1 macro-mapping'!AO22)),IF(NOT(ISBLANK('1 macro-mapping'!AO21)),('1 macro-mapping'!AO22/'1 macro-mapping'!AO21-1),""),"")</f>
        <v/>
      </c>
      <c r="AP20" s="658"/>
      <c r="AQ20" s="69"/>
      <c r="AR20" s="70"/>
      <c r="AS20" s="69"/>
      <c r="AT20" s="70"/>
      <c r="AU20" s="69"/>
      <c r="AV20" s="70"/>
      <c r="AW20" s="69"/>
      <c r="AX20" s="70"/>
    </row>
    <row r="21" spans="1:50" s="2" customFormat="1" x14ac:dyDescent="0.2">
      <c r="A21" s="6"/>
      <c r="B21" s="10">
        <v>2009</v>
      </c>
      <c r="C21" s="657" t="str">
        <f>IF(NOT('1 macro-mapping'!C22=0),IF(NOT('1 macro-mapping'!C23=0),'1 macro-mapping'!C23/'1 macro-mapping'!C22-1,""),"")</f>
        <v/>
      </c>
      <c r="D21" s="826" t="str">
        <f>IF(NOT(ISBLANK('1 macro-mapping'!D23)),IF(NOT(ISBLANK('1 macro-mapping'!D22)),('1 macro-mapping'!D23/'1 macro-mapping'!D22-1),""),"")</f>
        <v/>
      </c>
      <c r="E21" s="657" t="str">
        <f>IF(NOT('1 macro-mapping'!E22=0),IF(NOT('1 macro-mapping'!E23=0),'1 macro-mapping'!E23/'1 macro-mapping'!E22-1,""),"")</f>
        <v/>
      </c>
      <c r="F21" s="826" t="str">
        <f>IF(NOT(ISBLANK('1 macro-mapping'!F23)),IF(NOT(ISBLANK('1 macro-mapping'!F22)),('1 macro-mapping'!F23/'1 macro-mapping'!F22-1),""),"")</f>
        <v/>
      </c>
      <c r="G21" s="826" t="str">
        <f>IF(NOT(ISBLANK('1 macro-mapping'!G23)),IF(NOT(ISBLANK('1 macro-mapping'!G22)),('1 macro-mapping'!G23/'1 macro-mapping'!G22-1),""),"")</f>
        <v/>
      </c>
      <c r="H21" s="826" t="str">
        <f>IF(NOT(ISBLANK('1 macro-mapping'!H23)),IF(NOT(ISBLANK('1 macro-mapping'!H22)),('1 macro-mapping'!H23/'1 macro-mapping'!H22-1),""),"")</f>
        <v/>
      </c>
      <c r="I21" s="826" t="str">
        <f>IF(NOT(ISBLANK('1 macro-mapping'!I23)),IF(NOT(ISBLANK('1 macro-mapping'!I22)),('1 macro-mapping'!I23/'1 macro-mapping'!I22-1),""),"")</f>
        <v/>
      </c>
      <c r="J21" s="826" t="str">
        <f>IF(NOT(ISBLANK('1 macro-mapping'!J23)),IF(NOT(ISBLANK('1 macro-mapping'!J22)),('1 macro-mapping'!J23/'1 macro-mapping'!J22-1),""),"")</f>
        <v/>
      </c>
      <c r="K21" s="826" t="str">
        <f>IF(NOT(ISBLANK('1 macro-mapping'!K23)),IF(NOT(ISBLANK('1 macro-mapping'!K22)),('1 macro-mapping'!K23/'1 macro-mapping'!K22-1),""),"")</f>
        <v/>
      </c>
      <c r="L21" s="826" t="str">
        <f>IF(NOT(ISBLANK('1 macro-mapping'!L23)),IF(NOT(ISBLANK('1 macro-mapping'!L22)),('1 macro-mapping'!L23/'1 macro-mapping'!L22-1),""),"")</f>
        <v/>
      </c>
      <c r="M21" s="657" t="str">
        <f>IF(NOT('1 macro-mapping'!M22=0),IF(NOT('1 macro-mapping'!M23=0),'1 macro-mapping'!M23/'1 macro-mapping'!M22-1,""),"")</f>
        <v/>
      </c>
      <c r="N21" s="413" t="str">
        <f>IF(NOT(ISBLANK('1 macro-mapping'!N23)),IF(NOT(ISBLANK('1 macro-mapping'!N22)),('1 macro-mapping'!N23/'1 macro-mapping'!N22-1),""),"")</f>
        <v/>
      </c>
      <c r="O21" s="413" t="str">
        <f>IF(NOT(ISBLANK('1 macro-mapping'!O23)),IF(NOT(ISBLANK('1 macro-mapping'!O22)),('1 macro-mapping'!O23/'1 macro-mapping'!O22-1),""),"")</f>
        <v/>
      </c>
      <c r="P21" s="413" t="str">
        <f>IF(NOT(ISBLANK('1 macro-mapping'!P23)),IF(NOT(ISBLANK('1 macro-mapping'!P22)),('1 macro-mapping'!P23/'1 macro-mapping'!P22-1),""),"")</f>
        <v/>
      </c>
      <c r="Q21" s="413" t="str">
        <f>IF(NOT(ISBLANK('1 macro-mapping'!Q23)),IF(NOT(ISBLANK('1 macro-mapping'!Q22)),('1 macro-mapping'!Q23/'1 macro-mapping'!Q22-1),""),"")</f>
        <v/>
      </c>
      <c r="R21" s="413" t="str">
        <f>IF(NOT(ISBLANK('1 macro-mapping'!R23)),IF(NOT(ISBLANK('1 macro-mapping'!R22)),('1 macro-mapping'!R23/'1 macro-mapping'!R22-1),""),"")</f>
        <v/>
      </c>
      <c r="S21" s="413" t="str">
        <f>IF(NOT(ISBLANK('1 macro-mapping'!S23)),IF(NOT(ISBLANK('1 macro-mapping'!S22)),('1 macro-mapping'!S23/'1 macro-mapping'!S22-1),""),"")</f>
        <v/>
      </c>
      <c r="T21" s="413" t="str">
        <f>IF(NOT(ISBLANK('1 macro-mapping'!T23)),IF(NOT(ISBLANK('1 macro-mapping'!T22)),('1 macro-mapping'!T23/'1 macro-mapping'!T22-1),""),"")</f>
        <v/>
      </c>
      <c r="U21" s="413" t="str">
        <f>IF(NOT(ISBLANK('1 macro-mapping'!U23)),IF(NOT(ISBLANK('1 macro-mapping'!U22)),('1 macro-mapping'!U23/'1 macro-mapping'!U22-1),""),"")</f>
        <v/>
      </c>
      <c r="V21" s="413" t="str">
        <f>IF(NOT(ISBLANK('1 macro-mapping'!V23)),IF(NOT(ISBLANK('1 macro-mapping'!V22)),('1 macro-mapping'!V23/'1 macro-mapping'!V22-1),""),"")</f>
        <v/>
      </c>
      <c r="W21" s="413" t="str">
        <f>IF(NOT(ISBLANK('1 macro-mapping'!W23)),IF(NOT(ISBLANK('1 macro-mapping'!W22)),('1 macro-mapping'!W23/'1 macro-mapping'!W22-1),""),"")</f>
        <v/>
      </c>
      <c r="X21" s="413" t="str">
        <f>IF(NOT(ISBLANK('1 macro-mapping'!X23)),IF(NOT(ISBLANK('1 macro-mapping'!X22)),('1 macro-mapping'!X23/'1 macro-mapping'!X22-1),""),"")</f>
        <v/>
      </c>
      <c r="Y21" s="413" t="str">
        <f>IF(NOT(ISBLANK('1 macro-mapping'!Y23)),IF(NOT(ISBLANK('1 macro-mapping'!Y22)),('1 macro-mapping'!Y23/'1 macro-mapping'!Y22-1),""),"")</f>
        <v/>
      </c>
      <c r="Z21" s="413" t="str">
        <f>IF(NOT(ISBLANK('1 macro-mapping'!Z23)),IF(NOT(ISBLANK('1 macro-mapping'!Z22)),('1 macro-mapping'!Z23/'1 macro-mapping'!Z22-1),""),"")</f>
        <v/>
      </c>
      <c r="AA21" s="413" t="str">
        <f>IF(NOT(ISBLANK('1 macro-mapping'!AA23)),IF(NOT(ISBLANK('1 macro-mapping'!AA22)),('1 macro-mapping'!AA23/'1 macro-mapping'!AA22-1),""),"")</f>
        <v/>
      </c>
      <c r="AB21" s="413" t="str">
        <f>IF(NOT(ISBLANK('1 macro-mapping'!AB23)),IF(NOT(ISBLANK('1 macro-mapping'!AB22)),('1 macro-mapping'!AB23/'1 macro-mapping'!AB22-1),""),"")</f>
        <v/>
      </c>
      <c r="AC21" s="413" t="str">
        <f>IF(NOT(ISBLANK('1 macro-mapping'!AC23)),IF(NOT(ISBLANK('1 macro-mapping'!AC22)),('1 macro-mapping'!AC23/'1 macro-mapping'!AC22-1),""),"")</f>
        <v/>
      </c>
      <c r="AD21" s="413" t="str">
        <f>IF(NOT(ISBLANK('1 macro-mapping'!AD23)),IF(NOT(ISBLANK('1 macro-mapping'!AD22)),('1 macro-mapping'!AD23/'1 macro-mapping'!AD22-1),""),"")</f>
        <v/>
      </c>
      <c r="AE21" s="413" t="str">
        <f>IF(NOT(ISBLANK('1 macro-mapping'!AE23)),IF(NOT(ISBLANK('1 macro-mapping'!AE22)),('1 macro-mapping'!AE23/'1 macro-mapping'!AE22-1),""),"")</f>
        <v/>
      </c>
      <c r="AF21" s="413" t="str">
        <f>IF(NOT(ISBLANK('1 macro-mapping'!AF23)),IF(NOT(ISBLANK('1 macro-mapping'!AF22)),('1 macro-mapping'!AF23/'1 macro-mapping'!AF22-1),""),"")</f>
        <v/>
      </c>
      <c r="AG21" s="413" t="str">
        <f>IF(NOT(ISBLANK('1 macro-mapping'!AG23)),IF(NOT(ISBLANK('1 macro-mapping'!AG22)),('1 macro-mapping'!AG23/'1 macro-mapping'!AG22-1),""),"")</f>
        <v/>
      </c>
      <c r="AH21" s="413" t="str">
        <f>IF(NOT(ISBLANK('1 macro-mapping'!AH23)),IF(NOT(ISBLANK('1 macro-mapping'!AH22)),('1 macro-mapping'!AH23/'1 macro-mapping'!AH22-1),""),"")</f>
        <v/>
      </c>
      <c r="AI21" s="413" t="str">
        <f>IF(NOT(ISBLANK('1 macro-mapping'!AI23)),IF(NOT(ISBLANK('1 macro-mapping'!AI22)),('1 macro-mapping'!AI23/'1 macro-mapping'!AI22-1),""),"")</f>
        <v/>
      </c>
      <c r="AJ21" s="658"/>
      <c r="AK21" s="161" t="str">
        <f>IF(NOT(ISBLANK('1 macro-mapping'!AK23)),IF(NOT(ISBLANK('1 macro-mapping'!AK22)),('1 macro-mapping'!AK23/'1 macro-mapping'!AK22-1),""),"")</f>
        <v/>
      </c>
      <c r="AL21" s="150" t="str">
        <f>IF(NOT(ISBLANK('1 macro-mapping'!AL23)),IF(NOT(ISBLANK('1 macro-mapping'!AL22)),('1 macro-mapping'!AL23/'1 macro-mapping'!AL22-1),""),"")</f>
        <v/>
      </c>
      <c r="AM21" s="68" t="str">
        <f>IF(NOT(ISBLANK('1 macro-mapping'!AM23)),IF(NOT(ISBLANK('1 macro-mapping'!AM22)),('1 macro-mapping'!AM23/'1 macro-mapping'!AM22-1),""),"")</f>
        <v/>
      </c>
      <c r="AN21" s="68" t="str">
        <f>IF(NOT(ISBLANK('1 macro-mapping'!AN23)),IF(NOT(ISBLANK('1 macro-mapping'!AN22)),('1 macro-mapping'!AN23/'1 macro-mapping'!AN22-1),""),"")</f>
        <v/>
      </c>
      <c r="AO21" s="68" t="str">
        <f>IF(NOT(ISBLANK('1 macro-mapping'!AO23)),IF(NOT(ISBLANK('1 macro-mapping'!AO22)),('1 macro-mapping'!AO23/'1 macro-mapping'!AO22-1),""),"")</f>
        <v/>
      </c>
      <c r="AP21" s="658"/>
      <c r="AQ21" s="69"/>
      <c r="AR21" s="70"/>
      <c r="AS21" s="69"/>
      <c r="AT21" s="70"/>
      <c r="AU21" s="69"/>
      <c r="AV21" s="70"/>
      <c r="AW21" s="69"/>
      <c r="AX21" s="70"/>
    </row>
    <row r="22" spans="1:50" s="2" customFormat="1" x14ac:dyDescent="0.2">
      <c r="A22" s="6"/>
      <c r="B22" s="10">
        <v>2010</v>
      </c>
      <c r="C22" s="657" t="str">
        <f>IF(NOT('1 macro-mapping'!C23=0),IF(NOT('1 macro-mapping'!C24=0),'1 macro-mapping'!C24/'1 macro-mapping'!C23-1,""),"")</f>
        <v/>
      </c>
      <c r="D22" s="826" t="str">
        <f>IF(NOT(ISBLANK('1 macro-mapping'!D24)),IF(NOT(ISBLANK('1 macro-mapping'!D23)),('1 macro-mapping'!D24/'1 macro-mapping'!D23-1),""),"")</f>
        <v/>
      </c>
      <c r="E22" s="657" t="str">
        <f>IF(NOT('1 macro-mapping'!E23=0),IF(NOT('1 macro-mapping'!E24=0),'1 macro-mapping'!E24/'1 macro-mapping'!E23-1,""),"")</f>
        <v/>
      </c>
      <c r="F22" s="826" t="str">
        <f>IF(NOT(ISBLANK('1 macro-mapping'!F24)),IF(NOT(ISBLANK('1 macro-mapping'!F23)),('1 macro-mapping'!F24/'1 macro-mapping'!F23-1),""),"")</f>
        <v/>
      </c>
      <c r="G22" s="826" t="str">
        <f>IF(NOT(ISBLANK('1 macro-mapping'!G24)),IF(NOT(ISBLANK('1 macro-mapping'!G23)),('1 macro-mapping'!G24/'1 macro-mapping'!G23-1),""),"")</f>
        <v/>
      </c>
      <c r="H22" s="826" t="str">
        <f>IF(NOT(ISBLANK('1 macro-mapping'!H24)),IF(NOT(ISBLANK('1 macro-mapping'!H23)),('1 macro-mapping'!H24/'1 macro-mapping'!H23-1),""),"")</f>
        <v/>
      </c>
      <c r="I22" s="826" t="str">
        <f>IF(NOT(ISBLANK('1 macro-mapping'!I24)),IF(NOT(ISBLANK('1 macro-mapping'!I23)),('1 macro-mapping'!I24/'1 macro-mapping'!I23-1),""),"")</f>
        <v/>
      </c>
      <c r="J22" s="826" t="str">
        <f>IF(NOT(ISBLANK('1 macro-mapping'!J24)),IF(NOT(ISBLANK('1 macro-mapping'!J23)),('1 macro-mapping'!J24/'1 macro-mapping'!J23-1),""),"")</f>
        <v/>
      </c>
      <c r="K22" s="826" t="str">
        <f>IF(NOT(ISBLANK('1 macro-mapping'!K24)),IF(NOT(ISBLANK('1 macro-mapping'!K23)),('1 macro-mapping'!K24/'1 macro-mapping'!K23-1),""),"")</f>
        <v/>
      </c>
      <c r="L22" s="826" t="str">
        <f>IF(NOT(ISBLANK('1 macro-mapping'!L24)),IF(NOT(ISBLANK('1 macro-mapping'!L23)),('1 macro-mapping'!L24/'1 macro-mapping'!L23-1),""),"")</f>
        <v/>
      </c>
      <c r="M22" s="657" t="str">
        <f>IF(NOT('1 macro-mapping'!M23=0),IF(NOT('1 macro-mapping'!M24=0),'1 macro-mapping'!M24/'1 macro-mapping'!M23-1,""),"")</f>
        <v/>
      </c>
      <c r="N22" s="413" t="str">
        <f>IF(NOT(ISBLANK('1 macro-mapping'!N24)),IF(NOT(ISBLANK('1 macro-mapping'!N23)),('1 macro-mapping'!N24/'1 macro-mapping'!N23-1),""),"")</f>
        <v/>
      </c>
      <c r="O22" s="413" t="str">
        <f>IF(NOT(ISBLANK('1 macro-mapping'!O24)),IF(NOT(ISBLANK('1 macro-mapping'!O23)),('1 macro-mapping'!O24/'1 macro-mapping'!O23-1),""),"")</f>
        <v/>
      </c>
      <c r="P22" s="413" t="str">
        <f>IF(NOT(ISBLANK('1 macro-mapping'!P24)),IF(NOT(ISBLANK('1 macro-mapping'!P23)),('1 macro-mapping'!P24/'1 macro-mapping'!P23-1),""),"")</f>
        <v/>
      </c>
      <c r="Q22" s="413" t="str">
        <f>IF(NOT(ISBLANK('1 macro-mapping'!Q24)),IF(NOT(ISBLANK('1 macro-mapping'!Q23)),('1 macro-mapping'!Q24/'1 macro-mapping'!Q23-1),""),"")</f>
        <v/>
      </c>
      <c r="R22" s="413" t="str">
        <f>IF(NOT(ISBLANK('1 macro-mapping'!R24)),IF(NOT(ISBLANK('1 macro-mapping'!R23)),('1 macro-mapping'!R24/'1 macro-mapping'!R23-1),""),"")</f>
        <v/>
      </c>
      <c r="S22" s="413" t="str">
        <f>IF(NOT(ISBLANK('1 macro-mapping'!S24)),IF(NOT(ISBLANK('1 macro-mapping'!S23)),('1 macro-mapping'!S24/'1 macro-mapping'!S23-1),""),"")</f>
        <v/>
      </c>
      <c r="T22" s="413" t="str">
        <f>IF(NOT(ISBLANK('1 macro-mapping'!T24)),IF(NOT(ISBLANK('1 macro-mapping'!T23)),('1 macro-mapping'!T24/'1 macro-mapping'!T23-1),""),"")</f>
        <v/>
      </c>
      <c r="U22" s="413" t="str">
        <f>IF(NOT(ISBLANK('1 macro-mapping'!U24)),IF(NOT(ISBLANK('1 macro-mapping'!U23)),('1 macro-mapping'!U24/'1 macro-mapping'!U23-1),""),"")</f>
        <v/>
      </c>
      <c r="V22" s="413" t="str">
        <f>IF(NOT(ISBLANK('1 macro-mapping'!V24)),IF(NOT(ISBLANK('1 macro-mapping'!V23)),('1 macro-mapping'!V24/'1 macro-mapping'!V23-1),""),"")</f>
        <v/>
      </c>
      <c r="W22" s="413" t="str">
        <f>IF(NOT(ISBLANK('1 macro-mapping'!W24)),IF(NOT(ISBLANK('1 macro-mapping'!W23)),('1 macro-mapping'!W24/'1 macro-mapping'!W23-1),""),"")</f>
        <v/>
      </c>
      <c r="X22" s="413" t="str">
        <f>IF(NOT(ISBLANK('1 macro-mapping'!X24)),IF(NOT(ISBLANK('1 macro-mapping'!X23)),('1 macro-mapping'!X24/'1 macro-mapping'!X23-1),""),"")</f>
        <v/>
      </c>
      <c r="Y22" s="413" t="str">
        <f>IF(NOT(ISBLANK('1 macro-mapping'!Y24)),IF(NOT(ISBLANK('1 macro-mapping'!Y23)),('1 macro-mapping'!Y24/'1 macro-mapping'!Y23-1),""),"")</f>
        <v/>
      </c>
      <c r="Z22" s="413" t="str">
        <f>IF(NOT(ISBLANK('1 macro-mapping'!Z24)),IF(NOT(ISBLANK('1 macro-mapping'!Z23)),('1 macro-mapping'!Z24/'1 macro-mapping'!Z23-1),""),"")</f>
        <v/>
      </c>
      <c r="AA22" s="413" t="str">
        <f>IF(NOT(ISBLANK('1 macro-mapping'!AA24)),IF(NOT(ISBLANK('1 macro-mapping'!AA23)),('1 macro-mapping'!AA24/'1 macro-mapping'!AA23-1),""),"")</f>
        <v/>
      </c>
      <c r="AB22" s="413" t="str">
        <f>IF(NOT(ISBLANK('1 macro-mapping'!AB24)),IF(NOT(ISBLANK('1 macro-mapping'!AB23)),('1 macro-mapping'!AB24/'1 macro-mapping'!AB23-1),""),"")</f>
        <v/>
      </c>
      <c r="AC22" s="413" t="str">
        <f>IF(NOT(ISBLANK('1 macro-mapping'!AC24)),IF(NOT(ISBLANK('1 macro-mapping'!AC23)),('1 macro-mapping'!AC24/'1 macro-mapping'!AC23-1),""),"")</f>
        <v/>
      </c>
      <c r="AD22" s="413" t="str">
        <f>IF(NOT(ISBLANK('1 macro-mapping'!AD24)),IF(NOT(ISBLANK('1 macro-mapping'!AD23)),('1 macro-mapping'!AD24/'1 macro-mapping'!AD23-1),""),"")</f>
        <v/>
      </c>
      <c r="AE22" s="413" t="str">
        <f>IF(NOT(ISBLANK('1 macro-mapping'!AE24)),IF(NOT(ISBLANK('1 macro-mapping'!AE23)),('1 macro-mapping'!AE24/'1 macro-mapping'!AE23-1),""),"")</f>
        <v/>
      </c>
      <c r="AF22" s="413" t="str">
        <f>IF(NOT(ISBLANK('1 macro-mapping'!AF24)),IF(NOT(ISBLANK('1 macro-mapping'!AF23)),('1 macro-mapping'!AF24/'1 macro-mapping'!AF23-1),""),"")</f>
        <v/>
      </c>
      <c r="AG22" s="413" t="str">
        <f>IF(NOT(ISBLANK('1 macro-mapping'!AG24)),IF(NOT(ISBLANK('1 macro-mapping'!AG23)),('1 macro-mapping'!AG24/'1 macro-mapping'!AG23-1),""),"")</f>
        <v/>
      </c>
      <c r="AH22" s="413" t="str">
        <f>IF(NOT(ISBLANK('1 macro-mapping'!AH24)),IF(NOT(ISBLANK('1 macro-mapping'!AH23)),('1 macro-mapping'!AH24/'1 macro-mapping'!AH23-1),""),"")</f>
        <v/>
      </c>
      <c r="AI22" s="413" t="str">
        <f>IF(NOT(ISBLANK('1 macro-mapping'!AI24)),IF(NOT(ISBLANK('1 macro-mapping'!AI23)),('1 macro-mapping'!AI24/'1 macro-mapping'!AI23-1),""),"")</f>
        <v/>
      </c>
      <c r="AJ22" s="658"/>
      <c r="AK22" s="161" t="str">
        <f>IF(NOT(ISBLANK('1 macro-mapping'!AK24)),IF(NOT(ISBLANK('1 macro-mapping'!AK23)),('1 macro-mapping'!AK24/'1 macro-mapping'!AK23-1),""),"")</f>
        <v/>
      </c>
      <c r="AL22" s="150" t="str">
        <f>IF(NOT(ISBLANK('1 macro-mapping'!AL24)),IF(NOT(ISBLANK('1 macro-mapping'!AL23)),('1 macro-mapping'!AL24/'1 macro-mapping'!AL23-1),""),"")</f>
        <v/>
      </c>
      <c r="AM22" s="68" t="str">
        <f>IF(NOT(ISBLANK('1 macro-mapping'!AM24)),IF(NOT(ISBLANK('1 macro-mapping'!AM23)),('1 macro-mapping'!AM24/'1 macro-mapping'!AM23-1),""),"")</f>
        <v/>
      </c>
      <c r="AN22" s="68" t="str">
        <f>IF(NOT(ISBLANK('1 macro-mapping'!AN24)),IF(NOT(ISBLANK('1 macro-mapping'!AN23)),('1 macro-mapping'!AN24/'1 macro-mapping'!AN23-1),""),"")</f>
        <v/>
      </c>
      <c r="AO22" s="68" t="str">
        <f>IF(NOT(ISBLANK('1 macro-mapping'!AO24)),IF(NOT(ISBLANK('1 macro-mapping'!AO23)),('1 macro-mapping'!AO24/'1 macro-mapping'!AO23-1),""),"")</f>
        <v/>
      </c>
      <c r="AP22" s="658"/>
      <c r="AQ22" s="69"/>
      <c r="AR22" s="70"/>
      <c r="AS22" s="69"/>
      <c r="AT22" s="70"/>
      <c r="AU22" s="69"/>
      <c r="AV22" s="70"/>
      <c r="AW22" s="69"/>
      <c r="AX22" s="70"/>
    </row>
    <row r="23" spans="1:50" s="2" customFormat="1" x14ac:dyDescent="0.2">
      <c r="A23" s="6"/>
      <c r="B23" s="10">
        <v>2011</v>
      </c>
      <c r="C23" s="657" t="str">
        <f>IF(NOT('1 macro-mapping'!C24=0),IF(NOT('1 macro-mapping'!C25=0),'1 macro-mapping'!C25/'1 macro-mapping'!C24-1,""),"")</f>
        <v/>
      </c>
      <c r="D23" s="826" t="str">
        <f>IF(NOT(ISBLANK('1 macro-mapping'!D25)),IF(NOT(ISBLANK('1 macro-mapping'!D24)),('1 macro-mapping'!D25/'1 macro-mapping'!D24-1),""),"")</f>
        <v/>
      </c>
      <c r="E23" s="657" t="str">
        <f>IF(NOT('1 macro-mapping'!E24=0),IF(NOT('1 macro-mapping'!E25=0),'1 macro-mapping'!E25/'1 macro-mapping'!E24-1,""),"")</f>
        <v/>
      </c>
      <c r="F23" s="826" t="str">
        <f>IF(NOT(ISBLANK('1 macro-mapping'!F25)),IF(NOT(ISBLANK('1 macro-mapping'!F24)),('1 macro-mapping'!F25/'1 macro-mapping'!F24-1),""),"")</f>
        <v/>
      </c>
      <c r="G23" s="826" t="str">
        <f>IF(NOT(ISBLANK('1 macro-mapping'!G25)),IF(NOT(ISBLANK('1 macro-mapping'!G24)),('1 macro-mapping'!G25/'1 macro-mapping'!G24-1),""),"")</f>
        <v/>
      </c>
      <c r="H23" s="826" t="str">
        <f>IF(NOT(ISBLANK('1 macro-mapping'!H25)),IF(NOT(ISBLANK('1 macro-mapping'!H24)),('1 macro-mapping'!H25/'1 macro-mapping'!H24-1),""),"")</f>
        <v/>
      </c>
      <c r="I23" s="826" t="str">
        <f>IF(NOT(ISBLANK('1 macro-mapping'!I25)),IF(NOT(ISBLANK('1 macro-mapping'!I24)),('1 macro-mapping'!I25/'1 macro-mapping'!I24-1),""),"")</f>
        <v/>
      </c>
      <c r="J23" s="826" t="str">
        <f>IF(NOT(ISBLANK('1 macro-mapping'!J25)),IF(NOT(ISBLANK('1 macro-mapping'!J24)),('1 macro-mapping'!J25/'1 macro-mapping'!J24-1),""),"")</f>
        <v/>
      </c>
      <c r="K23" s="826" t="str">
        <f>IF(NOT(ISBLANK('1 macro-mapping'!K25)),IF(NOT(ISBLANK('1 macro-mapping'!K24)),('1 macro-mapping'!K25/'1 macro-mapping'!K24-1),""),"")</f>
        <v/>
      </c>
      <c r="L23" s="826" t="str">
        <f>IF(NOT(ISBLANK('1 macro-mapping'!L25)),IF(NOT(ISBLANK('1 macro-mapping'!L24)),('1 macro-mapping'!L25/'1 macro-mapping'!L24-1),""),"")</f>
        <v/>
      </c>
      <c r="M23" s="657" t="str">
        <f>IF(NOT('1 macro-mapping'!M24=0),IF(NOT('1 macro-mapping'!M25=0),'1 macro-mapping'!M25/'1 macro-mapping'!M24-1,""),"")</f>
        <v/>
      </c>
      <c r="N23" s="413" t="str">
        <f>IF(NOT(ISBLANK('1 macro-mapping'!N25)),IF(NOT(ISBLANK('1 macro-mapping'!N24)),('1 macro-mapping'!N25/'1 macro-mapping'!N24-1),""),"")</f>
        <v/>
      </c>
      <c r="O23" s="413" t="str">
        <f>IF(NOT(ISBLANK('1 macro-mapping'!O25)),IF(NOT(ISBLANK('1 macro-mapping'!O24)),('1 macro-mapping'!O25/'1 macro-mapping'!O24-1),""),"")</f>
        <v/>
      </c>
      <c r="P23" s="413" t="str">
        <f>IF(NOT(ISBLANK('1 macro-mapping'!P25)),IF(NOT(ISBLANK('1 macro-mapping'!P24)),('1 macro-mapping'!P25/'1 macro-mapping'!P24-1),""),"")</f>
        <v/>
      </c>
      <c r="Q23" s="413" t="str">
        <f>IF(NOT(ISBLANK('1 macro-mapping'!Q25)),IF(NOT(ISBLANK('1 macro-mapping'!Q24)),('1 macro-mapping'!Q25/'1 macro-mapping'!Q24-1),""),"")</f>
        <v/>
      </c>
      <c r="R23" s="413" t="str">
        <f>IF(NOT(ISBLANK('1 macro-mapping'!R25)),IF(NOT(ISBLANK('1 macro-mapping'!R24)),('1 macro-mapping'!R25/'1 macro-mapping'!R24-1),""),"")</f>
        <v/>
      </c>
      <c r="S23" s="413" t="str">
        <f>IF(NOT(ISBLANK('1 macro-mapping'!S25)),IF(NOT(ISBLANK('1 macro-mapping'!S24)),('1 macro-mapping'!S25/'1 macro-mapping'!S24-1),""),"")</f>
        <v/>
      </c>
      <c r="T23" s="413" t="str">
        <f>IF(NOT(ISBLANK('1 macro-mapping'!T25)),IF(NOT(ISBLANK('1 macro-mapping'!T24)),('1 macro-mapping'!T25/'1 macro-mapping'!T24-1),""),"")</f>
        <v/>
      </c>
      <c r="U23" s="413" t="str">
        <f>IF(NOT(ISBLANK('1 macro-mapping'!U25)),IF(NOT(ISBLANK('1 macro-mapping'!U24)),('1 macro-mapping'!U25/'1 macro-mapping'!U24-1),""),"")</f>
        <v/>
      </c>
      <c r="V23" s="413" t="str">
        <f>IF(NOT(ISBLANK('1 macro-mapping'!V25)),IF(NOT(ISBLANK('1 macro-mapping'!V24)),('1 macro-mapping'!V25/'1 macro-mapping'!V24-1),""),"")</f>
        <v/>
      </c>
      <c r="W23" s="413" t="str">
        <f>IF(NOT(ISBLANK('1 macro-mapping'!W25)),IF(NOT(ISBLANK('1 macro-mapping'!W24)),('1 macro-mapping'!W25/'1 macro-mapping'!W24-1),""),"")</f>
        <v/>
      </c>
      <c r="X23" s="413" t="str">
        <f>IF(NOT(ISBLANK('1 macro-mapping'!X25)),IF(NOT(ISBLANK('1 macro-mapping'!X24)),('1 macro-mapping'!X25/'1 macro-mapping'!X24-1),""),"")</f>
        <v/>
      </c>
      <c r="Y23" s="413" t="str">
        <f>IF(NOT(ISBLANK('1 macro-mapping'!Y25)),IF(NOT(ISBLANK('1 macro-mapping'!Y24)),('1 macro-mapping'!Y25/'1 macro-mapping'!Y24-1),""),"")</f>
        <v/>
      </c>
      <c r="Z23" s="413" t="str">
        <f>IF(NOT(ISBLANK('1 macro-mapping'!Z25)),IF(NOT(ISBLANK('1 macro-mapping'!Z24)),('1 macro-mapping'!Z25/'1 macro-mapping'!Z24-1),""),"")</f>
        <v/>
      </c>
      <c r="AA23" s="413" t="str">
        <f>IF(NOT(ISBLANK('1 macro-mapping'!AA25)),IF(NOT(ISBLANK('1 macro-mapping'!AA24)),('1 macro-mapping'!AA25/'1 macro-mapping'!AA24-1),""),"")</f>
        <v/>
      </c>
      <c r="AB23" s="413" t="str">
        <f>IF(NOT(ISBLANK('1 macro-mapping'!AB25)),IF(NOT(ISBLANK('1 macro-mapping'!AB24)),('1 macro-mapping'!AB25/'1 macro-mapping'!AB24-1),""),"")</f>
        <v/>
      </c>
      <c r="AC23" s="413" t="str">
        <f>IF(NOT(ISBLANK('1 macro-mapping'!AC25)),IF(NOT(ISBLANK('1 macro-mapping'!AC24)),('1 macro-mapping'!AC25/'1 macro-mapping'!AC24-1),""),"")</f>
        <v/>
      </c>
      <c r="AD23" s="413" t="str">
        <f>IF(NOT(ISBLANK('1 macro-mapping'!AD25)),IF(NOT(ISBLANK('1 macro-mapping'!AD24)),('1 macro-mapping'!AD25/'1 macro-mapping'!AD24-1),""),"")</f>
        <v/>
      </c>
      <c r="AE23" s="413" t="str">
        <f>IF(NOT(ISBLANK('1 macro-mapping'!AE25)),IF(NOT(ISBLANK('1 macro-mapping'!AE24)),('1 macro-mapping'!AE25/'1 macro-mapping'!AE24-1),""),"")</f>
        <v/>
      </c>
      <c r="AF23" s="413" t="str">
        <f>IF(NOT(ISBLANK('1 macro-mapping'!AF25)),IF(NOT(ISBLANK('1 macro-mapping'!AF24)),('1 macro-mapping'!AF25/'1 macro-mapping'!AF24-1),""),"")</f>
        <v/>
      </c>
      <c r="AG23" s="413" t="str">
        <f>IF(NOT(ISBLANK('1 macro-mapping'!AG25)),IF(NOT(ISBLANK('1 macro-mapping'!AG24)),('1 macro-mapping'!AG25/'1 macro-mapping'!AG24-1),""),"")</f>
        <v/>
      </c>
      <c r="AH23" s="413" t="str">
        <f>IF(NOT(ISBLANK('1 macro-mapping'!AH25)),IF(NOT(ISBLANK('1 macro-mapping'!AH24)),('1 macro-mapping'!AH25/'1 macro-mapping'!AH24-1),""),"")</f>
        <v/>
      </c>
      <c r="AI23" s="413" t="str">
        <f>IF(NOT(ISBLANK('1 macro-mapping'!AI25)),IF(NOT(ISBLANK('1 macro-mapping'!AI24)),('1 macro-mapping'!AI25/'1 macro-mapping'!AI24-1),""),"")</f>
        <v/>
      </c>
      <c r="AJ23" s="658"/>
      <c r="AK23" s="161" t="str">
        <f>IF(NOT(ISBLANK('1 macro-mapping'!AK25)),IF(NOT(ISBLANK('1 macro-mapping'!AK24)),('1 macro-mapping'!AK25/'1 macro-mapping'!AK24-1),""),"")</f>
        <v/>
      </c>
      <c r="AL23" s="150" t="str">
        <f>IF(NOT(ISBLANK('1 macro-mapping'!AL25)),IF(NOT(ISBLANK('1 macro-mapping'!AL24)),('1 macro-mapping'!AL25/'1 macro-mapping'!AL24-1),""),"")</f>
        <v/>
      </c>
      <c r="AM23" s="68" t="str">
        <f>IF(NOT(ISBLANK('1 macro-mapping'!AM25)),IF(NOT(ISBLANK('1 macro-mapping'!AM24)),('1 macro-mapping'!AM25/'1 macro-mapping'!AM24-1),""),"")</f>
        <v/>
      </c>
      <c r="AN23" s="68" t="str">
        <f>IF(NOT(ISBLANK('1 macro-mapping'!AN25)),IF(NOT(ISBLANK('1 macro-mapping'!AN24)),('1 macro-mapping'!AN25/'1 macro-mapping'!AN24-1),""),"")</f>
        <v/>
      </c>
      <c r="AO23" s="68" t="str">
        <f>IF(NOT(ISBLANK('1 macro-mapping'!AO25)),IF(NOT(ISBLANK('1 macro-mapping'!AO24)),('1 macro-mapping'!AO25/'1 macro-mapping'!AO24-1),""),"")</f>
        <v/>
      </c>
      <c r="AP23" s="658"/>
      <c r="AQ23" s="69"/>
      <c r="AR23" s="70"/>
      <c r="AS23" s="69"/>
      <c r="AT23" s="70"/>
      <c r="AU23" s="69"/>
      <c r="AV23" s="70"/>
      <c r="AW23" s="69"/>
      <c r="AX23" s="70"/>
    </row>
    <row r="24" spans="1:50" s="2" customFormat="1" x14ac:dyDescent="0.2">
      <c r="A24" s="6"/>
      <c r="B24" s="10">
        <v>2012</v>
      </c>
      <c r="C24" s="657" t="str">
        <f>IF(NOT('1 macro-mapping'!C25=0),IF(NOT('1 macro-mapping'!C26=0),'1 macro-mapping'!C26/'1 macro-mapping'!C25-1,""),"")</f>
        <v/>
      </c>
      <c r="D24" s="826" t="str">
        <f>IF(NOT(ISBLANK('1 macro-mapping'!D26)),IF(NOT(ISBLANK('1 macro-mapping'!D25)),('1 macro-mapping'!D26/'1 macro-mapping'!D25-1),""),"")</f>
        <v/>
      </c>
      <c r="E24" s="657" t="str">
        <f>IF(NOT('1 macro-mapping'!E25=0),IF(NOT('1 macro-mapping'!E26=0),'1 macro-mapping'!E26/'1 macro-mapping'!E25-1,""),"")</f>
        <v/>
      </c>
      <c r="F24" s="826" t="str">
        <f>IF(NOT(ISBLANK('1 macro-mapping'!F26)),IF(NOT(ISBLANK('1 macro-mapping'!F25)),('1 macro-mapping'!F26/'1 macro-mapping'!F25-1),""),"")</f>
        <v/>
      </c>
      <c r="G24" s="826" t="str">
        <f>IF(NOT(ISBLANK('1 macro-mapping'!G26)),IF(NOT(ISBLANK('1 macro-mapping'!G25)),('1 macro-mapping'!G26/'1 macro-mapping'!G25-1),""),"")</f>
        <v/>
      </c>
      <c r="H24" s="826" t="str">
        <f>IF(NOT(ISBLANK('1 macro-mapping'!H26)),IF(NOT(ISBLANK('1 macro-mapping'!H25)),('1 macro-mapping'!H26/'1 macro-mapping'!H25-1),""),"")</f>
        <v/>
      </c>
      <c r="I24" s="826" t="str">
        <f>IF(NOT(ISBLANK('1 macro-mapping'!I26)),IF(NOT(ISBLANK('1 macro-mapping'!I25)),('1 macro-mapping'!I26/'1 macro-mapping'!I25-1),""),"")</f>
        <v/>
      </c>
      <c r="J24" s="826" t="str">
        <f>IF(NOT(ISBLANK('1 macro-mapping'!J26)),IF(NOT(ISBLANK('1 macro-mapping'!J25)),('1 macro-mapping'!J26/'1 macro-mapping'!J25-1),""),"")</f>
        <v/>
      </c>
      <c r="K24" s="826" t="str">
        <f>IF(NOT(ISBLANK('1 macro-mapping'!K26)),IF(NOT(ISBLANK('1 macro-mapping'!K25)),('1 macro-mapping'!K26/'1 macro-mapping'!K25-1),""),"")</f>
        <v/>
      </c>
      <c r="L24" s="826" t="str">
        <f>IF(NOT(ISBLANK('1 macro-mapping'!L26)),IF(NOT(ISBLANK('1 macro-mapping'!L25)),('1 macro-mapping'!L26/'1 macro-mapping'!L25-1),""),"")</f>
        <v/>
      </c>
      <c r="M24" s="657" t="str">
        <f>IF(NOT('1 macro-mapping'!M25=0),IF(NOT('1 macro-mapping'!M26=0),'1 macro-mapping'!M26/'1 macro-mapping'!M25-1,""),"")</f>
        <v/>
      </c>
      <c r="N24" s="413" t="str">
        <f>IF(NOT(ISBLANK('1 macro-mapping'!N26)),IF(NOT(ISBLANK('1 macro-mapping'!N25)),('1 macro-mapping'!N26/'1 macro-mapping'!N25-1),""),"")</f>
        <v/>
      </c>
      <c r="O24" s="413" t="str">
        <f>IF(NOT(ISBLANK('1 macro-mapping'!O26)),IF(NOT(ISBLANK('1 macro-mapping'!O25)),('1 macro-mapping'!O26/'1 macro-mapping'!O25-1),""),"")</f>
        <v/>
      </c>
      <c r="P24" s="413" t="str">
        <f>IF(NOT(ISBLANK('1 macro-mapping'!P26)),IF(NOT(ISBLANK('1 macro-mapping'!P25)),('1 macro-mapping'!P26/'1 macro-mapping'!P25-1),""),"")</f>
        <v/>
      </c>
      <c r="Q24" s="413" t="str">
        <f>IF(NOT(ISBLANK('1 macro-mapping'!Q26)),IF(NOT(ISBLANK('1 macro-mapping'!Q25)),('1 macro-mapping'!Q26/'1 macro-mapping'!Q25-1),""),"")</f>
        <v/>
      </c>
      <c r="R24" s="413" t="str">
        <f>IF(NOT(ISBLANK('1 macro-mapping'!R26)),IF(NOT(ISBLANK('1 macro-mapping'!R25)),('1 macro-mapping'!R26/'1 macro-mapping'!R25-1),""),"")</f>
        <v/>
      </c>
      <c r="S24" s="413" t="str">
        <f>IF(NOT(ISBLANK('1 macro-mapping'!S26)),IF(NOT(ISBLANK('1 macro-mapping'!S25)),('1 macro-mapping'!S26/'1 macro-mapping'!S25-1),""),"")</f>
        <v/>
      </c>
      <c r="T24" s="413" t="str">
        <f>IF(NOT(ISBLANK('1 macro-mapping'!T26)),IF(NOT(ISBLANK('1 macro-mapping'!T25)),('1 macro-mapping'!T26/'1 macro-mapping'!T25-1),""),"")</f>
        <v/>
      </c>
      <c r="U24" s="413" t="str">
        <f>IF(NOT(ISBLANK('1 macro-mapping'!U26)),IF(NOT(ISBLANK('1 macro-mapping'!U25)),('1 macro-mapping'!U26/'1 macro-mapping'!U25-1),""),"")</f>
        <v/>
      </c>
      <c r="V24" s="413" t="str">
        <f>IF(NOT(ISBLANK('1 macro-mapping'!V26)),IF(NOT(ISBLANK('1 macro-mapping'!V25)),('1 macro-mapping'!V26/'1 macro-mapping'!V25-1),""),"")</f>
        <v/>
      </c>
      <c r="W24" s="413" t="str">
        <f>IF(NOT(ISBLANK('1 macro-mapping'!W26)),IF(NOT(ISBLANK('1 macro-mapping'!W25)),('1 macro-mapping'!W26/'1 macro-mapping'!W25-1),""),"")</f>
        <v/>
      </c>
      <c r="X24" s="413" t="str">
        <f>IF(NOT(ISBLANK('1 macro-mapping'!X26)),IF(NOT(ISBLANK('1 macro-mapping'!X25)),('1 macro-mapping'!X26/'1 macro-mapping'!X25-1),""),"")</f>
        <v/>
      </c>
      <c r="Y24" s="413" t="str">
        <f>IF(NOT(ISBLANK('1 macro-mapping'!Y26)),IF(NOT(ISBLANK('1 macro-mapping'!Y25)),('1 macro-mapping'!Y26/'1 macro-mapping'!Y25-1),""),"")</f>
        <v/>
      </c>
      <c r="Z24" s="413" t="str">
        <f>IF(NOT(ISBLANK('1 macro-mapping'!Z26)),IF(NOT(ISBLANK('1 macro-mapping'!Z25)),('1 macro-mapping'!Z26/'1 macro-mapping'!Z25-1),""),"")</f>
        <v/>
      </c>
      <c r="AA24" s="413" t="str">
        <f>IF(NOT(ISBLANK('1 macro-mapping'!AA26)),IF(NOT(ISBLANK('1 macro-mapping'!AA25)),('1 macro-mapping'!AA26/'1 macro-mapping'!AA25-1),""),"")</f>
        <v/>
      </c>
      <c r="AB24" s="413" t="str">
        <f>IF(NOT(ISBLANK('1 macro-mapping'!AB26)),IF(NOT(ISBLANK('1 macro-mapping'!AB25)),('1 macro-mapping'!AB26/'1 macro-mapping'!AB25-1),""),"")</f>
        <v/>
      </c>
      <c r="AC24" s="413" t="str">
        <f>IF(NOT(ISBLANK('1 macro-mapping'!AC26)),IF(NOT(ISBLANK('1 macro-mapping'!AC25)),('1 macro-mapping'!AC26/'1 macro-mapping'!AC25-1),""),"")</f>
        <v/>
      </c>
      <c r="AD24" s="413" t="str">
        <f>IF(NOT(ISBLANK('1 macro-mapping'!AD26)),IF(NOT(ISBLANK('1 macro-mapping'!AD25)),('1 macro-mapping'!AD26/'1 macro-mapping'!AD25-1),""),"")</f>
        <v/>
      </c>
      <c r="AE24" s="413" t="str">
        <f>IF(NOT(ISBLANK('1 macro-mapping'!AE26)),IF(NOT(ISBLANK('1 macro-mapping'!AE25)),('1 macro-mapping'!AE26/'1 macro-mapping'!AE25-1),""),"")</f>
        <v/>
      </c>
      <c r="AF24" s="413" t="str">
        <f>IF(NOT(ISBLANK('1 macro-mapping'!AF26)),IF(NOT(ISBLANK('1 macro-mapping'!AF25)),('1 macro-mapping'!AF26/'1 macro-mapping'!AF25-1),""),"")</f>
        <v/>
      </c>
      <c r="AG24" s="413" t="str">
        <f>IF(NOT(ISBLANK('1 macro-mapping'!AG26)),IF(NOT(ISBLANK('1 macro-mapping'!AG25)),('1 macro-mapping'!AG26/'1 macro-mapping'!AG25-1),""),"")</f>
        <v/>
      </c>
      <c r="AH24" s="413" t="str">
        <f>IF(NOT(ISBLANK('1 macro-mapping'!AH26)),IF(NOT(ISBLANK('1 macro-mapping'!AH25)),('1 macro-mapping'!AH26/'1 macro-mapping'!AH25-1),""),"")</f>
        <v/>
      </c>
      <c r="AI24" s="413" t="str">
        <f>IF(NOT(ISBLANK('1 macro-mapping'!AI26)),IF(NOT(ISBLANK('1 macro-mapping'!AI25)),('1 macro-mapping'!AI26/'1 macro-mapping'!AI25-1),""),"")</f>
        <v/>
      </c>
      <c r="AJ24" s="658"/>
      <c r="AK24" s="161" t="str">
        <f>IF(NOT(ISBLANK('1 macro-mapping'!AK26)),IF(NOT(ISBLANK('1 macro-mapping'!AK25)),('1 macro-mapping'!AK26/'1 macro-mapping'!AK25-1),""),"")</f>
        <v/>
      </c>
      <c r="AL24" s="150" t="str">
        <f>IF(NOT(ISBLANK('1 macro-mapping'!AL26)),IF(NOT(ISBLANK('1 macro-mapping'!AL25)),('1 macro-mapping'!AL26/'1 macro-mapping'!AL25-1),""),"")</f>
        <v/>
      </c>
      <c r="AM24" s="68" t="str">
        <f>IF(NOT(ISBLANK('1 macro-mapping'!AM26)),IF(NOT(ISBLANK('1 macro-mapping'!AM25)),('1 macro-mapping'!AM26/'1 macro-mapping'!AM25-1),""),"")</f>
        <v/>
      </c>
      <c r="AN24" s="68" t="str">
        <f>IF(NOT(ISBLANK('1 macro-mapping'!AN26)),IF(NOT(ISBLANK('1 macro-mapping'!AN25)),('1 macro-mapping'!AN26/'1 macro-mapping'!AN25-1),""),"")</f>
        <v/>
      </c>
      <c r="AO24" s="68" t="str">
        <f>IF(NOT(ISBLANK('1 macro-mapping'!AO26)),IF(NOT(ISBLANK('1 macro-mapping'!AO25)),('1 macro-mapping'!AO26/'1 macro-mapping'!AO25-1),""),"")</f>
        <v/>
      </c>
      <c r="AP24" s="658"/>
      <c r="AQ24" s="69"/>
      <c r="AR24" s="70"/>
      <c r="AS24" s="69"/>
      <c r="AT24" s="70"/>
      <c r="AU24" s="69"/>
      <c r="AV24" s="70"/>
      <c r="AW24" s="69"/>
      <c r="AX24" s="70"/>
    </row>
    <row r="25" spans="1:50" s="2" customFormat="1" x14ac:dyDescent="0.2">
      <c r="A25" s="6"/>
      <c r="B25" s="10">
        <v>2013</v>
      </c>
      <c r="C25" s="657" t="str">
        <f>IF(NOT('1 macro-mapping'!C26=0),IF(NOT('1 macro-mapping'!C27=0),'1 macro-mapping'!C27/'1 macro-mapping'!C26-1,""),"")</f>
        <v/>
      </c>
      <c r="D25" s="413" t="str">
        <f>IF(NOT(ISBLANK('1 macro-mapping'!D27)),IF(NOT(ISBLANK('1 macro-mapping'!D26)),('1 macro-mapping'!D27/'1 macro-mapping'!D26-1),""),"")</f>
        <v/>
      </c>
      <c r="E25" s="657" t="str">
        <f>IF(NOT('1 macro-mapping'!E26=0),IF(NOT('1 macro-mapping'!E27=0),'1 macro-mapping'!E27/'1 macro-mapping'!E26-1,""),"")</f>
        <v/>
      </c>
      <c r="F25" s="413" t="str">
        <f>IF(NOT(ISBLANK('1 macro-mapping'!F27)),IF(NOT(ISBLANK('1 macro-mapping'!F26)),('1 macro-mapping'!F27/'1 macro-mapping'!F26-1),""),"")</f>
        <v/>
      </c>
      <c r="G25" s="413" t="str">
        <f>IF(NOT(ISBLANK('1 macro-mapping'!G27)),IF(NOT(ISBLANK('1 macro-mapping'!G26)),('1 macro-mapping'!G27/'1 macro-mapping'!G26-1),""),"")</f>
        <v/>
      </c>
      <c r="H25" s="413" t="str">
        <f>IF(NOT(ISBLANK('1 macro-mapping'!H27)),IF(NOT(ISBLANK('1 macro-mapping'!H26)),('1 macro-mapping'!H27/'1 macro-mapping'!H26-1),""),"")</f>
        <v/>
      </c>
      <c r="I25" s="413" t="str">
        <f>IF(NOT(ISBLANK('1 macro-mapping'!I27)),IF(NOT(ISBLANK('1 macro-mapping'!I26)),('1 macro-mapping'!I27/'1 macro-mapping'!I26-1),""),"")</f>
        <v/>
      </c>
      <c r="J25" s="413" t="str">
        <f>IF(NOT(ISBLANK('1 macro-mapping'!J27)),IF(NOT(ISBLANK('1 macro-mapping'!J26)),('1 macro-mapping'!J27/'1 macro-mapping'!J26-1),""),"")</f>
        <v/>
      </c>
      <c r="K25" s="413" t="str">
        <f>IF(NOT(ISBLANK('1 macro-mapping'!K27)),IF(NOT(ISBLANK('1 macro-mapping'!K26)),('1 macro-mapping'!K27/'1 macro-mapping'!K26-1),""),"")</f>
        <v/>
      </c>
      <c r="L25" s="413" t="str">
        <f>IF(NOT(ISBLANK('1 macro-mapping'!L27)),IF(NOT(ISBLANK('1 macro-mapping'!L26)),('1 macro-mapping'!L27/'1 macro-mapping'!L26-1),""),"")</f>
        <v/>
      </c>
      <c r="M25" s="657" t="str">
        <f>IF(NOT('1 macro-mapping'!M26=0),IF(NOT('1 macro-mapping'!M27=0),'1 macro-mapping'!M27/'1 macro-mapping'!M26-1,""),"")</f>
        <v/>
      </c>
      <c r="N25" s="413" t="str">
        <f>IF(NOT(ISBLANK('1 macro-mapping'!N27)),IF(NOT(ISBLANK('1 macro-mapping'!N26)),('1 macro-mapping'!N27/'1 macro-mapping'!N26-1),""),"")</f>
        <v/>
      </c>
      <c r="O25" s="413" t="str">
        <f>IF(NOT(ISBLANK('1 macro-mapping'!O27)),IF(NOT(ISBLANK('1 macro-mapping'!O26)),('1 macro-mapping'!O27/'1 macro-mapping'!O26-1),""),"")</f>
        <v/>
      </c>
      <c r="P25" s="413" t="str">
        <f>IF(NOT(ISBLANK('1 macro-mapping'!P27)),IF(NOT(ISBLANK('1 macro-mapping'!P26)),('1 macro-mapping'!P27/'1 macro-mapping'!P26-1),""),"")</f>
        <v/>
      </c>
      <c r="Q25" s="413" t="str">
        <f>IF(NOT(ISBLANK('1 macro-mapping'!Q27)),IF(NOT(ISBLANK('1 macro-mapping'!Q26)),('1 macro-mapping'!Q27/'1 macro-mapping'!Q26-1),""),"")</f>
        <v/>
      </c>
      <c r="R25" s="413" t="str">
        <f>IF(NOT(ISBLANK('1 macro-mapping'!R27)),IF(NOT(ISBLANK('1 macro-mapping'!R26)),('1 macro-mapping'!R27/'1 macro-mapping'!R26-1),""),"")</f>
        <v/>
      </c>
      <c r="S25" s="413" t="str">
        <f>IF(NOT(ISBLANK('1 macro-mapping'!S27)),IF(NOT(ISBLANK('1 macro-mapping'!S26)),('1 macro-mapping'!S27/'1 macro-mapping'!S26-1),""),"")</f>
        <v/>
      </c>
      <c r="T25" s="413" t="str">
        <f>IF(NOT(ISBLANK('1 macro-mapping'!T27)),IF(NOT(ISBLANK('1 macro-mapping'!T26)),('1 macro-mapping'!T27/'1 macro-mapping'!T26-1),""),"")</f>
        <v/>
      </c>
      <c r="U25" s="413" t="str">
        <f>IF(NOT(ISBLANK('1 macro-mapping'!U27)),IF(NOT(ISBLANK('1 macro-mapping'!U26)),('1 macro-mapping'!U27/'1 macro-mapping'!U26-1),""),"")</f>
        <v/>
      </c>
      <c r="V25" s="413" t="str">
        <f>IF(NOT(ISBLANK('1 macro-mapping'!V27)),IF(NOT(ISBLANK('1 macro-mapping'!V26)),('1 macro-mapping'!V27/'1 macro-mapping'!V26-1),""),"")</f>
        <v/>
      </c>
      <c r="W25" s="413" t="str">
        <f>IF(NOT(ISBLANK('1 macro-mapping'!W27)),IF(NOT(ISBLANK('1 macro-mapping'!W26)),('1 macro-mapping'!W27/'1 macro-mapping'!W26-1),""),"")</f>
        <v/>
      </c>
      <c r="X25" s="413" t="str">
        <f>IF(NOT(ISBLANK('1 macro-mapping'!X27)),IF(NOT(ISBLANK('1 macro-mapping'!X26)),('1 macro-mapping'!X27/'1 macro-mapping'!X26-1),""),"")</f>
        <v/>
      </c>
      <c r="Y25" s="413" t="str">
        <f>IF(NOT(ISBLANK('1 macro-mapping'!Y27)),IF(NOT(ISBLANK('1 macro-mapping'!Y26)),('1 macro-mapping'!Y27/'1 macro-mapping'!Y26-1),""),"")</f>
        <v/>
      </c>
      <c r="Z25" s="413" t="str">
        <f>IF(NOT(ISBLANK('1 macro-mapping'!Z27)),IF(NOT(ISBLANK('1 macro-mapping'!Z26)),('1 macro-mapping'!Z27/'1 macro-mapping'!Z26-1),""),"")</f>
        <v/>
      </c>
      <c r="AA25" s="413" t="str">
        <f>IF(NOT(ISBLANK('1 macro-mapping'!AA27)),IF(NOT(ISBLANK('1 macro-mapping'!AA26)),('1 macro-mapping'!AA27/'1 macro-mapping'!AA26-1),""),"")</f>
        <v/>
      </c>
      <c r="AB25" s="413" t="str">
        <f>IF(NOT(ISBLANK('1 macro-mapping'!AB27)),IF(NOT(ISBLANK('1 macro-mapping'!AB26)),('1 macro-mapping'!AB27/'1 macro-mapping'!AB26-1),""),"")</f>
        <v/>
      </c>
      <c r="AC25" s="413" t="str">
        <f>IF(NOT(ISBLANK('1 macro-mapping'!AC27)),IF(NOT(ISBLANK('1 macro-mapping'!AC26)),('1 macro-mapping'!AC27/'1 macro-mapping'!AC26-1),""),"")</f>
        <v/>
      </c>
      <c r="AD25" s="413" t="str">
        <f>IF(NOT(ISBLANK('1 macro-mapping'!AD27)),IF(NOT(ISBLANK('1 macro-mapping'!AD26)),('1 macro-mapping'!AD27/'1 macro-mapping'!AD26-1),""),"")</f>
        <v/>
      </c>
      <c r="AE25" s="413" t="str">
        <f>IF(NOT(ISBLANK('1 macro-mapping'!AE27)),IF(NOT(ISBLANK('1 macro-mapping'!AE26)),('1 macro-mapping'!AE27/'1 macro-mapping'!AE26-1),""),"")</f>
        <v/>
      </c>
      <c r="AF25" s="413" t="str">
        <f>IF(NOT(ISBLANK('1 macro-mapping'!AF27)),IF(NOT(ISBLANK('1 macro-mapping'!AF26)),('1 macro-mapping'!AF27/'1 macro-mapping'!AF26-1),""),"")</f>
        <v/>
      </c>
      <c r="AG25" s="413" t="str">
        <f>IF(NOT(ISBLANK('1 macro-mapping'!AG27)),IF(NOT(ISBLANK('1 macro-mapping'!AG26)),('1 macro-mapping'!AG27/'1 macro-mapping'!AG26-1),""),"")</f>
        <v/>
      </c>
      <c r="AH25" s="413" t="str">
        <f>IF(NOT(ISBLANK('1 macro-mapping'!AH27)),IF(NOT(ISBLANK('1 macro-mapping'!AH26)),('1 macro-mapping'!AH27/'1 macro-mapping'!AH26-1),""),"")</f>
        <v/>
      </c>
      <c r="AI25" s="413" t="str">
        <f>IF(NOT(ISBLANK('1 macro-mapping'!AI27)),IF(NOT(ISBLANK('1 macro-mapping'!AI26)),('1 macro-mapping'!AI27/'1 macro-mapping'!AI26-1),""),"")</f>
        <v/>
      </c>
      <c r="AJ25" s="658"/>
      <c r="AK25" s="161" t="str">
        <f>IF(NOT(ISBLANK('1 macro-mapping'!AK27)),IF(NOT(ISBLANK('1 macro-mapping'!AK26)),('1 macro-mapping'!AK27/'1 macro-mapping'!AK26-1),""),"")</f>
        <v/>
      </c>
      <c r="AL25" s="150" t="str">
        <f>IF(NOT(ISBLANK('1 macro-mapping'!AL27)),IF(NOT(ISBLANK('1 macro-mapping'!AL26)),('1 macro-mapping'!AL27/'1 macro-mapping'!AL26-1),""),"")</f>
        <v/>
      </c>
      <c r="AM25" s="68" t="str">
        <f>IF(NOT(ISBLANK('1 macro-mapping'!AM27)),IF(NOT(ISBLANK('1 macro-mapping'!AM26)),('1 macro-mapping'!AM27/'1 macro-mapping'!AM26-1),""),"")</f>
        <v/>
      </c>
      <c r="AN25" s="68" t="str">
        <f>IF(NOT(ISBLANK('1 macro-mapping'!AN27)),IF(NOT(ISBLANK('1 macro-mapping'!AN26)),('1 macro-mapping'!AN27/'1 macro-mapping'!AN26-1),""),"")</f>
        <v/>
      </c>
      <c r="AO25" s="68" t="str">
        <f>IF(NOT(ISBLANK('1 macro-mapping'!AO27)),IF(NOT(ISBLANK('1 macro-mapping'!AO26)),('1 macro-mapping'!AO27/'1 macro-mapping'!AO26-1),""),"")</f>
        <v/>
      </c>
      <c r="AP25" s="658"/>
      <c r="AQ25" s="69"/>
      <c r="AR25" s="70"/>
      <c r="AS25" s="69"/>
      <c r="AT25" s="70"/>
      <c r="AU25" s="69"/>
      <c r="AV25" s="70"/>
      <c r="AW25" s="69"/>
      <c r="AX25" s="70"/>
    </row>
    <row r="26" spans="1:50" s="20" customFormat="1" x14ac:dyDescent="0.2">
      <c r="A26" s="24"/>
      <c r="B26" s="41">
        <v>2014</v>
      </c>
      <c r="C26" s="657" t="str">
        <f>IF(NOT('1 macro-mapping'!C27=0),IF(NOT('1 macro-mapping'!C28=0),'1 macro-mapping'!C28/'1 macro-mapping'!C27-1,""),"")</f>
        <v/>
      </c>
      <c r="D26" s="413" t="str">
        <f>IF(NOT(ISBLANK('1 macro-mapping'!D28)),IF(NOT(ISBLANK('1 macro-mapping'!D27)),('1 macro-mapping'!D28/'1 macro-mapping'!D27-1),""),"")</f>
        <v/>
      </c>
      <c r="E26" s="657" t="str">
        <f>IF(NOT('1 macro-mapping'!E27=0),IF(NOT('1 macro-mapping'!E28=0),'1 macro-mapping'!E28/'1 macro-mapping'!E27-1,""),"")</f>
        <v/>
      </c>
      <c r="F26" s="413" t="str">
        <f>IF(NOT(ISBLANK('1 macro-mapping'!F28)),IF(NOT(ISBLANK('1 macro-mapping'!F27)),('1 macro-mapping'!F28/'1 macro-mapping'!F27-1),""),"")</f>
        <v/>
      </c>
      <c r="G26" s="413" t="str">
        <f>IF(NOT(ISBLANK('1 macro-mapping'!G28)),IF(NOT(ISBLANK('1 macro-mapping'!G27)),('1 macro-mapping'!G28/'1 macro-mapping'!G27-1),""),"")</f>
        <v/>
      </c>
      <c r="H26" s="413" t="str">
        <f>IF(NOT(ISBLANK('1 macro-mapping'!H28)),IF(NOT(ISBLANK('1 macro-mapping'!H27)),('1 macro-mapping'!H28/'1 macro-mapping'!H27-1),""),"")</f>
        <v/>
      </c>
      <c r="I26" s="413" t="str">
        <f>IF(NOT(ISBLANK('1 macro-mapping'!I28)),IF(NOT(ISBLANK('1 macro-mapping'!I27)),('1 macro-mapping'!I28/'1 macro-mapping'!I27-1),""),"")</f>
        <v/>
      </c>
      <c r="J26" s="413" t="str">
        <f>IF(NOT(ISBLANK('1 macro-mapping'!J28)),IF(NOT(ISBLANK('1 macro-mapping'!J27)),('1 macro-mapping'!J28/'1 macro-mapping'!J27-1),""),"")</f>
        <v/>
      </c>
      <c r="K26" s="413" t="str">
        <f>IF(NOT(ISBLANK('1 macro-mapping'!K28)),IF(NOT(ISBLANK('1 macro-mapping'!K27)),('1 macro-mapping'!K28/'1 macro-mapping'!K27-1),""),"")</f>
        <v/>
      </c>
      <c r="L26" s="413" t="str">
        <f>IF(NOT(ISBLANK('1 macro-mapping'!L28)),IF(NOT(ISBLANK('1 macro-mapping'!L27)),('1 macro-mapping'!L28/'1 macro-mapping'!L27-1),""),"")</f>
        <v/>
      </c>
      <c r="M26" s="657" t="str">
        <f>IF(NOT('1 macro-mapping'!M27=0),IF(NOT('1 macro-mapping'!M28=0),'1 macro-mapping'!M28/'1 macro-mapping'!M27-1,""),"")</f>
        <v/>
      </c>
      <c r="N26" s="413" t="str">
        <f>IF(NOT(ISBLANK('1 macro-mapping'!N28)),IF(NOT(ISBLANK('1 macro-mapping'!N27)),('1 macro-mapping'!N28/'1 macro-mapping'!N27-1),""),"")</f>
        <v/>
      </c>
      <c r="O26" s="413" t="str">
        <f>IF(NOT(ISBLANK('1 macro-mapping'!O28)),IF(NOT(ISBLANK('1 macro-mapping'!O27)),('1 macro-mapping'!O28/'1 macro-mapping'!O27-1),""),"")</f>
        <v/>
      </c>
      <c r="P26" s="413" t="str">
        <f>IF(NOT(ISBLANK('1 macro-mapping'!P28)),IF(NOT(ISBLANK('1 macro-mapping'!P27)),('1 macro-mapping'!P28/'1 macro-mapping'!P27-1),""),"")</f>
        <v/>
      </c>
      <c r="Q26" s="413" t="str">
        <f>IF(NOT(ISBLANK('1 macro-mapping'!Q28)),IF(NOT(ISBLANK('1 macro-mapping'!Q27)),('1 macro-mapping'!Q28/'1 macro-mapping'!Q27-1),""),"")</f>
        <v/>
      </c>
      <c r="R26" s="413" t="str">
        <f>IF(NOT(ISBLANK('1 macro-mapping'!R28)),IF(NOT(ISBLANK('1 macro-mapping'!R27)),('1 macro-mapping'!R28/'1 macro-mapping'!R27-1),""),"")</f>
        <v/>
      </c>
      <c r="S26" s="413" t="str">
        <f>IF(NOT(ISBLANK('1 macro-mapping'!S28)),IF(NOT(ISBLANK('1 macro-mapping'!S27)),('1 macro-mapping'!S28/'1 macro-mapping'!S27-1),""),"")</f>
        <v/>
      </c>
      <c r="T26" s="413" t="str">
        <f>IF(NOT(ISBLANK('1 macro-mapping'!T28)),IF(NOT(ISBLANK('1 macro-mapping'!T27)),('1 macro-mapping'!T28/'1 macro-mapping'!T27-1),""),"")</f>
        <v/>
      </c>
      <c r="U26" s="413" t="str">
        <f>IF(NOT(ISBLANK('1 macro-mapping'!U28)),IF(NOT(ISBLANK('1 macro-mapping'!U27)),('1 macro-mapping'!U28/'1 macro-mapping'!U27-1),""),"")</f>
        <v/>
      </c>
      <c r="V26" s="413" t="str">
        <f>IF(NOT(ISBLANK('1 macro-mapping'!V28)),IF(NOT(ISBLANK('1 macro-mapping'!V27)),('1 macro-mapping'!V28/'1 macro-mapping'!V27-1),""),"")</f>
        <v/>
      </c>
      <c r="W26" s="413" t="str">
        <f>IF(NOT(ISBLANK('1 macro-mapping'!W28)),IF(NOT(ISBLANK('1 macro-mapping'!W27)),('1 macro-mapping'!W28/'1 macro-mapping'!W27-1),""),"")</f>
        <v/>
      </c>
      <c r="X26" s="413" t="str">
        <f>IF(NOT(ISBLANK('1 macro-mapping'!X28)),IF(NOT(ISBLANK('1 macro-mapping'!X27)),('1 macro-mapping'!X28/'1 macro-mapping'!X27-1),""),"")</f>
        <v/>
      </c>
      <c r="Y26" s="413" t="str">
        <f>IF(NOT(ISBLANK('1 macro-mapping'!Y28)),IF(NOT(ISBLANK('1 macro-mapping'!Y27)),('1 macro-mapping'!Y28/'1 macro-mapping'!Y27-1),""),"")</f>
        <v/>
      </c>
      <c r="Z26" s="413" t="str">
        <f>IF(NOT(ISBLANK('1 macro-mapping'!Z28)),IF(NOT(ISBLANK('1 macro-mapping'!Z27)),('1 macro-mapping'!Z28/'1 macro-mapping'!Z27-1),""),"")</f>
        <v/>
      </c>
      <c r="AA26" s="413" t="str">
        <f>IF(NOT(ISBLANK('1 macro-mapping'!AA28)),IF(NOT(ISBLANK('1 macro-mapping'!AA27)),('1 macro-mapping'!AA28/'1 macro-mapping'!AA27-1),""),"")</f>
        <v/>
      </c>
      <c r="AB26" s="413" t="str">
        <f>IF(NOT(ISBLANK('1 macro-mapping'!AB28)),IF(NOT(ISBLANK('1 macro-mapping'!AB27)),('1 macro-mapping'!AB28/'1 macro-mapping'!AB27-1),""),"")</f>
        <v/>
      </c>
      <c r="AC26" s="413" t="str">
        <f>IF(NOT(ISBLANK('1 macro-mapping'!AC28)),IF(NOT(ISBLANK('1 macro-mapping'!AC27)),('1 macro-mapping'!AC28/'1 macro-mapping'!AC27-1),""),"")</f>
        <v/>
      </c>
      <c r="AD26" s="413" t="str">
        <f>IF(NOT(ISBLANK('1 macro-mapping'!AD28)),IF(NOT(ISBLANK('1 macro-mapping'!AD27)),('1 macro-mapping'!AD28/'1 macro-mapping'!AD27-1),""),"")</f>
        <v/>
      </c>
      <c r="AE26" s="413" t="str">
        <f>IF(NOT(ISBLANK('1 macro-mapping'!AE28)),IF(NOT(ISBLANK('1 macro-mapping'!AE27)),('1 macro-mapping'!AE28/'1 macro-mapping'!AE27-1),""),"")</f>
        <v/>
      </c>
      <c r="AF26" s="413" t="str">
        <f>IF(NOT(ISBLANK('1 macro-mapping'!AF28)),IF(NOT(ISBLANK('1 macro-mapping'!AF27)),('1 macro-mapping'!AF28/'1 macro-mapping'!AF27-1),""),"")</f>
        <v/>
      </c>
      <c r="AG26" s="413" t="str">
        <f>IF(NOT(ISBLANK('1 macro-mapping'!AG28)),IF(NOT(ISBLANK('1 macro-mapping'!AG27)),('1 macro-mapping'!AG28/'1 macro-mapping'!AG27-1),""),"")</f>
        <v/>
      </c>
      <c r="AH26" s="413" t="str">
        <f>IF(NOT(ISBLANK('1 macro-mapping'!AH28)),IF(NOT(ISBLANK('1 macro-mapping'!AH27)),('1 macro-mapping'!AH28/'1 macro-mapping'!AH27-1),""),"")</f>
        <v/>
      </c>
      <c r="AI26" s="413" t="str">
        <f>IF(NOT(ISBLANK('1 macro-mapping'!AI28)),IF(NOT(ISBLANK('1 macro-mapping'!AI27)),('1 macro-mapping'!AI28/'1 macro-mapping'!AI27-1),""),"")</f>
        <v/>
      </c>
      <c r="AJ26" s="658"/>
      <c r="AK26" s="163" t="str">
        <f>IF(NOT(ISBLANK('1 macro-mapping'!AK28)),IF(NOT(ISBLANK('1 macro-mapping'!AK27)),('1 macro-mapping'!AK28/'1 macro-mapping'!AK27-1),""),"")</f>
        <v/>
      </c>
      <c r="AL26" s="150" t="str">
        <f>IF(NOT(ISBLANK('1 macro-mapping'!AL28)),IF(NOT(ISBLANK('1 macro-mapping'!AL27)),('1 macro-mapping'!AL28/'1 macro-mapping'!AL27-1),""),"")</f>
        <v/>
      </c>
      <c r="AM26" s="68" t="str">
        <f>IF(NOT(ISBLANK('1 macro-mapping'!AM28)),IF(NOT(ISBLANK('1 macro-mapping'!AM27)),('1 macro-mapping'!AM28/'1 macro-mapping'!AM27-1),""),"")</f>
        <v/>
      </c>
      <c r="AN26" s="68" t="str">
        <f>IF(NOT(ISBLANK('1 macro-mapping'!AN28)),IF(NOT(ISBLANK('1 macro-mapping'!AN27)),('1 macro-mapping'!AN28/'1 macro-mapping'!AN27-1),""),"")</f>
        <v/>
      </c>
      <c r="AO26" s="68" t="str">
        <f>IF(NOT(ISBLANK('1 macro-mapping'!AO28)),IF(NOT(ISBLANK('1 macro-mapping'!AO27)),('1 macro-mapping'!AO28/'1 macro-mapping'!AO27-1),""),"")</f>
        <v/>
      </c>
      <c r="AP26" s="658"/>
      <c r="AQ26" s="71"/>
      <c r="AR26" s="72"/>
      <c r="AS26" s="71"/>
      <c r="AT26" s="72"/>
      <c r="AU26" s="71"/>
      <c r="AV26" s="72"/>
      <c r="AW26" s="71"/>
      <c r="AX26" s="72"/>
    </row>
    <row r="27" spans="1:50" s="20" customFormat="1" x14ac:dyDescent="0.2">
      <c r="A27" s="24"/>
      <c r="B27" s="10">
        <v>2015</v>
      </c>
      <c r="C27" s="657" t="str">
        <f>IF(NOT('1 macro-mapping'!C28=0),IF(NOT('1 macro-mapping'!C29=0),'1 macro-mapping'!C29/'1 macro-mapping'!C28-1,""),"")</f>
        <v/>
      </c>
      <c r="D27" s="413" t="str">
        <f>IF(NOT(ISBLANK('1 macro-mapping'!D29)),IF(NOT(ISBLANK('1 macro-mapping'!D28)),('1 macro-mapping'!D29/'1 macro-mapping'!D28-1),""),"")</f>
        <v/>
      </c>
      <c r="E27" s="657" t="str">
        <f>IF(NOT('1 macro-mapping'!E28=0),IF(NOT('1 macro-mapping'!E29=0),'1 macro-mapping'!E29/'1 macro-mapping'!E28-1,""),"")</f>
        <v/>
      </c>
      <c r="F27" s="413" t="str">
        <f>IF(NOT(ISBLANK('1 macro-mapping'!F29)),IF(NOT(ISBLANK('1 macro-mapping'!F28)),('1 macro-mapping'!F29/'1 macro-mapping'!F28-1),""),"")</f>
        <v/>
      </c>
      <c r="G27" s="413" t="str">
        <f>IF(NOT(ISBLANK('1 macro-mapping'!G29)),IF(NOT(ISBLANK('1 macro-mapping'!G28)),('1 macro-mapping'!G29/'1 macro-mapping'!G28-1),""),"")</f>
        <v/>
      </c>
      <c r="H27" s="413" t="str">
        <f>IF(NOT(ISBLANK('1 macro-mapping'!H29)),IF(NOT(ISBLANK('1 macro-mapping'!H28)),('1 macro-mapping'!H29/'1 macro-mapping'!H28-1),""),"")</f>
        <v/>
      </c>
      <c r="I27" s="413" t="str">
        <f>IF(NOT(ISBLANK('1 macro-mapping'!I29)),IF(NOT(ISBLANK('1 macro-mapping'!I28)),('1 macro-mapping'!I29/'1 macro-mapping'!I28-1),""),"")</f>
        <v/>
      </c>
      <c r="J27" s="413" t="str">
        <f>IF(NOT(ISBLANK('1 macro-mapping'!J29)),IF(NOT(ISBLANK('1 macro-mapping'!J28)),('1 macro-mapping'!J29/'1 macro-mapping'!J28-1),""),"")</f>
        <v/>
      </c>
      <c r="K27" s="413" t="str">
        <f>IF(NOT(ISBLANK('1 macro-mapping'!K29)),IF(NOT(ISBLANK('1 macro-mapping'!K28)),('1 macro-mapping'!K29/'1 macro-mapping'!K28-1),""),"")</f>
        <v/>
      </c>
      <c r="L27" s="413" t="str">
        <f>IF(NOT(ISBLANK('1 macro-mapping'!L29)),IF(NOT(ISBLANK('1 macro-mapping'!L28)),('1 macro-mapping'!L29/'1 macro-mapping'!L28-1),""),"")</f>
        <v/>
      </c>
      <c r="M27" s="657" t="str">
        <f>IF(NOT('1 macro-mapping'!M28=0),IF(NOT('1 macro-mapping'!M29=0),'1 macro-mapping'!M29/'1 macro-mapping'!M28-1,""),"")</f>
        <v/>
      </c>
      <c r="N27" s="413" t="str">
        <f>IF(NOT(ISBLANK('1 macro-mapping'!N29)),IF(NOT(ISBLANK('1 macro-mapping'!N28)),('1 macro-mapping'!N29/'1 macro-mapping'!N28-1),""),"")</f>
        <v/>
      </c>
      <c r="O27" s="413" t="str">
        <f>IF(NOT(ISBLANK('1 macro-mapping'!O29)),IF(NOT(ISBLANK('1 macro-mapping'!O28)),('1 macro-mapping'!O29/'1 macro-mapping'!O28-1),""),"")</f>
        <v/>
      </c>
      <c r="P27" s="413" t="str">
        <f>IF(NOT(ISBLANK('1 macro-mapping'!P29)),IF(NOT(ISBLANK('1 macro-mapping'!P28)),('1 macro-mapping'!P29/'1 macro-mapping'!P28-1),""),"")</f>
        <v/>
      </c>
      <c r="Q27" s="413" t="str">
        <f>IF(NOT(ISBLANK('1 macro-mapping'!Q29)),IF(NOT(ISBLANK('1 macro-mapping'!Q28)),('1 macro-mapping'!Q29/'1 macro-mapping'!Q28-1),""),"")</f>
        <v/>
      </c>
      <c r="R27" s="413" t="str">
        <f>IF(NOT(ISBLANK('1 macro-mapping'!R29)),IF(NOT(ISBLANK('1 macro-mapping'!R28)),('1 macro-mapping'!R29/'1 macro-mapping'!R28-1),""),"")</f>
        <v/>
      </c>
      <c r="S27" s="413" t="str">
        <f>IF(NOT(ISBLANK('1 macro-mapping'!S29)),IF(NOT(ISBLANK('1 macro-mapping'!S28)),('1 macro-mapping'!S29/'1 macro-mapping'!S28-1),""),"")</f>
        <v/>
      </c>
      <c r="T27" s="413" t="str">
        <f>IF(NOT(ISBLANK('1 macro-mapping'!T29)),IF(NOT(ISBLANK('1 macro-mapping'!T28)),('1 macro-mapping'!T29/'1 macro-mapping'!T28-1),""),"")</f>
        <v/>
      </c>
      <c r="U27" s="413" t="str">
        <f>IF(NOT(ISBLANK('1 macro-mapping'!U29)),IF(NOT(ISBLANK('1 macro-mapping'!U28)),('1 macro-mapping'!U29/'1 macro-mapping'!U28-1),""),"")</f>
        <v/>
      </c>
      <c r="V27" s="413" t="str">
        <f>IF(NOT(ISBLANK('1 macro-mapping'!V29)),IF(NOT(ISBLANK('1 macro-mapping'!V28)),('1 macro-mapping'!V29/'1 macro-mapping'!V28-1),""),"")</f>
        <v/>
      </c>
      <c r="W27" s="413" t="str">
        <f>IF(NOT(ISBLANK('1 macro-mapping'!W29)),IF(NOT(ISBLANK('1 macro-mapping'!W28)),('1 macro-mapping'!W29/'1 macro-mapping'!W28-1),""),"")</f>
        <v/>
      </c>
      <c r="X27" s="413" t="str">
        <f>IF(NOT(ISBLANK('1 macro-mapping'!X29)),IF(NOT(ISBLANK('1 macro-mapping'!X28)),('1 macro-mapping'!X29/'1 macro-mapping'!X28-1),""),"")</f>
        <v/>
      </c>
      <c r="Y27" s="413" t="str">
        <f>IF(NOT(ISBLANK('1 macro-mapping'!Y29)),IF(NOT(ISBLANK('1 macro-mapping'!Y28)),('1 macro-mapping'!Y29/'1 macro-mapping'!Y28-1),""),"")</f>
        <v/>
      </c>
      <c r="Z27" s="413" t="str">
        <f>IF(NOT(ISBLANK('1 macro-mapping'!Z29)),IF(NOT(ISBLANK('1 macro-mapping'!Z28)),('1 macro-mapping'!Z29/'1 macro-mapping'!Z28-1),""),"")</f>
        <v/>
      </c>
      <c r="AA27" s="413" t="str">
        <f>IF(NOT(ISBLANK('1 macro-mapping'!AA29)),IF(NOT(ISBLANK('1 macro-mapping'!AA28)),('1 macro-mapping'!AA29/'1 macro-mapping'!AA28-1),""),"")</f>
        <v/>
      </c>
      <c r="AB27" s="413" t="str">
        <f>IF(NOT(ISBLANK('1 macro-mapping'!AB29)),IF(NOT(ISBLANK('1 macro-mapping'!AB28)),('1 macro-mapping'!AB29/'1 macro-mapping'!AB28-1),""),"")</f>
        <v/>
      </c>
      <c r="AC27" s="413" t="str">
        <f>IF(NOT(ISBLANK('1 macro-mapping'!AC29)),IF(NOT(ISBLANK('1 macro-mapping'!AC28)),('1 macro-mapping'!AC29/'1 macro-mapping'!AC28-1),""),"")</f>
        <v/>
      </c>
      <c r="AD27" s="413" t="str">
        <f>IF(NOT(ISBLANK('1 macro-mapping'!AD29)),IF(NOT(ISBLANK('1 macro-mapping'!AD28)),('1 macro-mapping'!AD29/'1 macro-mapping'!AD28-1),""),"")</f>
        <v/>
      </c>
      <c r="AE27" s="413" t="str">
        <f>IF(NOT(ISBLANK('1 macro-mapping'!AE29)),IF(NOT(ISBLANK('1 macro-mapping'!AE28)),('1 macro-mapping'!AE29/'1 macro-mapping'!AE28-1),""),"")</f>
        <v/>
      </c>
      <c r="AF27" s="413" t="str">
        <f>IF(NOT(ISBLANK('1 macro-mapping'!AF29)),IF(NOT(ISBLANK('1 macro-mapping'!AF28)),('1 macro-mapping'!AF29/'1 macro-mapping'!AF28-1),""),"")</f>
        <v/>
      </c>
      <c r="AG27" s="413" t="str">
        <f>IF(NOT(ISBLANK('1 macro-mapping'!AG29)),IF(NOT(ISBLANK('1 macro-mapping'!AG28)),('1 macro-mapping'!AG29/'1 macro-mapping'!AG28-1),""),"")</f>
        <v/>
      </c>
      <c r="AH27" s="413" t="str">
        <f>IF(NOT(ISBLANK('1 macro-mapping'!AH29)),IF(NOT(ISBLANK('1 macro-mapping'!AH28)),('1 macro-mapping'!AH29/'1 macro-mapping'!AH28-1),""),"")</f>
        <v/>
      </c>
      <c r="AI27" s="413" t="str">
        <f>IF(NOT(ISBLANK('1 macro-mapping'!AI29)),IF(NOT(ISBLANK('1 macro-mapping'!AI28)),('1 macro-mapping'!AI29/'1 macro-mapping'!AI28-1),""),"")</f>
        <v/>
      </c>
      <c r="AJ27" s="658"/>
      <c r="AK27" s="161" t="str">
        <f>IF(NOT(ISBLANK('1 macro-mapping'!AK29)),IF(NOT(ISBLANK('1 macro-mapping'!AK28)),('1 macro-mapping'!AK29/'1 macro-mapping'!AK28-1),""),"")</f>
        <v/>
      </c>
      <c r="AL27" s="162" t="str">
        <f>IF(NOT(ISBLANK('1 macro-mapping'!AL29)),IF(NOT(ISBLANK('1 macro-mapping'!AL28)),('1 macro-mapping'!AL29/'1 macro-mapping'!AL28-1),""),"")</f>
        <v/>
      </c>
      <c r="AM27" s="70" t="str">
        <f>IF(NOT(ISBLANK('1 macro-mapping'!AM29)),IF(NOT(ISBLANK('1 macro-mapping'!AM28)),('1 macro-mapping'!AM29/'1 macro-mapping'!AM28-1),""),"")</f>
        <v/>
      </c>
      <c r="AN27" s="70" t="str">
        <f>IF(NOT(ISBLANK('1 macro-mapping'!AN29)),IF(NOT(ISBLANK('1 macro-mapping'!AN28)),('1 macro-mapping'!AN29/'1 macro-mapping'!AN28-1),""),"")</f>
        <v/>
      </c>
      <c r="AO27" s="70" t="str">
        <f>IF(NOT(ISBLANK('1 macro-mapping'!AO29)),IF(NOT(ISBLANK('1 macro-mapping'!AO28)),('1 macro-mapping'!AO29/'1 macro-mapping'!AO28-1),""),"")</f>
        <v/>
      </c>
      <c r="AP27" s="658"/>
      <c r="AQ27" s="71"/>
      <c r="AR27" s="72"/>
      <c r="AS27" s="71"/>
      <c r="AT27" s="72"/>
      <c r="AU27" s="71"/>
      <c r="AV27" s="72"/>
      <c r="AW27" s="71"/>
      <c r="AX27" s="72"/>
    </row>
    <row r="28" spans="1:50" s="20" customFormat="1" ht="15" thickBot="1" x14ac:dyDescent="0.25">
      <c r="A28" s="24"/>
      <c r="B28" s="794">
        <v>2016</v>
      </c>
      <c r="C28" s="657" t="str">
        <f>IF(NOT('1 macro-mapping'!C29=0),IF(NOT('1 macro-mapping'!C30=0),'1 macro-mapping'!C30/'1 macro-mapping'!C29-1,""),"")</f>
        <v/>
      </c>
      <c r="D28" s="413" t="str">
        <f>IF(NOT(ISBLANK('1 macro-mapping'!D30)),IF(NOT(ISBLANK('1 macro-mapping'!D29)),('1 macro-mapping'!D30/'1 macro-mapping'!D29-1),""),"")</f>
        <v/>
      </c>
      <c r="E28" s="657" t="str">
        <f>IF(NOT('1 macro-mapping'!E29=0),IF(NOT('1 macro-mapping'!E30=0),'1 macro-mapping'!E30/'1 macro-mapping'!E29-1,""),"")</f>
        <v/>
      </c>
      <c r="F28" s="413" t="str">
        <f>IF(NOT(ISBLANK('1 macro-mapping'!F30)),IF(NOT(ISBLANK('1 macro-mapping'!F29)),('1 macro-mapping'!F30/'1 macro-mapping'!F29-1),""),"")</f>
        <v/>
      </c>
      <c r="G28" s="413" t="str">
        <f>IF(NOT(ISBLANK('1 macro-mapping'!G30)),IF(NOT(ISBLANK('1 macro-mapping'!G29)),('1 macro-mapping'!G30/'1 macro-mapping'!G29-1),""),"")</f>
        <v/>
      </c>
      <c r="H28" s="413" t="str">
        <f>IF(NOT(ISBLANK('1 macro-mapping'!H30)),IF(NOT(ISBLANK('1 macro-mapping'!H29)),('1 macro-mapping'!H30/'1 macro-mapping'!H29-1),""),"")</f>
        <v/>
      </c>
      <c r="I28" s="413" t="str">
        <f>IF(NOT(ISBLANK('1 macro-mapping'!I30)),IF(NOT(ISBLANK('1 macro-mapping'!I29)),('1 macro-mapping'!I30/'1 macro-mapping'!I29-1),""),"")</f>
        <v/>
      </c>
      <c r="J28" s="413" t="str">
        <f>IF(NOT(ISBLANK('1 macro-mapping'!J30)),IF(NOT(ISBLANK('1 macro-mapping'!J29)),('1 macro-mapping'!J30/'1 macro-mapping'!J29-1),""),"")</f>
        <v/>
      </c>
      <c r="K28" s="413" t="str">
        <f>IF(NOT(ISBLANK('1 macro-mapping'!K30)),IF(NOT(ISBLANK('1 macro-mapping'!K29)),('1 macro-mapping'!K30/'1 macro-mapping'!K29-1),""),"")</f>
        <v/>
      </c>
      <c r="L28" s="413" t="str">
        <f>IF(NOT(ISBLANK('1 macro-mapping'!L30)),IF(NOT(ISBLANK('1 macro-mapping'!L29)),('1 macro-mapping'!L30/'1 macro-mapping'!L29-1),""),"")</f>
        <v/>
      </c>
      <c r="M28" s="657" t="str">
        <f>IF(NOT('1 macro-mapping'!M29=0),IF(NOT('1 macro-mapping'!M30=0),'1 macro-mapping'!M30/'1 macro-mapping'!M29-1,""),"")</f>
        <v/>
      </c>
      <c r="N28" s="413" t="str">
        <f>IF(NOT(ISBLANK('1 macro-mapping'!N30)),IF(NOT(ISBLANK('1 macro-mapping'!N29)),('1 macro-mapping'!N30/'1 macro-mapping'!N29-1),""),"")</f>
        <v/>
      </c>
      <c r="O28" s="413" t="str">
        <f>IF(NOT(ISBLANK('1 macro-mapping'!O30)),IF(NOT(ISBLANK('1 macro-mapping'!O29)),('1 macro-mapping'!O30/'1 macro-mapping'!O29-1),""),"")</f>
        <v/>
      </c>
      <c r="P28" s="413" t="str">
        <f>IF(NOT(ISBLANK('1 macro-mapping'!P30)),IF(NOT(ISBLANK('1 macro-mapping'!P29)),('1 macro-mapping'!P30/'1 macro-mapping'!P29-1),""),"")</f>
        <v/>
      </c>
      <c r="Q28" s="413" t="str">
        <f>IF(NOT(ISBLANK('1 macro-mapping'!Q30)),IF(NOT(ISBLANK('1 macro-mapping'!Q29)),('1 macro-mapping'!Q30/'1 macro-mapping'!Q29-1),""),"")</f>
        <v/>
      </c>
      <c r="R28" s="413" t="str">
        <f>IF(NOT(ISBLANK('1 macro-mapping'!R30)),IF(NOT(ISBLANK('1 macro-mapping'!R29)),('1 macro-mapping'!R30/'1 macro-mapping'!R29-1),""),"")</f>
        <v/>
      </c>
      <c r="S28" s="413" t="str">
        <f>IF(NOT(ISBLANK('1 macro-mapping'!S30)),IF(NOT(ISBLANK('1 macro-mapping'!S29)),('1 macro-mapping'!S30/'1 macro-mapping'!S29-1),""),"")</f>
        <v/>
      </c>
      <c r="T28" s="413" t="str">
        <f>IF(NOT(ISBLANK('1 macro-mapping'!T30)),IF(NOT(ISBLANK('1 macro-mapping'!T29)),('1 macro-mapping'!T30/'1 macro-mapping'!T29-1),""),"")</f>
        <v/>
      </c>
      <c r="U28" s="413" t="str">
        <f>IF(NOT(ISBLANK('1 macro-mapping'!U30)),IF(NOT(ISBLANK('1 macro-mapping'!U29)),('1 macro-mapping'!U30/'1 macro-mapping'!U29-1),""),"")</f>
        <v/>
      </c>
      <c r="V28" s="413" t="str">
        <f>IF(NOT(ISBLANK('1 macro-mapping'!V30)),IF(NOT(ISBLANK('1 macro-mapping'!V29)),('1 macro-mapping'!V30/'1 macro-mapping'!V29-1),""),"")</f>
        <v/>
      </c>
      <c r="W28" s="413" t="str">
        <f>IF(NOT(ISBLANK('1 macro-mapping'!W30)),IF(NOT(ISBLANK('1 macro-mapping'!W29)),('1 macro-mapping'!W30/'1 macro-mapping'!W29-1),""),"")</f>
        <v/>
      </c>
      <c r="X28" s="413" t="str">
        <f>IF(NOT(ISBLANK('1 macro-mapping'!X30)),IF(NOT(ISBLANK('1 macro-mapping'!X29)),('1 macro-mapping'!X30/'1 macro-mapping'!X29-1),""),"")</f>
        <v/>
      </c>
      <c r="Y28" s="413" t="str">
        <f>IF(NOT(ISBLANK('1 macro-mapping'!Y30)),IF(NOT(ISBLANK('1 macro-mapping'!Y29)),('1 macro-mapping'!Y30/'1 macro-mapping'!Y29-1),""),"")</f>
        <v/>
      </c>
      <c r="Z28" s="413" t="str">
        <f>IF(NOT(ISBLANK('1 macro-mapping'!Z30)),IF(NOT(ISBLANK('1 macro-mapping'!Z29)),('1 macro-mapping'!Z30/'1 macro-mapping'!Z29-1),""),"")</f>
        <v/>
      </c>
      <c r="AA28" s="413" t="str">
        <f>IF(NOT(ISBLANK('1 macro-mapping'!AA30)),IF(NOT(ISBLANK('1 macro-mapping'!AA29)),('1 macro-mapping'!AA30/'1 macro-mapping'!AA29-1),""),"")</f>
        <v/>
      </c>
      <c r="AB28" s="413" t="str">
        <f>IF(NOT(ISBLANK('1 macro-mapping'!AB30)),IF(NOT(ISBLANK('1 macro-mapping'!AB29)),('1 macro-mapping'!AB30/'1 macro-mapping'!AB29-1),""),"")</f>
        <v/>
      </c>
      <c r="AC28" s="413" t="str">
        <f>IF(NOT(ISBLANK('1 macro-mapping'!AC30)),IF(NOT(ISBLANK('1 macro-mapping'!AC29)),('1 macro-mapping'!AC30/'1 macro-mapping'!AC29-1),""),"")</f>
        <v/>
      </c>
      <c r="AD28" s="413" t="str">
        <f>IF(NOT(ISBLANK('1 macro-mapping'!AD30)),IF(NOT(ISBLANK('1 macro-mapping'!AD29)),('1 macro-mapping'!AD30/'1 macro-mapping'!AD29-1),""),"")</f>
        <v/>
      </c>
      <c r="AE28" s="413" t="str">
        <f>IF(NOT(ISBLANK('1 macro-mapping'!AE30)),IF(NOT(ISBLANK('1 macro-mapping'!AE29)),('1 macro-mapping'!AE30/'1 macro-mapping'!AE29-1),""),"")</f>
        <v/>
      </c>
      <c r="AF28" s="413" t="str">
        <f>IF(NOT(ISBLANK('1 macro-mapping'!AF30)),IF(NOT(ISBLANK('1 macro-mapping'!AF29)),('1 macro-mapping'!AF30/'1 macro-mapping'!AF29-1),""),"")</f>
        <v/>
      </c>
      <c r="AG28" s="413" t="str">
        <f>IF(NOT(ISBLANK('1 macro-mapping'!AG30)),IF(NOT(ISBLANK('1 macro-mapping'!AG29)),('1 macro-mapping'!AG30/'1 macro-mapping'!AG29-1),""),"")</f>
        <v/>
      </c>
      <c r="AH28" s="413" t="str">
        <f>IF(NOT(ISBLANK('1 macro-mapping'!AH30)),IF(NOT(ISBLANK('1 macro-mapping'!AH29)),('1 macro-mapping'!AH30/'1 macro-mapping'!AH29-1),""),"")</f>
        <v/>
      </c>
      <c r="AI28" s="413" t="str">
        <f>IF(NOT(ISBLANK('1 macro-mapping'!AI30)),IF(NOT(ISBLANK('1 macro-mapping'!AI29)),('1 macro-mapping'!AI30/'1 macro-mapping'!AI29-1),""),"")</f>
        <v/>
      </c>
      <c r="AJ28" s="658"/>
      <c r="AK28" s="163" t="str">
        <f>IF(NOT(ISBLANK('1 macro-mapping'!AK30)),IF(NOT(ISBLANK('1 macro-mapping'!AK29)),('1 macro-mapping'!AK30/'1 macro-mapping'!AK29-1),""),"")</f>
        <v/>
      </c>
      <c r="AL28" s="150" t="str">
        <f>IF(NOT(ISBLANK('1 macro-mapping'!AL30)),IF(NOT(ISBLANK('1 macro-mapping'!AL29)),('1 macro-mapping'!AL30/'1 macro-mapping'!AL29-1),""),"")</f>
        <v/>
      </c>
      <c r="AM28" s="68" t="str">
        <f>IF(NOT(ISBLANK('1 macro-mapping'!AM30)),IF(NOT(ISBLANK('1 macro-mapping'!AM29)),('1 macro-mapping'!AM30/'1 macro-mapping'!AM29-1),""),"")</f>
        <v/>
      </c>
      <c r="AN28" s="68" t="str">
        <f>IF(NOT(ISBLANK('1 macro-mapping'!AN30)),IF(NOT(ISBLANK('1 macro-mapping'!AN29)),('1 macro-mapping'!AN30/'1 macro-mapping'!AN29-1),""),"")</f>
        <v/>
      </c>
      <c r="AO28" s="68" t="str">
        <f>IF(NOT(ISBLANK('1 macro-mapping'!AO30)),IF(NOT(ISBLANK('1 macro-mapping'!AO29)),('1 macro-mapping'!AO30/'1 macro-mapping'!AO29-1),""),"")</f>
        <v/>
      </c>
      <c r="AP28" s="658"/>
      <c r="AQ28" s="71"/>
      <c r="AR28" s="72"/>
      <c r="AS28" s="71"/>
      <c r="AT28" s="72"/>
      <c r="AU28" s="71"/>
      <c r="AV28" s="72"/>
      <c r="AW28" s="71"/>
      <c r="AX28" s="72"/>
    </row>
    <row r="29" spans="1:50" s="20" customFormat="1" ht="15" thickBot="1" x14ac:dyDescent="0.25">
      <c r="A29" s="24"/>
      <c r="B29" s="794">
        <v>2017</v>
      </c>
      <c r="C29" s="657" t="str">
        <f>IF(NOT('1 macro-mapping'!C30=0),IF(NOT('1 macro-mapping'!C31=0),'1 macro-mapping'!C31/'1 macro-mapping'!C30-1,""),"")</f>
        <v/>
      </c>
      <c r="D29" s="413" t="str">
        <f>IF(NOT(ISBLANK('1 macro-mapping'!D31)),IF(NOT(ISBLANK('1 macro-mapping'!D30)),('1 macro-mapping'!D31/'1 macro-mapping'!D30-1),""),"")</f>
        <v/>
      </c>
      <c r="E29" s="657" t="str">
        <f>IF(NOT('1 macro-mapping'!E30=0),IF(NOT('1 macro-mapping'!E31=0),'1 macro-mapping'!E31/'1 macro-mapping'!E30-1,""),"")</f>
        <v/>
      </c>
      <c r="F29" s="413" t="str">
        <f>IF(NOT(ISBLANK('1 macro-mapping'!F31)),IF(NOT(ISBLANK('1 macro-mapping'!F30)),('1 macro-mapping'!F31/'1 macro-mapping'!F30-1),""),"")</f>
        <v/>
      </c>
      <c r="G29" s="413" t="str">
        <f>IF(NOT(ISBLANK('1 macro-mapping'!G31)),IF(NOT(ISBLANK('1 macro-mapping'!G30)),('1 macro-mapping'!G31/'1 macro-mapping'!G30-1),""),"")</f>
        <v/>
      </c>
      <c r="H29" s="413" t="str">
        <f>IF(NOT(ISBLANK('1 macro-mapping'!H31)),IF(NOT(ISBLANK('1 macro-mapping'!H30)),('1 macro-mapping'!H31/'1 macro-mapping'!H30-1),""),"")</f>
        <v/>
      </c>
      <c r="I29" s="413" t="str">
        <f>IF(NOT(ISBLANK('1 macro-mapping'!I31)),IF(NOT(ISBLANK('1 macro-mapping'!I30)),('1 macro-mapping'!I31/'1 macro-mapping'!I30-1),""),"")</f>
        <v/>
      </c>
      <c r="J29" s="413" t="str">
        <f>IF(NOT(ISBLANK('1 macro-mapping'!J31)),IF(NOT(ISBLANK('1 macro-mapping'!J30)),('1 macro-mapping'!J31/'1 macro-mapping'!J30-1),""),"")</f>
        <v/>
      </c>
      <c r="K29" s="413" t="str">
        <f>IF(NOT(ISBLANK('1 macro-mapping'!K31)),IF(NOT(ISBLANK('1 macro-mapping'!K30)),('1 macro-mapping'!K31/'1 macro-mapping'!K30-1),""),"")</f>
        <v/>
      </c>
      <c r="L29" s="413" t="str">
        <f>IF(NOT(ISBLANK('1 macro-mapping'!L31)),IF(NOT(ISBLANK('1 macro-mapping'!L30)),('1 macro-mapping'!L31/'1 macro-mapping'!L30-1),""),"")</f>
        <v/>
      </c>
      <c r="M29" s="657" t="str">
        <f>IF(NOT('1 macro-mapping'!M30=0),IF(NOT('1 macro-mapping'!M31=0),'1 macro-mapping'!M31/'1 macro-mapping'!M30-1,""),"")</f>
        <v/>
      </c>
      <c r="N29" s="413" t="str">
        <f>IF(NOT(ISBLANK('1 macro-mapping'!N31)),IF(NOT(ISBLANK('1 macro-mapping'!N30)),('1 macro-mapping'!N31/'1 macro-mapping'!N30-1),""),"")</f>
        <v/>
      </c>
      <c r="O29" s="413" t="str">
        <f>IF(NOT(ISBLANK('1 macro-mapping'!O31)),IF(NOT(ISBLANK('1 macro-mapping'!O30)),('1 macro-mapping'!O31/'1 macro-mapping'!O30-1),""),"")</f>
        <v/>
      </c>
      <c r="P29" s="413" t="str">
        <f>IF(NOT(ISBLANK('1 macro-mapping'!P31)),IF(NOT(ISBLANK('1 macro-mapping'!P30)),('1 macro-mapping'!P31/'1 macro-mapping'!P30-1),""),"")</f>
        <v/>
      </c>
      <c r="Q29" s="413" t="str">
        <f>IF(NOT(ISBLANK('1 macro-mapping'!Q31)),IF(NOT(ISBLANK('1 macro-mapping'!Q30)),('1 macro-mapping'!Q31/'1 macro-mapping'!Q30-1),""),"")</f>
        <v/>
      </c>
      <c r="R29" s="413" t="str">
        <f>IF(NOT(ISBLANK('1 macro-mapping'!R31)),IF(NOT(ISBLANK('1 macro-mapping'!R30)),('1 macro-mapping'!R31/'1 macro-mapping'!R30-1),""),"")</f>
        <v/>
      </c>
      <c r="S29" s="413" t="str">
        <f>IF(NOT(ISBLANK('1 macro-mapping'!S31)),IF(NOT(ISBLANK('1 macro-mapping'!S30)),('1 macro-mapping'!S31/'1 macro-mapping'!S30-1),""),"")</f>
        <v/>
      </c>
      <c r="T29" s="413" t="str">
        <f>IF(NOT(ISBLANK('1 macro-mapping'!T31)),IF(NOT(ISBLANK('1 macro-mapping'!T30)),('1 macro-mapping'!T31/'1 macro-mapping'!T30-1),""),"")</f>
        <v/>
      </c>
      <c r="U29" s="413" t="str">
        <f>IF(NOT(ISBLANK('1 macro-mapping'!U31)),IF(NOT(ISBLANK('1 macro-mapping'!U30)),('1 macro-mapping'!U31/'1 macro-mapping'!U30-1),""),"")</f>
        <v/>
      </c>
      <c r="V29" s="413" t="str">
        <f>IF(NOT(ISBLANK('1 macro-mapping'!V31)),IF(NOT(ISBLANK('1 macro-mapping'!V30)),('1 macro-mapping'!V31/'1 macro-mapping'!V30-1),""),"")</f>
        <v/>
      </c>
      <c r="W29" s="413" t="str">
        <f>IF(NOT(ISBLANK('1 macro-mapping'!W31)),IF(NOT(ISBLANK('1 macro-mapping'!W30)),('1 macro-mapping'!W31/'1 macro-mapping'!W30-1),""),"")</f>
        <v/>
      </c>
      <c r="X29" s="413" t="str">
        <f>IF(NOT(ISBLANK('1 macro-mapping'!X31)),IF(NOT(ISBLANK('1 macro-mapping'!X30)),('1 macro-mapping'!X31/'1 macro-mapping'!X30-1),""),"")</f>
        <v/>
      </c>
      <c r="Y29" s="413" t="str">
        <f>IF(NOT(ISBLANK('1 macro-mapping'!Y31)),IF(NOT(ISBLANK('1 macro-mapping'!Y30)),('1 macro-mapping'!Y31/'1 macro-mapping'!Y30-1),""),"")</f>
        <v/>
      </c>
      <c r="Z29" s="413" t="str">
        <f>IF(NOT(ISBLANK('1 macro-mapping'!Z31)),IF(NOT(ISBLANK('1 macro-mapping'!Z30)),('1 macro-mapping'!Z31/'1 macro-mapping'!Z30-1),""),"")</f>
        <v/>
      </c>
      <c r="AA29" s="413" t="str">
        <f>IF(NOT(ISBLANK('1 macro-mapping'!AA31)),IF(NOT(ISBLANK('1 macro-mapping'!AA30)),('1 macro-mapping'!AA31/'1 macro-mapping'!AA30-1),""),"")</f>
        <v/>
      </c>
      <c r="AB29" s="413" t="str">
        <f>IF(NOT(ISBLANK('1 macro-mapping'!AB31)),IF(NOT(ISBLANK('1 macro-mapping'!AB30)),('1 macro-mapping'!AB31/'1 macro-mapping'!AB30-1),""),"")</f>
        <v/>
      </c>
      <c r="AC29" s="413" t="str">
        <f>IF(NOT(ISBLANK('1 macro-mapping'!AC31)),IF(NOT(ISBLANK('1 macro-mapping'!AC30)),('1 macro-mapping'!AC31/'1 macro-mapping'!AC30-1),""),"")</f>
        <v/>
      </c>
      <c r="AD29" s="413" t="str">
        <f>IF(NOT(ISBLANK('1 macro-mapping'!AD31)),IF(NOT(ISBLANK('1 macro-mapping'!AD30)),('1 macro-mapping'!AD31/'1 macro-mapping'!AD30-1),""),"")</f>
        <v/>
      </c>
      <c r="AE29" s="413" t="str">
        <f>IF(NOT(ISBLANK('1 macro-mapping'!AE31)),IF(NOT(ISBLANK('1 macro-mapping'!AE30)),('1 macro-mapping'!AE31/'1 macro-mapping'!AE30-1),""),"")</f>
        <v/>
      </c>
      <c r="AF29" s="413" t="str">
        <f>IF(NOT(ISBLANK('1 macro-mapping'!AF31)),IF(NOT(ISBLANK('1 macro-mapping'!AF30)),('1 macro-mapping'!AF31/'1 macro-mapping'!AF30-1),""),"")</f>
        <v/>
      </c>
      <c r="AG29" s="413" t="str">
        <f>IF(NOT(ISBLANK('1 macro-mapping'!AG31)),IF(NOT(ISBLANK('1 macro-mapping'!AG30)),('1 macro-mapping'!AG31/'1 macro-mapping'!AG30-1),""),"")</f>
        <v/>
      </c>
      <c r="AH29" s="413" t="str">
        <f>IF(NOT(ISBLANK('1 macro-mapping'!AH31)),IF(NOT(ISBLANK('1 macro-mapping'!AH30)),('1 macro-mapping'!AH31/'1 macro-mapping'!AH30-1),""),"")</f>
        <v/>
      </c>
      <c r="AI29" s="413" t="str">
        <f>IF(NOT(ISBLANK('1 macro-mapping'!AI31)),IF(NOT(ISBLANK('1 macro-mapping'!AI30)),('1 macro-mapping'!AI31/'1 macro-mapping'!AI30-1),""),"")</f>
        <v/>
      </c>
      <c r="AJ29" s="658"/>
      <c r="AK29" s="161" t="str">
        <f>IF(NOT(ISBLANK('1 macro-mapping'!AK31)),IF(NOT(ISBLANK('1 macro-mapping'!AK30)),('1 macro-mapping'!AK31/'1 macro-mapping'!AK30-1),""),"")</f>
        <v/>
      </c>
      <c r="AL29" s="162" t="str">
        <f>IF(NOT(ISBLANK('1 macro-mapping'!AL31)),IF(NOT(ISBLANK('1 macro-mapping'!AL30)),('1 macro-mapping'!AL31/'1 macro-mapping'!AL30-1),""),"")</f>
        <v/>
      </c>
      <c r="AM29" s="70" t="str">
        <f>IF(NOT(ISBLANK('1 macro-mapping'!AM31)),IF(NOT(ISBLANK('1 macro-mapping'!AM30)),('1 macro-mapping'!AM31/'1 macro-mapping'!AM30-1),""),"")</f>
        <v/>
      </c>
      <c r="AN29" s="70" t="str">
        <f>IF(NOT(ISBLANK('1 macro-mapping'!AN31)),IF(NOT(ISBLANK('1 macro-mapping'!AN30)),('1 macro-mapping'!AN31/'1 macro-mapping'!AN30-1),""),"")</f>
        <v/>
      </c>
      <c r="AO29" s="70" t="str">
        <f>IF(NOT(ISBLANK('1 macro-mapping'!AO31)),IF(NOT(ISBLANK('1 macro-mapping'!AO30)),('1 macro-mapping'!AO31/'1 macro-mapping'!AO30-1),""),"")</f>
        <v/>
      </c>
      <c r="AP29" s="658"/>
      <c r="AQ29" s="71"/>
      <c r="AR29" s="72"/>
      <c r="AS29" s="71"/>
      <c r="AT29" s="72"/>
      <c r="AU29" s="71"/>
      <c r="AV29" s="72"/>
      <c r="AW29" s="71"/>
      <c r="AX29" s="72"/>
    </row>
    <row r="30" spans="1:50" x14ac:dyDescent="0.2">
      <c r="AN30"/>
      <c r="AO30"/>
    </row>
    <row r="31" spans="1:50" ht="14.25" hidden="1" customHeight="1" x14ac:dyDescent="0.2">
      <c r="AN31" s="1337" t="str">
        <f>IF(MAX('2 sup_templates checks'!BS30:BS31)&gt;0.2,"Series contain annual jump(s) of over 20%","")</f>
        <v/>
      </c>
      <c r="AO31" s="1338" t="str">
        <f>IF(MAX('2 sup_templates checks'!BT30:BT31)&gt;0.2,"Series contain annual jump(s) of over 20%","")</f>
        <v/>
      </c>
    </row>
    <row r="32" spans="1:50" ht="14.25" hidden="1" customHeight="1" x14ac:dyDescent="0.2">
      <c r="AN32" s="140"/>
      <c r="AO32" s="141"/>
    </row>
    <row r="33" spans="2:41" ht="15" hidden="1" customHeight="1" thickBot="1" x14ac:dyDescent="0.25">
      <c r="AN33" s="143"/>
      <c r="AO33" s="144"/>
    </row>
    <row r="34" spans="2:41" ht="15" hidden="1" customHeight="1" thickBot="1" x14ac:dyDescent="0.25"/>
    <row r="35" spans="2:41" x14ac:dyDescent="0.2">
      <c r="B35" s="3" t="s">
        <v>542</v>
      </c>
      <c r="C35" s="825">
        <f>IF(ISERROR(ABS(MIN(C15:C28))),"",ABS(MIN(C15:C28)))</f>
        <v>0</v>
      </c>
      <c r="D35" s="825">
        <f>IF(ISERROR(ABS(MIN(D15:D28))),"",ABS(MIN(D15:D28)))</f>
        <v>0</v>
      </c>
      <c r="E35" s="825">
        <f>IF(ISERROR(ABS(MIN(E15:E28))),"",ABS(MIN(E15:E28)))</f>
        <v>0</v>
      </c>
      <c r="F35" s="825">
        <f>IF(ISERROR(ABS(MIN(F15:F29))),"",ABS(MIN(F15:F29)))</f>
        <v>0</v>
      </c>
      <c r="G35" s="825">
        <f t="shared" ref="G35:AO35" si="0">IF(ISERROR(ABS(MIN(G15:G29))),"",ABS(MIN(G15:G29)))</f>
        <v>0</v>
      </c>
      <c r="H35" s="825">
        <f t="shared" si="0"/>
        <v>0</v>
      </c>
      <c r="I35" s="825">
        <f t="shared" si="0"/>
        <v>0</v>
      </c>
      <c r="J35" s="825">
        <f t="shared" si="0"/>
        <v>0</v>
      </c>
      <c r="K35" s="825">
        <f t="shared" si="0"/>
        <v>0</v>
      </c>
      <c r="L35" s="825">
        <f t="shared" si="0"/>
        <v>0</v>
      </c>
      <c r="M35" s="825">
        <f t="shared" si="0"/>
        <v>0</v>
      </c>
      <c r="N35" s="825">
        <f t="shared" si="0"/>
        <v>0</v>
      </c>
      <c r="O35" s="825">
        <f t="shared" si="0"/>
        <v>0</v>
      </c>
      <c r="P35" s="825">
        <f t="shared" si="0"/>
        <v>0</v>
      </c>
      <c r="Q35" s="825">
        <f t="shared" si="0"/>
        <v>0</v>
      </c>
      <c r="R35" s="825">
        <f t="shared" si="0"/>
        <v>0</v>
      </c>
      <c r="S35" s="825">
        <f t="shared" si="0"/>
        <v>0</v>
      </c>
      <c r="T35" s="825">
        <f t="shared" si="0"/>
        <v>0</v>
      </c>
      <c r="U35" s="825">
        <f t="shared" si="0"/>
        <v>0</v>
      </c>
      <c r="V35" s="825">
        <f t="shared" si="0"/>
        <v>0</v>
      </c>
      <c r="W35" s="825">
        <f t="shared" si="0"/>
        <v>0</v>
      </c>
      <c r="X35" s="825">
        <f t="shared" si="0"/>
        <v>0</v>
      </c>
      <c r="Y35" s="825">
        <f t="shared" si="0"/>
        <v>0</v>
      </c>
      <c r="Z35" s="825">
        <f t="shared" si="0"/>
        <v>0</v>
      </c>
      <c r="AA35" s="825">
        <f t="shared" si="0"/>
        <v>0</v>
      </c>
      <c r="AB35" s="825">
        <f t="shared" si="0"/>
        <v>0</v>
      </c>
      <c r="AC35" s="825">
        <f t="shared" si="0"/>
        <v>0</v>
      </c>
      <c r="AD35" s="825">
        <f t="shared" si="0"/>
        <v>0</v>
      </c>
      <c r="AE35" s="825">
        <f t="shared" si="0"/>
        <v>0</v>
      </c>
      <c r="AF35" s="825">
        <f t="shared" si="0"/>
        <v>0</v>
      </c>
      <c r="AG35" s="825">
        <f t="shared" si="0"/>
        <v>0</v>
      </c>
      <c r="AH35" s="825">
        <f t="shared" si="0"/>
        <v>0</v>
      </c>
      <c r="AI35" s="825">
        <f t="shared" si="0"/>
        <v>0</v>
      </c>
      <c r="AJ35" s="825"/>
      <c r="AK35" s="825">
        <f t="shared" si="0"/>
        <v>0</v>
      </c>
      <c r="AL35" s="825">
        <f t="shared" si="0"/>
        <v>0</v>
      </c>
      <c r="AM35" s="825">
        <f t="shared" si="0"/>
        <v>0</v>
      </c>
      <c r="AN35" s="825">
        <f t="shared" si="0"/>
        <v>0</v>
      </c>
      <c r="AO35" s="825">
        <f t="shared" si="0"/>
        <v>0</v>
      </c>
    </row>
    <row r="36" spans="2:41" x14ac:dyDescent="0.2">
      <c r="B36" s="3" t="s">
        <v>543</v>
      </c>
      <c r="C36" s="825">
        <f>IF(ISERROR(ABS(MIN(C16:C30))),"",ABS(MIN(C16:C30)))</f>
        <v>0</v>
      </c>
      <c r="D36" s="825">
        <f>IF(ISERROR(ABS(MIN(D16:D30))),"",ABS(MIN(D16:D30)))</f>
        <v>0</v>
      </c>
      <c r="E36" s="825">
        <f>IF(ISERROR(ABS(MIN(E16:E30))),"",ABS(MIN(E16:E30)))</f>
        <v>0</v>
      </c>
      <c r="F36" s="825">
        <f>IF(ISERROR(ABS(MIN(F15:F29))),"",ABS(MIN(F15:F29)))</f>
        <v>0</v>
      </c>
      <c r="G36" s="825">
        <f t="shared" ref="G36:AO36" si="1">IF(ISERROR(ABS(MIN(G15:G29))),"",ABS(MIN(G15:G29)))</f>
        <v>0</v>
      </c>
      <c r="H36" s="825">
        <f t="shared" si="1"/>
        <v>0</v>
      </c>
      <c r="I36" s="825">
        <f t="shared" si="1"/>
        <v>0</v>
      </c>
      <c r="J36" s="825">
        <f t="shared" si="1"/>
        <v>0</v>
      </c>
      <c r="K36" s="825">
        <f t="shared" si="1"/>
        <v>0</v>
      </c>
      <c r="L36" s="825">
        <f t="shared" si="1"/>
        <v>0</v>
      </c>
      <c r="M36" s="825">
        <f t="shared" si="1"/>
        <v>0</v>
      </c>
      <c r="N36" s="825">
        <f t="shared" si="1"/>
        <v>0</v>
      </c>
      <c r="O36" s="825">
        <f t="shared" si="1"/>
        <v>0</v>
      </c>
      <c r="P36" s="825">
        <f t="shared" si="1"/>
        <v>0</v>
      </c>
      <c r="Q36" s="825">
        <f t="shared" si="1"/>
        <v>0</v>
      </c>
      <c r="R36" s="825">
        <f t="shared" si="1"/>
        <v>0</v>
      </c>
      <c r="S36" s="825">
        <f t="shared" si="1"/>
        <v>0</v>
      </c>
      <c r="T36" s="825">
        <f t="shared" si="1"/>
        <v>0</v>
      </c>
      <c r="U36" s="825">
        <f t="shared" si="1"/>
        <v>0</v>
      </c>
      <c r="V36" s="825">
        <f t="shared" si="1"/>
        <v>0</v>
      </c>
      <c r="W36" s="825">
        <f t="shared" si="1"/>
        <v>0</v>
      </c>
      <c r="X36" s="825">
        <f t="shared" si="1"/>
        <v>0</v>
      </c>
      <c r="Y36" s="825">
        <f t="shared" si="1"/>
        <v>0</v>
      </c>
      <c r="Z36" s="825">
        <f t="shared" si="1"/>
        <v>0</v>
      </c>
      <c r="AA36" s="825">
        <f t="shared" si="1"/>
        <v>0</v>
      </c>
      <c r="AB36" s="825">
        <f t="shared" si="1"/>
        <v>0</v>
      </c>
      <c r="AC36" s="825">
        <f t="shared" si="1"/>
        <v>0</v>
      </c>
      <c r="AD36" s="825">
        <f t="shared" si="1"/>
        <v>0</v>
      </c>
      <c r="AE36" s="825">
        <f t="shared" si="1"/>
        <v>0</v>
      </c>
      <c r="AF36" s="825">
        <f t="shared" si="1"/>
        <v>0</v>
      </c>
      <c r="AG36" s="825">
        <f t="shared" si="1"/>
        <v>0</v>
      </c>
      <c r="AH36" s="825">
        <f t="shared" si="1"/>
        <v>0</v>
      </c>
      <c r="AI36" s="825">
        <f t="shared" si="1"/>
        <v>0</v>
      </c>
      <c r="AJ36" s="825"/>
      <c r="AK36" s="825">
        <f t="shared" si="1"/>
        <v>0</v>
      </c>
      <c r="AL36" s="825">
        <f t="shared" si="1"/>
        <v>0</v>
      </c>
      <c r="AM36" s="825">
        <f t="shared" si="1"/>
        <v>0</v>
      </c>
      <c r="AN36" s="825">
        <f t="shared" si="1"/>
        <v>0</v>
      </c>
      <c r="AO36" s="825">
        <f t="shared" si="1"/>
        <v>0</v>
      </c>
    </row>
    <row r="37" spans="2:41" x14ac:dyDescent="0.2"/>
    <row r="38" spans="2:41" x14ac:dyDescent="0.2"/>
    <row r="39" spans="2:41" x14ac:dyDescent="0.2"/>
    <row r="40" spans="2:41" x14ac:dyDescent="0.2"/>
    <row r="41" spans="2:41" x14ac:dyDescent="0.2"/>
    <row r="42" spans="2:41" x14ac:dyDescent="0.2"/>
    <row r="43" spans="2:41" x14ac:dyDescent="0.2"/>
    <row r="44" spans="2:41" x14ac:dyDescent="0.2"/>
    <row r="45" spans="2:41" x14ac:dyDescent="0.2"/>
    <row r="46" spans="2:41" x14ac:dyDescent="0.2"/>
    <row r="47" spans="2:41" x14ac:dyDescent="0.2"/>
    <row r="48" spans="2:4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row r="1199" x14ac:dyDescent="0.2"/>
    <row r="1200" x14ac:dyDescent="0.2"/>
    <row r="1201" x14ac:dyDescent="0.2"/>
    <row r="1202" x14ac:dyDescent="0.2"/>
    <row r="1203" x14ac:dyDescent="0.2"/>
    <row r="1204" x14ac:dyDescent="0.2"/>
    <row r="1205" x14ac:dyDescent="0.2"/>
    <row r="1206" x14ac:dyDescent="0.2"/>
    <row r="1207" x14ac:dyDescent="0.2"/>
    <row r="1208" x14ac:dyDescent="0.2"/>
    <row r="1209" x14ac:dyDescent="0.2"/>
    <row r="1210" x14ac:dyDescent="0.2"/>
    <row r="1211" x14ac:dyDescent="0.2"/>
    <row r="1212" x14ac:dyDescent="0.2"/>
    <row r="1213" x14ac:dyDescent="0.2"/>
    <row r="1214" x14ac:dyDescent="0.2"/>
    <row r="1215" x14ac:dyDescent="0.2"/>
    <row r="1216" x14ac:dyDescent="0.2"/>
    <row r="1217" x14ac:dyDescent="0.2"/>
    <row r="1218" x14ac:dyDescent="0.2"/>
    <row r="1219" x14ac:dyDescent="0.2"/>
    <row r="1220" x14ac:dyDescent="0.2"/>
    <row r="1221" x14ac:dyDescent="0.2"/>
    <row r="1222" x14ac:dyDescent="0.2"/>
    <row r="1223" x14ac:dyDescent="0.2"/>
    <row r="1224" x14ac:dyDescent="0.2"/>
    <row r="1225" x14ac:dyDescent="0.2"/>
    <row r="1226" x14ac:dyDescent="0.2"/>
    <row r="1227" x14ac:dyDescent="0.2"/>
    <row r="1228" x14ac:dyDescent="0.2"/>
    <row r="1229" x14ac:dyDescent="0.2"/>
    <row r="1230" x14ac:dyDescent="0.2"/>
    <row r="1231" x14ac:dyDescent="0.2"/>
    <row r="1232" x14ac:dyDescent="0.2"/>
    <row r="1233" x14ac:dyDescent="0.2"/>
    <row r="1234" x14ac:dyDescent="0.2"/>
    <row r="1235" x14ac:dyDescent="0.2"/>
    <row r="1236" x14ac:dyDescent="0.2"/>
    <row r="1237" x14ac:dyDescent="0.2"/>
    <row r="1238" x14ac:dyDescent="0.2"/>
    <row r="1239" x14ac:dyDescent="0.2"/>
    <row r="1240" x14ac:dyDescent="0.2"/>
    <row r="1241" x14ac:dyDescent="0.2"/>
    <row r="1242" x14ac:dyDescent="0.2"/>
    <row r="1243" x14ac:dyDescent="0.2"/>
    <row r="1244" x14ac:dyDescent="0.2"/>
    <row r="1245" x14ac:dyDescent="0.2"/>
    <row r="1246" x14ac:dyDescent="0.2"/>
    <row r="1247" x14ac:dyDescent="0.2"/>
    <row r="1248" x14ac:dyDescent="0.2"/>
    <row r="1249" x14ac:dyDescent="0.2"/>
    <row r="1250" x14ac:dyDescent="0.2"/>
    <row r="1251" x14ac:dyDescent="0.2"/>
    <row r="1252" x14ac:dyDescent="0.2"/>
    <row r="1253" x14ac:dyDescent="0.2"/>
    <row r="1254" x14ac:dyDescent="0.2"/>
    <row r="1255" x14ac:dyDescent="0.2"/>
    <row r="1256" x14ac:dyDescent="0.2"/>
    <row r="1257" x14ac:dyDescent="0.2"/>
    <row r="1258" x14ac:dyDescent="0.2"/>
    <row r="1259" x14ac:dyDescent="0.2"/>
    <row r="1260" x14ac:dyDescent="0.2"/>
    <row r="1261" x14ac:dyDescent="0.2"/>
    <row r="1262" x14ac:dyDescent="0.2"/>
    <row r="1263" x14ac:dyDescent="0.2"/>
    <row r="1264" x14ac:dyDescent="0.2"/>
    <row r="1265" x14ac:dyDescent="0.2"/>
    <row r="1266" x14ac:dyDescent="0.2"/>
    <row r="1267" x14ac:dyDescent="0.2"/>
    <row r="1268" x14ac:dyDescent="0.2"/>
    <row r="1269" x14ac:dyDescent="0.2"/>
    <row r="1270" x14ac:dyDescent="0.2"/>
    <row r="1271" x14ac:dyDescent="0.2"/>
    <row r="1272" x14ac:dyDescent="0.2"/>
    <row r="1273" x14ac:dyDescent="0.2"/>
    <row r="1274" x14ac:dyDescent="0.2"/>
    <row r="1275" x14ac:dyDescent="0.2"/>
    <row r="1276" x14ac:dyDescent="0.2"/>
    <row r="1277" x14ac:dyDescent="0.2"/>
    <row r="1278" x14ac:dyDescent="0.2"/>
    <row r="1279" x14ac:dyDescent="0.2"/>
    <row r="1280" x14ac:dyDescent="0.2"/>
    <row r="1281" x14ac:dyDescent="0.2"/>
    <row r="1282" x14ac:dyDescent="0.2"/>
    <row r="1283" x14ac:dyDescent="0.2"/>
    <row r="1284" x14ac:dyDescent="0.2"/>
    <row r="1285" x14ac:dyDescent="0.2"/>
    <row r="1286" x14ac:dyDescent="0.2"/>
    <row r="1287" x14ac:dyDescent="0.2"/>
    <row r="1288" x14ac:dyDescent="0.2"/>
    <row r="1289" x14ac:dyDescent="0.2"/>
    <row r="1290" x14ac:dyDescent="0.2"/>
    <row r="1291" x14ac:dyDescent="0.2"/>
    <row r="1292" x14ac:dyDescent="0.2"/>
    <row r="1293" x14ac:dyDescent="0.2"/>
    <row r="1294" x14ac:dyDescent="0.2"/>
    <row r="1295" x14ac:dyDescent="0.2"/>
    <row r="1296" x14ac:dyDescent="0.2"/>
    <row r="1297" x14ac:dyDescent="0.2"/>
    <row r="1298" x14ac:dyDescent="0.2"/>
    <row r="1299" x14ac:dyDescent="0.2"/>
    <row r="1300" x14ac:dyDescent="0.2"/>
    <row r="1301" x14ac:dyDescent="0.2"/>
    <row r="1302" x14ac:dyDescent="0.2"/>
    <row r="1303" x14ac:dyDescent="0.2"/>
    <row r="1304" x14ac:dyDescent="0.2"/>
    <row r="1305" x14ac:dyDescent="0.2"/>
    <row r="1306" x14ac:dyDescent="0.2"/>
    <row r="1307" x14ac:dyDescent="0.2"/>
    <row r="1308" x14ac:dyDescent="0.2"/>
    <row r="1309" x14ac:dyDescent="0.2"/>
    <row r="1310" x14ac:dyDescent="0.2"/>
    <row r="1311" x14ac:dyDescent="0.2"/>
    <row r="1312" x14ac:dyDescent="0.2"/>
    <row r="1313" x14ac:dyDescent="0.2"/>
    <row r="1314" x14ac:dyDescent="0.2"/>
    <row r="1315" x14ac:dyDescent="0.2"/>
    <row r="1316" x14ac:dyDescent="0.2"/>
    <row r="1317" x14ac:dyDescent="0.2"/>
    <row r="1318" x14ac:dyDescent="0.2"/>
    <row r="1319" x14ac:dyDescent="0.2"/>
    <row r="1320" x14ac:dyDescent="0.2"/>
    <row r="1321" x14ac:dyDescent="0.2"/>
    <row r="1322" x14ac:dyDescent="0.2"/>
    <row r="1323" x14ac:dyDescent="0.2"/>
    <row r="1324" x14ac:dyDescent="0.2"/>
    <row r="1325" x14ac:dyDescent="0.2"/>
    <row r="1326" x14ac:dyDescent="0.2"/>
    <row r="1327" x14ac:dyDescent="0.2"/>
    <row r="1328" x14ac:dyDescent="0.2"/>
    <row r="1329" x14ac:dyDescent="0.2"/>
    <row r="1330" x14ac:dyDescent="0.2"/>
    <row r="1331" x14ac:dyDescent="0.2"/>
    <row r="1332" x14ac:dyDescent="0.2"/>
    <row r="1333" x14ac:dyDescent="0.2"/>
    <row r="1334" x14ac:dyDescent="0.2"/>
    <row r="1335" x14ac:dyDescent="0.2"/>
    <row r="1336" x14ac:dyDescent="0.2"/>
    <row r="1337" x14ac:dyDescent="0.2"/>
    <row r="1338" x14ac:dyDescent="0.2"/>
    <row r="1339" x14ac:dyDescent="0.2"/>
    <row r="1340" x14ac:dyDescent="0.2"/>
    <row r="1341" x14ac:dyDescent="0.2"/>
    <row r="1342" x14ac:dyDescent="0.2"/>
    <row r="1343" x14ac:dyDescent="0.2"/>
    <row r="1344" x14ac:dyDescent="0.2"/>
    <row r="1345" x14ac:dyDescent="0.2"/>
    <row r="1346" x14ac:dyDescent="0.2"/>
    <row r="1347" x14ac:dyDescent="0.2"/>
    <row r="1348" x14ac:dyDescent="0.2"/>
    <row r="1349" x14ac:dyDescent="0.2"/>
    <row r="1350" x14ac:dyDescent="0.2"/>
    <row r="1351" x14ac:dyDescent="0.2"/>
    <row r="1352" x14ac:dyDescent="0.2"/>
    <row r="1353" x14ac:dyDescent="0.2"/>
    <row r="1354" x14ac:dyDescent="0.2"/>
    <row r="1355" x14ac:dyDescent="0.2"/>
    <row r="1356" x14ac:dyDescent="0.2"/>
    <row r="1357" x14ac:dyDescent="0.2"/>
    <row r="1358" x14ac:dyDescent="0.2"/>
    <row r="1359" x14ac:dyDescent="0.2"/>
    <row r="1360" x14ac:dyDescent="0.2"/>
    <row r="1361" x14ac:dyDescent="0.2"/>
    <row r="1362" x14ac:dyDescent="0.2"/>
    <row r="1363" x14ac:dyDescent="0.2"/>
    <row r="1364" x14ac:dyDescent="0.2"/>
    <row r="1365" x14ac:dyDescent="0.2"/>
    <row r="1366" x14ac:dyDescent="0.2"/>
    <row r="1367" x14ac:dyDescent="0.2"/>
    <row r="1368" x14ac:dyDescent="0.2"/>
    <row r="1369" x14ac:dyDescent="0.2"/>
    <row r="1370" x14ac:dyDescent="0.2"/>
    <row r="1371" x14ac:dyDescent="0.2"/>
    <row r="1372" x14ac:dyDescent="0.2"/>
    <row r="1373" x14ac:dyDescent="0.2"/>
    <row r="1374" x14ac:dyDescent="0.2"/>
    <row r="1375" x14ac:dyDescent="0.2"/>
    <row r="1376" x14ac:dyDescent="0.2"/>
    <row r="1377" x14ac:dyDescent="0.2"/>
    <row r="1378" x14ac:dyDescent="0.2"/>
    <row r="1379" x14ac:dyDescent="0.2"/>
    <row r="1380" x14ac:dyDescent="0.2"/>
    <row r="1381" x14ac:dyDescent="0.2"/>
    <row r="1382" x14ac:dyDescent="0.2"/>
    <row r="1383" x14ac:dyDescent="0.2"/>
    <row r="1384" x14ac:dyDescent="0.2"/>
    <row r="1385" x14ac:dyDescent="0.2"/>
    <row r="1386" x14ac:dyDescent="0.2"/>
    <row r="1387" x14ac:dyDescent="0.2"/>
    <row r="1388" x14ac:dyDescent="0.2"/>
    <row r="1389" x14ac:dyDescent="0.2"/>
    <row r="1390" x14ac:dyDescent="0.2"/>
    <row r="1391" x14ac:dyDescent="0.2"/>
    <row r="1392" x14ac:dyDescent="0.2"/>
    <row r="1393" x14ac:dyDescent="0.2"/>
    <row r="1394" x14ac:dyDescent="0.2"/>
    <row r="1395" x14ac:dyDescent="0.2"/>
    <row r="1396" x14ac:dyDescent="0.2"/>
    <row r="1397" x14ac:dyDescent="0.2"/>
    <row r="1398" x14ac:dyDescent="0.2"/>
    <row r="1399" x14ac:dyDescent="0.2"/>
    <row r="1400" x14ac:dyDescent="0.2"/>
    <row r="1401" x14ac:dyDescent="0.2"/>
    <row r="1402" x14ac:dyDescent="0.2"/>
    <row r="1403" x14ac:dyDescent="0.2"/>
    <row r="1404" x14ac:dyDescent="0.2"/>
    <row r="1405" x14ac:dyDescent="0.2"/>
    <row r="1406" x14ac:dyDescent="0.2"/>
    <row r="1407" x14ac:dyDescent="0.2"/>
    <row r="1408" x14ac:dyDescent="0.2"/>
    <row r="1409" x14ac:dyDescent="0.2"/>
    <row r="1410" x14ac:dyDescent="0.2"/>
    <row r="1411" x14ac:dyDescent="0.2"/>
    <row r="1412" x14ac:dyDescent="0.2"/>
    <row r="1413" x14ac:dyDescent="0.2"/>
    <row r="1414" x14ac:dyDescent="0.2"/>
    <row r="1415" x14ac:dyDescent="0.2"/>
    <row r="1416" x14ac:dyDescent="0.2"/>
    <row r="1417" x14ac:dyDescent="0.2"/>
    <row r="1418" x14ac:dyDescent="0.2"/>
    <row r="1419" x14ac:dyDescent="0.2"/>
    <row r="1420" x14ac:dyDescent="0.2"/>
    <row r="1421" x14ac:dyDescent="0.2"/>
    <row r="1422" x14ac:dyDescent="0.2"/>
    <row r="1423" x14ac:dyDescent="0.2"/>
    <row r="1424" x14ac:dyDescent="0.2"/>
    <row r="1425" x14ac:dyDescent="0.2"/>
    <row r="1426" x14ac:dyDescent="0.2"/>
    <row r="1427" x14ac:dyDescent="0.2"/>
    <row r="1428" x14ac:dyDescent="0.2"/>
    <row r="1429" x14ac:dyDescent="0.2"/>
    <row r="1430" x14ac:dyDescent="0.2"/>
    <row r="1431" x14ac:dyDescent="0.2"/>
    <row r="1432" x14ac:dyDescent="0.2"/>
    <row r="1433" x14ac:dyDescent="0.2"/>
    <row r="1434" x14ac:dyDescent="0.2"/>
    <row r="1435" x14ac:dyDescent="0.2"/>
    <row r="1436" x14ac:dyDescent="0.2"/>
    <row r="1437" x14ac:dyDescent="0.2"/>
    <row r="1438" x14ac:dyDescent="0.2"/>
    <row r="1439" x14ac:dyDescent="0.2"/>
    <row r="1440" x14ac:dyDescent="0.2"/>
    <row r="1441" x14ac:dyDescent="0.2"/>
    <row r="1442" x14ac:dyDescent="0.2"/>
    <row r="1443" x14ac:dyDescent="0.2"/>
    <row r="1444" x14ac:dyDescent="0.2"/>
    <row r="1445" x14ac:dyDescent="0.2"/>
    <row r="1446" x14ac:dyDescent="0.2"/>
    <row r="1447" x14ac:dyDescent="0.2"/>
    <row r="1448" x14ac:dyDescent="0.2"/>
    <row r="1449" x14ac:dyDescent="0.2"/>
    <row r="1450" x14ac:dyDescent="0.2"/>
    <row r="1451" x14ac:dyDescent="0.2"/>
    <row r="1452" x14ac:dyDescent="0.2"/>
    <row r="1453" x14ac:dyDescent="0.2"/>
    <row r="1454" x14ac:dyDescent="0.2"/>
    <row r="1455" x14ac:dyDescent="0.2"/>
    <row r="1456" x14ac:dyDescent="0.2"/>
    <row r="1457" x14ac:dyDescent="0.2"/>
    <row r="1458" x14ac:dyDescent="0.2"/>
    <row r="1459" x14ac:dyDescent="0.2"/>
    <row r="1460" x14ac:dyDescent="0.2"/>
    <row r="1461" x14ac:dyDescent="0.2"/>
    <row r="1462" x14ac:dyDescent="0.2"/>
    <row r="1463" x14ac:dyDescent="0.2"/>
    <row r="1464" x14ac:dyDescent="0.2"/>
    <row r="1465" x14ac:dyDescent="0.2"/>
    <row r="1466" x14ac:dyDescent="0.2"/>
    <row r="1467" x14ac:dyDescent="0.2"/>
    <row r="1468" x14ac:dyDescent="0.2"/>
    <row r="1469" x14ac:dyDescent="0.2"/>
    <row r="1470" x14ac:dyDescent="0.2"/>
    <row r="1471" x14ac:dyDescent="0.2"/>
    <row r="1472" x14ac:dyDescent="0.2"/>
    <row r="1473" x14ac:dyDescent="0.2"/>
    <row r="1474" x14ac:dyDescent="0.2"/>
    <row r="1475" x14ac:dyDescent="0.2"/>
    <row r="1476" x14ac:dyDescent="0.2"/>
    <row r="1477" x14ac:dyDescent="0.2"/>
    <row r="1478" x14ac:dyDescent="0.2"/>
    <row r="1479" x14ac:dyDescent="0.2"/>
    <row r="1480" x14ac:dyDescent="0.2"/>
    <row r="1481" x14ac:dyDescent="0.2"/>
    <row r="1482" x14ac:dyDescent="0.2"/>
    <row r="1483" x14ac:dyDescent="0.2"/>
    <row r="1484" x14ac:dyDescent="0.2"/>
    <row r="1485" x14ac:dyDescent="0.2"/>
    <row r="1486" x14ac:dyDescent="0.2"/>
    <row r="1487" x14ac:dyDescent="0.2"/>
    <row r="1488" x14ac:dyDescent="0.2"/>
    <row r="1489" x14ac:dyDescent="0.2"/>
    <row r="1490" x14ac:dyDescent="0.2"/>
    <row r="1491" x14ac:dyDescent="0.2"/>
    <row r="1492" x14ac:dyDescent="0.2"/>
    <row r="1493" x14ac:dyDescent="0.2"/>
    <row r="1494" x14ac:dyDescent="0.2"/>
    <row r="1495" x14ac:dyDescent="0.2"/>
    <row r="1496" x14ac:dyDescent="0.2"/>
    <row r="1497" x14ac:dyDescent="0.2"/>
    <row r="1498" x14ac:dyDescent="0.2"/>
    <row r="1499" x14ac:dyDescent="0.2"/>
    <row r="1500" x14ac:dyDescent="0.2"/>
    <row r="1501" x14ac:dyDescent="0.2"/>
    <row r="1502" x14ac:dyDescent="0.2"/>
    <row r="1503" x14ac:dyDescent="0.2"/>
    <row r="1504" x14ac:dyDescent="0.2"/>
    <row r="1505" x14ac:dyDescent="0.2"/>
    <row r="1506" x14ac:dyDescent="0.2"/>
    <row r="1507" x14ac:dyDescent="0.2"/>
    <row r="1508" x14ac:dyDescent="0.2"/>
    <row r="1509" x14ac:dyDescent="0.2"/>
    <row r="1510" x14ac:dyDescent="0.2"/>
    <row r="1511" x14ac:dyDescent="0.2"/>
    <row r="1512" x14ac:dyDescent="0.2"/>
    <row r="1513" x14ac:dyDescent="0.2"/>
    <row r="1514" x14ac:dyDescent="0.2"/>
    <row r="1515" x14ac:dyDescent="0.2"/>
    <row r="1516" x14ac:dyDescent="0.2"/>
    <row r="1517" x14ac:dyDescent="0.2"/>
    <row r="1518" x14ac:dyDescent="0.2"/>
    <row r="1519" x14ac:dyDescent="0.2"/>
    <row r="1520" x14ac:dyDescent="0.2"/>
    <row r="1521" x14ac:dyDescent="0.2"/>
    <row r="1522" x14ac:dyDescent="0.2"/>
    <row r="1523" x14ac:dyDescent="0.2"/>
    <row r="1524" x14ac:dyDescent="0.2"/>
    <row r="1525" x14ac:dyDescent="0.2"/>
    <row r="1526" x14ac:dyDescent="0.2"/>
    <row r="1527" x14ac:dyDescent="0.2"/>
    <row r="1528" x14ac:dyDescent="0.2"/>
    <row r="1529" x14ac:dyDescent="0.2"/>
    <row r="1530" x14ac:dyDescent="0.2"/>
    <row r="1531" x14ac:dyDescent="0.2"/>
    <row r="1532" x14ac:dyDescent="0.2"/>
    <row r="1533" x14ac:dyDescent="0.2"/>
    <row r="1534" x14ac:dyDescent="0.2"/>
    <row r="1535" x14ac:dyDescent="0.2"/>
    <row r="1536" x14ac:dyDescent="0.2"/>
    <row r="1537" x14ac:dyDescent="0.2"/>
    <row r="1538" x14ac:dyDescent="0.2"/>
    <row r="1539" x14ac:dyDescent="0.2"/>
    <row r="1540" x14ac:dyDescent="0.2"/>
    <row r="1541" x14ac:dyDescent="0.2"/>
    <row r="1542" x14ac:dyDescent="0.2"/>
    <row r="1543" x14ac:dyDescent="0.2"/>
    <row r="1544" x14ac:dyDescent="0.2"/>
    <row r="1545" x14ac:dyDescent="0.2"/>
    <row r="1546" x14ac:dyDescent="0.2"/>
    <row r="1547" x14ac:dyDescent="0.2"/>
    <row r="1548" x14ac:dyDescent="0.2"/>
    <row r="1549" x14ac:dyDescent="0.2"/>
    <row r="1550" x14ac:dyDescent="0.2"/>
    <row r="1551" x14ac:dyDescent="0.2"/>
    <row r="1552" x14ac:dyDescent="0.2"/>
    <row r="1553" x14ac:dyDescent="0.2"/>
    <row r="1554" x14ac:dyDescent="0.2"/>
    <row r="1555" x14ac:dyDescent="0.2"/>
    <row r="1556" x14ac:dyDescent="0.2"/>
    <row r="1557" x14ac:dyDescent="0.2"/>
    <row r="1558" x14ac:dyDescent="0.2"/>
    <row r="1559" x14ac:dyDescent="0.2"/>
    <row r="1560" x14ac:dyDescent="0.2"/>
    <row r="1561" x14ac:dyDescent="0.2"/>
    <row r="1562" x14ac:dyDescent="0.2"/>
    <row r="1563" x14ac:dyDescent="0.2"/>
    <row r="1564" x14ac:dyDescent="0.2"/>
    <row r="1565" x14ac:dyDescent="0.2"/>
    <row r="1566" x14ac:dyDescent="0.2"/>
    <row r="1567" x14ac:dyDescent="0.2"/>
    <row r="1568" x14ac:dyDescent="0.2"/>
    <row r="1569" x14ac:dyDescent="0.2"/>
    <row r="1570" x14ac:dyDescent="0.2"/>
    <row r="1571" x14ac:dyDescent="0.2"/>
    <row r="1572" x14ac:dyDescent="0.2"/>
    <row r="1573" x14ac:dyDescent="0.2"/>
    <row r="1574" x14ac:dyDescent="0.2"/>
    <row r="1575" x14ac:dyDescent="0.2"/>
    <row r="1576" x14ac:dyDescent="0.2"/>
    <row r="1577" x14ac:dyDescent="0.2"/>
    <row r="1578" x14ac:dyDescent="0.2"/>
    <row r="1579" x14ac:dyDescent="0.2"/>
    <row r="1580" x14ac:dyDescent="0.2"/>
    <row r="1581" x14ac:dyDescent="0.2"/>
    <row r="1582" x14ac:dyDescent="0.2"/>
    <row r="1583" x14ac:dyDescent="0.2"/>
    <row r="1584" x14ac:dyDescent="0.2"/>
    <row r="1585" x14ac:dyDescent="0.2"/>
    <row r="1586" x14ac:dyDescent="0.2"/>
    <row r="1587" x14ac:dyDescent="0.2"/>
    <row r="1588" x14ac:dyDescent="0.2"/>
    <row r="1589" x14ac:dyDescent="0.2"/>
    <row r="1590" x14ac:dyDescent="0.2"/>
    <row r="1591" x14ac:dyDescent="0.2"/>
    <row r="1592" x14ac:dyDescent="0.2"/>
    <row r="1593" x14ac:dyDescent="0.2"/>
    <row r="1594" x14ac:dyDescent="0.2"/>
    <row r="1595" x14ac:dyDescent="0.2"/>
    <row r="1596" x14ac:dyDescent="0.2"/>
    <row r="1597" x14ac:dyDescent="0.2"/>
    <row r="1598" x14ac:dyDescent="0.2"/>
    <row r="1599" x14ac:dyDescent="0.2"/>
    <row r="1600" x14ac:dyDescent="0.2"/>
    <row r="1601" x14ac:dyDescent="0.2"/>
    <row r="1602" x14ac:dyDescent="0.2"/>
    <row r="1603" x14ac:dyDescent="0.2"/>
    <row r="1604" x14ac:dyDescent="0.2"/>
    <row r="1605" x14ac:dyDescent="0.2"/>
    <row r="1606" x14ac:dyDescent="0.2"/>
    <row r="1607" x14ac:dyDescent="0.2"/>
    <row r="1608" x14ac:dyDescent="0.2"/>
    <row r="1609" x14ac:dyDescent="0.2"/>
    <row r="1610" x14ac:dyDescent="0.2"/>
    <row r="1611" x14ac:dyDescent="0.2"/>
    <row r="1612" x14ac:dyDescent="0.2"/>
    <row r="1613" x14ac:dyDescent="0.2"/>
    <row r="1614" x14ac:dyDescent="0.2"/>
    <row r="1615" x14ac:dyDescent="0.2"/>
    <row r="1616" x14ac:dyDescent="0.2"/>
    <row r="1617" x14ac:dyDescent="0.2"/>
    <row r="1618" x14ac:dyDescent="0.2"/>
    <row r="1619" x14ac:dyDescent="0.2"/>
    <row r="1620" x14ac:dyDescent="0.2"/>
    <row r="1621" x14ac:dyDescent="0.2"/>
    <row r="1622" x14ac:dyDescent="0.2"/>
    <row r="1623" x14ac:dyDescent="0.2"/>
    <row r="1624" x14ac:dyDescent="0.2"/>
    <row r="1625" x14ac:dyDescent="0.2"/>
    <row r="1626" x14ac:dyDescent="0.2"/>
    <row r="1627" x14ac:dyDescent="0.2"/>
    <row r="1628" x14ac:dyDescent="0.2"/>
    <row r="1629" x14ac:dyDescent="0.2"/>
    <row r="1630" x14ac:dyDescent="0.2"/>
    <row r="1631" x14ac:dyDescent="0.2"/>
    <row r="1632" x14ac:dyDescent="0.2"/>
    <row r="1633" x14ac:dyDescent="0.2"/>
    <row r="1634" x14ac:dyDescent="0.2"/>
    <row r="1635" x14ac:dyDescent="0.2"/>
    <row r="1636" x14ac:dyDescent="0.2"/>
    <row r="1637" x14ac:dyDescent="0.2"/>
    <row r="1638" x14ac:dyDescent="0.2"/>
    <row r="1639" x14ac:dyDescent="0.2"/>
    <row r="1640" x14ac:dyDescent="0.2"/>
    <row r="1641" x14ac:dyDescent="0.2"/>
    <row r="1642" x14ac:dyDescent="0.2"/>
    <row r="1643" x14ac:dyDescent="0.2"/>
    <row r="1644" x14ac:dyDescent="0.2"/>
    <row r="1645" x14ac:dyDescent="0.2"/>
    <row r="1646" x14ac:dyDescent="0.2"/>
    <row r="1647" x14ac:dyDescent="0.2"/>
    <row r="1648" x14ac:dyDescent="0.2"/>
    <row r="1649" x14ac:dyDescent="0.2"/>
    <row r="1650" x14ac:dyDescent="0.2"/>
    <row r="1651" x14ac:dyDescent="0.2"/>
    <row r="1652" x14ac:dyDescent="0.2"/>
    <row r="1653" x14ac:dyDescent="0.2"/>
    <row r="1654" x14ac:dyDescent="0.2"/>
    <row r="1655" x14ac:dyDescent="0.2"/>
    <row r="1656" x14ac:dyDescent="0.2"/>
    <row r="1657" x14ac:dyDescent="0.2"/>
    <row r="1658" x14ac:dyDescent="0.2"/>
    <row r="1659" x14ac:dyDescent="0.2"/>
    <row r="1660" x14ac:dyDescent="0.2"/>
    <row r="1661" x14ac:dyDescent="0.2"/>
    <row r="1662" x14ac:dyDescent="0.2"/>
    <row r="1663" x14ac:dyDescent="0.2"/>
    <row r="1664" x14ac:dyDescent="0.2"/>
    <row r="1665" x14ac:dyDescent="0.2"/>
    <row r="1666" x14ac:dyDescent="0.2"/>
    <row r="1667" x14ac:dyDescent="0.2"/>
    <row r="1668" x14ac:dyDescent="0.2"/>
    <row r="1669" x14ac:dyDescent="0.2"/>
    <row r="1670" x14ac:dyDescent="0.2"/>
    <row r="1671" x14ac:dyDescent="0.2"/>
    <row r="1672" x14ac:dyDescent="0.2"/>
    <row r="1673" x14ac:dyDescent="0.2"/>
    <row r="1674" x14ac:dyDescent="0.2"/>
    <row r="1675" x14ac:dyDescent="0.2"/>
    <row r="1676" x14ac:dyDescent="0.2"/>
    <row r="1677" x14ac:dyDescent="0.2"/>
    <row r="1678" x14ac:dyDescent="0.2"/>
    <row r="1679" x14ac:dyDescent="0.2"/>
    <row r="1680" x14ac:dyDescent="0.2"/>
    <row r="1681" x14ac:dyDescent="0.2"/>
    <row r="1682" x14ac:dyDescent="0.2"/>
    <row r="1683" x14ac:dyDescent="0.2"/>
    <row r="1684" x14ac:dyDescent="0.2"/>
    <row r="1685" x14ac:dyDescent="0.2"/>
    <row r="1686" x14ac:dyDescent="0.2"/>
    <row r="1687" x14ac:dyDescent="0.2"/>
    <row r="1688" x14ac:dyDescent="0.2"/>
    <row r="1689" x14ac:dyDescent="0.2"/>
    <row r="1690" x14ac:dyDescent="0.2"/>
    <row r="1691" x14ac:dyDescent="0.2"/>
    <row r="1692" x14ac:dyDescent="0.2"/>
    <row r="1693" x14ac:dyDescent="0.2"/>
    <row r="1694" x14ac:dyDescent="0.2"/>
    <row r="1695" x14ac:dyDescent="0.2"/>
    <row r="1696" x14ac:dyDescent="0.2"/>
    <row r="1697" x14ac:dyDescent="0.2"/>
    <row r="1698" x14ac:dyDescent="0.2"/>
    <row r="1699" x14ac:dyDescent="0.2"/>
    <row r="1700" x14ac:dyDescent="0.2"/>
    <row r="1701" x14ac:dyDescent="0.2"/>
    <row r="1702" x14ac:dyDescent="0.2"/>
    <row r="1703" x14ac:dyDescent="0.2"/>
    <row r="1704" x14ac:dyDescent="0.2"/>
    <row r="1705" x14ac:dyDescent="0.2"/>
    <row r="1706" x14ac:dyDescent="0.2"/>
    <row r="1707" x14ac:dyDescent="0.2"/>
    <row r="1708" x14ac:dyDescent="0.2"/>
    <row r="1709" x14ac:dyDescent="0.2"/>
    <row r="1710" x14ac:dyDescent="0.2"/>
    <row r="1711" x14ac:dyDescent="0.2"/>
    <row r="1712" x14ac:dyDescent="0.2"/>
    <row r="1713" x14ac:dyDescent="0.2"/>
    <row r="1714" x14ac:dyDescent="0.2"/>
    <row r="1715" x14ac:dyDescent="0.2"/>
    <row r="1716" x14ac:dyDescent="0.2"/>
    <row r="1717" x14ac:dyDescent="0.2"/>
    <row r="1718" x14ac:dyDescent="0.2"/>
    <row r="1719" x14ac:dyDescent="0.2"/>
    <row r="1720" x14ac:dyDescent="0.2"/>
    <row r="1721" x14ac:dyDescent="0.2"/>
    <row r="1722" x14ac:dyDescent="0.2"/>
    <row r="1723" x14ac:dyDescent="0.2"/>
    <row r="1724" x14ac:dyDescent="0.2"/>
    <row r="1725" x14ac:dyDescent="0.2"/>
    <row r="1726" x14ac:dyDescent="0.2"/>
    <row r="1727" x14ac:dyDescent="0.2"/>
    <row r="1728" x14ac:dyDescent="0.2"/>
    <row r="1729" x14ac:dyDescent="0.2"/>
    <row r="1730" x14ac:dyDescent="0.2"/>
    <row r="1731" x14ac:dyDescent="0.2"/>
    <row r="1732" x14ac:dyDescent="0.2"/>
    <row r="1733" x14ac:dyDescent="0.2"/>
    <row r="1734" x14ac:dyDescent="0.2"/>
    <row r="1735" x14ac:dyDescent="0.2"/>
    <row r="1736" x14ac:dyDescent="0.2"/>
    <row r="1737" x14ac:dyDescent="0.2"/>
    <row r="1738" x14ac:dyDescent="0.2"/>
    <row r="1739" x14ac:dyDescent="0.2"/>
    <row r="1740" x14ac:dyDescent="0.2"/>
    <row r="1741" x14ac:dyDescent="0.2"/>
    <row r="1742" x14ac:dyDescent="0.2"/>
    <row r="1743" x14ac:dyDescent="0.2"/>
    <row r="1744" x14ac:dyDescent="0.2"/>
    <row r="1745" x14ac:dyDescent="0.2"/>
    <row r="1746" x14ac:dyDescent="0.2"/>
    <row r="1747" x14ac:dyDescent="0.2"/>
    <row r="1748" x14ac:dyDescent="0.2"/>
    <row r="1749" x14ac:dyDescent="0.2"/>
    <row r="1750" x14ac:dyDescent="0.2"/>
    <row r="1751" x14ac:dyDescent="0.2"/>
    <row r="1752" x14ac:dyDescent="0.2"/>
    <row r="1753" x14ac:dyDescent="0.2"/>
    <row r="1754" x14ac:dyDescent="0.2"/>
    <row r="1755" x14ac:dyDescent="0.2"/>
    <row r="1756" x14ac:dyDescent="0.2"/>
    <row r="1757" x14ac:dyDescent="0.2"/>
    <row r="1758" x14ac:dyDescent="0.2"/>
    <row r="1759" x14ac:dyDescent="0.2"/>
    <row r="1760" x14ac:dyDescent="0.2"/>
    <row r="1761" x14ac:dyDescent="0.2"/>
    <row r="1762" x14ac:dyDescent="0.2"/>
    <row r="1763" x14ac:dyDescent="0.2"/>
    <row r="1764" x14ac:dyDescent="0.2"/>
    <row r="1765" x14ac:dyDescent="0.2"/>
    <row r="1766" x14ac:dyDescent="0.2"/>
    <row r="1767" x14ac:dyDescent="0.2"/>
    <row r="1768" x14ac:dyDescent="0.2"/>
    <row r="1769" x14ac:dyDescent="0.2"/>
    <row r="1770" x14ac:dyDescent="0.2"/>
    <row r="1771" x14ac:dyDescent="0.2"/>
    <row r="1772" x14ac:dyDescent="0.2"/>
    <row r="1773" x14ac:dyDescent="0.2"/>
    <row r="1774" x14ac:dyDescent="0.2"/>
    <row r="1775" x14ac:dyDescent="0.2"/>
    <row r="1776" x14ac:dyDescent="0.2"/>
    <row r="1777" x14ac:dyDescent="0.2"/>
    <row r="1778" x14ac:dyDescent="0.2"/>
    <row r="1779" x14ac:dyDescent="0.2"/>
    <row r="1780" x14ac:dyDescent="0.2"/>
    <row r="1781" x14ac:dyDescent="0.2"/>
    <row r="1782" x14ac:dyDescent="0.2"/>
    <row r="1783" x14ac:dyDescent="0.2"/>
    <row r="1784" x14ac:dyDescent="0.2"/>
    <row r="1785" x14ac:dyDescent="0.2"/>
    <row r="1786" x14ac:dyDescent="0.2"/>
    <row r="1787" x14ac:dyDescent="0.2"/>
    <row r="1788" x14ac:dyDescent="0.2"/>
    <row r="1789" x14ac:dyDescent="0.2"/>
    <row r="1790" x14ac:dyDescent="0.2"/>
    <row r="1791" x14ac:dyDescent="0.2"/>
    <row r="1792" x14ac:dyDescent="0.2"/>
    <row r="1793" x14ac:dyDescent="0.2"/>
    <row r="1794" x14ac:dyDescent="0.2"/>
    <row r="1795" x14ac:dyDescent="0.2"/>
    <row r="1796" x14ac:dyDescent="0.2"/>
    <row r="1797" x14ac:dyDescent="0.2"/>
    <row r="1798" x14ac:dyDescent="0.2"/>
    <row r="1799" x14ac:dyDescent="0.2"/>
    <row r="1800" x14ac:dyDescent="0.2"/>
    <row r="1801" x14ac:dyDescent="0.2"/>
    <row r="1802" x14ac:dyDescent="0.2"/>
    <row r="1803" x14ac:dyDescent="0.2"/>
    <row r="1804" x14ac:dyDescent="0.2"/>
    <row r="1805" x14ac:dyDescent="0.2"/>
    <row r="1806" x14ac:dyDescent="0.2"/>
    <row r="1807" x14ac:dyDescent="0.2"/>
    <row r="1808" x14ac:dyDescent="0.2"/>
    <row r="1809" x14ac:dyDescent="0.2"/>
    <row r="1810" x14ac:dyDescent="0.2"/>
    <row r="1811" x14ac:dyDescent="0.2"/>
    <row r="1812" x14ac:dyDescent="0.2"/>
    <row r="1813" x14ac:dyDescent="0.2"/>
    <row r="1814" x14ac:dyDescent="0.2"/>
    <row r="1815" x14ac:dyDescent="0.2"/>
    <row r="1816" x14ac:dyDescent="0.2"/>
    <row r="1817" x14ac:dyDescent="0.2"/>
    <row r="1818" x14ac:dyDescent="0.2"/>
    <row r="1819" x14ac:dyDescent="0.2"/>
    <row r="1820" x14ac:dyDescent="0.2"/>
    <row r="1821" x14ac:dyDescent="0.2"/>
    <row r="1822" x14ac:dyDescent="0.2"/>
    <row r="1823" x14ac:dyDescent="0.2"/>
    <row r="1824" x14ac:dyDescent="0.2"/>
    <row r="1825" x14ac:dyDescent="0.2"/>
    <row r="1826" x14ac:dyDescent="0.2"/>
    <row r="1827" x14ac:dyDescent="0.2"/>
    <row r="1828" x14ac:dyDescent="0.2"/>
    <row r="1829" x14ac:dyDescent="0.2"/>
    <row r="1830" x14ac:dyDescent="0.2"/>
    <row r="1831" x14ac:dyDescent="0.2"/>
    <row r="1832" x14ac:dyDescent="0.2"/>
    <row r="1833" x14ac:dyDescent="0.2"/>
    <row r="1834" x14ac:dyDescent="0.2"/>
    <row r="1835" x14ac:dyDescent="0.2"/>
    <row r="1836" x14ac:dyDescent="0.2"/>
    <row r="1837" x14ac:dyDescent="0.2"/>
    <row r="1838" x14ac:dyDescent="0.2"/>
    <row r="1839" x14ac:dyDescent="0.2"/>
    <row r="1840" x14ac:dyDescent="0.2"/>
    <row r="1841" x14ac:dyDescent="0.2"/>
    <row r="1842" x14ac:dyDescent="0.2"/>
    <row r="1843" x14ac:dyDescent="0.2"/>
    <row r="1844" x14ac:dyDescent="0.2"/>
    <row r="1845" x14ac:dyDescent="0.2"/>
    <row r="1846" x14ac:dyDescent="0.2"/>
    <row r="1847" x14ac:dyDescent="0.2"/>
    <row r="1848" x14ac:dyDescent="0.2"/>
    <row r="1849" x14ac:dyDescent="0.2"/>
    <row r="1850" x14ac:dyDescent="0.2"/>
    <row r="1851" x14ac:dyDescent="0.2"/>
    <row r="1852" x14ac:dyDescent="0.2"/>
    <row r="1853" x14ac:dyDescent="0.2"/>
    <row r="1854" x14ac:dyDescent="0.2"/>
    <row r="1855" x14ac:dyDescent="0.2"/>
    <row r="1856" x14ac:dyDescent="0.2"/>
    <row r="1857" x14ac:dyDescent="0.2"/>
    <row r="1858" x14ac:dyDescent="0.2"/>
    <row r="1859" x14ac:dyDescent="0.2"/>
    <row r="1860" x14ac:dyDescent="0.2"/>
    <row r="1861" x14ac:dyDescent="0.2"/>
    <row r="1862" x14ac:dyDescent="0.2"/>
    <row r="1863" x14ac:dyDescent="0.2"/>
    <row r="1864" x14ac:dyDescent="0.2"/>
    <row r="1865" x14ac:dyDescent="0.2"/>
    <row r="1866" x14ac:dyDescent="0.2"/>
    <row r="1867" x14ac:dyDescent="0.2"/>
    <row r="1868" x14ac:dyDescent="0.2"/>
    <row r="1869" x14ac:dyDescent="0.2"/>
    <row r="1870" x14ac:dyDescent="0.2"/>
    <row r="1871" x14ac:dyDescent="0.2"/>
    <row r="1872" x14ac:dyDescent="0.2"/>
    <row r="1873" x14ac:dyDescent="0.2"/>
    <row r="1874" x14ac:dyDescent="0.2"/>
    <row r="1875" x14ac:dyDescent="0.2"/>
    <row r="1876" x14ac:dyDescent="0.2"/>
    <row r="1877" x14ac:dyDescent="0.2"/>
    <row r="1878" x14ac:dyDescent="0.2"/>
    <row r="1879" x14ac:dyDescent="0.2"/>
    <row r="1880" x14ac:dyDescent="0.2"/>
    <row r="1881" x14ac:dyDescent="0.2"/>
    <row r="1882" x14ac:dyDescent="0.2"/>
    <row r="1883" x14ac:dyDescent="0.2"/>
    <row r="1884" x14ac:dyDescent="0.2"/>
    <row r="1885" x14ac:dyDescent="0.2"/>
    <row r="1886" x14ac:dyDescent="0.2"/>
    <row r="1887" x14ac:dyDescent="0.2"/>
    <row r="1888" x14ac:dyDescent="0.2"/>
    <row r="1889" x14ac:dyDescent="0.2"/>
    <row r="1890" x14ac:dyDescent="0.2"/>
    <row r="1891" x14ac:dyDescent="0.2"/>
    <row r="1892" x14ac:dyDescent="0.2"/>
    <row r="1893" x14ac:dyDescent="0.2"/>
    <row r="1894" x14ac:dyDescent="0.2"/>
    <row r="1895" x14ac:dyDescent="0.2"/>
    <row r="1896" x14ac:dyDescent="0.2"/>
    <row r="1897" x14ac:dyDescent="0.2"/>
    <row r="1898" x14ac:dyDescent="0.2"/>
    <row r="1899" x14ac:dyDescent="0.2"/>
    <row r="1900" x14ac:dyDescent="0.2"/>
    <row r="1901" x14ac:dyDescent="0.2"/>
    <row r="1902" x14ac:dyDescent="0.2"/>
    <row r="1903" x14ac:dyDescent="0.2"/>
    <row r="1904" x14ac:dyDescent="0.2"/>
    <row r="1905" x14ac:dyDescent="0.2"/>
    <row r="1906" x14ac:dyDescent="0.2"/>
    <row r="1907" x14ac:dyDescent="0.2"/>
    <row r="1908" x14ac:dyDescent="0.2"/>
    <row r="1909" x14ac:dyDescent="0.2"/>
    <row r="1910" x14ac:dyDescent="0.2"/>
    <row r="1911" x14ac:dyDescent="0.2"/>
    <row r="1912" x14ac:dyDescent="0.2"/>
    <row r="1913" x14ac:dyDescent="0.2"/>
    <row r="1914" x14ac:dyDescent="0.2"/>
    <row r="1915" x14ac:dyDescent="0.2"/>
    <row r="1916" x14ac:dyDescent="0.2"/>
    <row r="1917" x14ac:dyDescent="0.2"/>
    <row r="1918" x14ac:dyDescent="0.2"/>
    <row r="1919" x14ac:dyDescent="0.2"/>
    <row r="1920" x14ac:dyDescent="0.2"/>
    <row r="1921" x14ac:dyDescent="0.2"/>
    <row r="1922" x14ac:dyDescent="0.2"/>
    <row r="1923" x14ac:dyDescent="0.2"/>
    <row r="1924" x14ac:dyDescent="0.2"/>
    <row r="1925" x14ac:dyDescent="0.2"/>
    <row r="1926" x14ac:dyDescent="0.2"/>
    <row r="1927" x14ac:dyDescent="0.2"/>
    <row r="1928" x14ac:dyDescent="0.2"/>
    <row r="1929" x14ac:dyDescent="0.2"/>
    <row r="1930" x14ac:dyDescent="0.2"/>
    <row r="1931" x14ac:dyDescent="0.2"/>
    <row r="1932" x14ac:dyDescent="0.2"/>
    <row r="1933" x14ac:dyDescent="0.2"/>
    <row r="1934" x14ac:dyDescent="0.2"/>
    <row r="1935" x14ac:dyDescent="0.2"/>
    <row r="1936" x14ac:dyDescent="0.2"/>
    <row r="1937" x14ac:dyDescent="0.2"/>
    <row r="1938" x14ac:dyDescent="0.2"/>
    <row r="1939" x14ac:dyDescent="0.2"/>
    <row r="1940" x14ac:dyDescent="0.2"/>
    <row r="1941" x14ac:dyDescent="0.2"/>
    <row r="1942" x14ac:dyDescent="0.2"/>
    <row r="1943" x14ac:dyDescent="0.2"/>
    <row r="1944" x14ac:dyDescent="0.2"/>
    <row r="1945" x14ac:dyDescent="0.2"/>
    <row r="1946" x14ac:dyDescent="0.2"/>
    <row r="1947" x14ac:dyDescent="0.2"/>
    <row r="1948" x14ac:dyDescent="0.2"/>
    <row r="1949" x14ac:dyDescent="0.2"/>
    <row r="1950" x14ac:dyDescent="0.2"/>
    <row r="1951" x14ac:dyDescent="0.2"/>
    <row r="1952" x14ac:dyDescent="0.2"/>
    <row r="1953" x14ac:dyDescent="0.2"/>
    <row r="1954" x14ac:dyDescent="0.2"/>
    <row r="1955" x14ac:dyDescent="0.2"/>
    <row r="1956" x14ac:dyDescent="0.2"/>
    <row r="1957" x14ac:dyDescent="0.2"/>
    <row r="1958" x14ac:dyDescent="0.2"/>
    <row r="1959" x14ac:dyDescent="0.2"/>
    <row r="1960" x14ac:dyDescent="0.2"/>
    <row r="1961" x14ac:dyDescent="0.2"/>
    <row r="1962" x14ac:dyDescent="0.2"/>
    <row r="1963" x14ac:dyDescent="0.2"/>
    <row r="1964" x14ac:dyDescent="0.2"/>
    <row r="1965" x14ac:dyDescent="0.2"/>
    <row r="1966" x14ac:dyDescent="0.2"/>
    <row r="1967" x14ac:dyDescent="0.2"/>
    <row r="1968" x14ac:dyDescent="0.2"/>
    <row r="1969" x14ac:dyDescent="0.2"/>
    <row r="1970" x14ac:dyDescent="0.2"/>
    <row r="1971" x14ac:dyDescent="0.2"/>
    <row r="1972" x14ac:dyDescent="0.2"/>
    <row r="1973" x14ac:dyDescent="0.2"/>
    <row r="1974" x14ac:dyDescent="0.2"/>
    <row r="1975" x14ac:dyDescent="0.2"/>
    <row r="1976" x14ac:dyDescent="0.2"/>
    <row r="1977" x14ac:dyDescent="0.2"/>
    <row r="1978" x14ac:dyDescent="0.2"/>
    <row r="1979" x14ac:dyDescent="0.2"/>
    <row r="1980" x14ac:dyDescent="0.2"/>
    <row r="1981" x14ac:dyDescent="0.2"/>
    <row r="1982" x14ac:dyDescent="0.2"/>
    <row r="1983" x14ac:dyDescent="0.2"/>
    <row r="1984" x14ac:dyDescent="0.2"/>
    <row r="1985" x14ac:dyDescent="0.2"/>
    <row r="1986" x14ac:dyDescent="0.2"/>
    <row r="1987" x14ac:dyDescent="0.2"/>
    <row r="1988" x14ac:dyDescent="0.2"/>
    <row r="1989" x14ac:dyDescent="0.2"/>
    <row r="1990" x14ac:dyDescent="0.2"/>
    <row r="1991" x14ac:dyDescent="0.2"/>
    <row r="1992" x14ac:dyDescent="0.2"/>
    <row r="1993" x14ac:dyDescent="0.2"/>
    <row r="1994" x14ac:dyDescent="0.2"/>
    <row r="1995" x14ac:dyDescent="0.2"/>
    <row r="1996" x14ac:dyDescent="0.2"/>
    <row r="1997" x14ac:dyDescent="0.2"/>
    <row r="1998" x14ac:dyDescent="0.2"/>
    <row r="1999" x14ac:dyDescent="0.2"/>
    <row r="2000" x14ac:dyDescent="0.2"/>
    <row r="2001" x14ac:dyDescent="0.2"/>
    <row r="2002" x14ac:dyDescent="0.2"/>
    <row r="2003" x14ac:dyDescent="0.2"/>
    <row r="2004" x14ac:dyDescent="0.2"/>
    <row r="2005" x14ac:dyDescent="0.2"/>
    <row r="2006" x14ac:dyDescent="0.2"/>
    <row r="2007" x14ac:dyDescent="0.2"/>
    <row r="2008" x14ac:dyDescent="0.2"/>
    <row r="2009" x14ac:dyDescent="0.2"/>
    <row r="2010" x14ac:dyDescent="0.2"/>
    <row r="2011" x14ac:dyDescent="0.2"/>
    <row r="2012" x14ac:dyDescent="0.2"/>
    <row r="2013" x14ac:dyDescent="0.2"/>
    <row r="2014" x14ac:dyDescent="0.2"/>
    <row r="2015" x14ac:dyDescent="0.2"/>
    <row r="2016" x14ac:dyDescent="0.2"/>
    <row r="2017" x14ac:dyDescent="0.2"/>
    <row r="2018" x14ac:dyDescent="0.2"/>
    <row r="2019" x14ac:dyDescent="0.2"/>
    <row r="2020" x14ac:dyDescent="0.2"/>
    <row r="2021" x14ac:dyDescent="0.2"/>
    <row r="2022" x14ac:dyDescent="0.2"/>
    <row r="2023" x14ac:dyDescent="0.2"/>
    <row r="2024" x14ac:dyDescent="0.2"/>
    <row r="2025" x14ac:dyDescent="0.2"/>
    <row r="2026" x14ac:dyDescent="0.2"/>
    <row r="2027" x14ac:dyDescent="0.2"/>
    <row r="2028" x14ac:dyDescent="0.2"/>
    <row r="2029" x14ac:dyDescent="0.2"/>
    <row r="2030" x14ac:dyDescent="0.2"/>
    <row r="2031" x14ac:dyDescent="0.2"/>
    <row r="2032" x14ac:dyDescent="0.2"/>
    <row r="2033" x14ac:dyDescent="0.2"/>
    <row r="2034" x14ac:dyDescent="0.2"/>
    <row r="2035" x14ac:dyDescent="0.2"/>
    <row r="2036" x14ac:dyDescent="0.2"/>
    <row r="2037" x14ac:dyDescent="0.2"/>
    <row r="2038" x14ac:dyDescent="0.2"/>
    <row r="2039" x14ac:dyDescent="0.2"/>
    <row r="2040" x14ac:dyDescent="0.2"/>
    <row r="2041" x14ac:dyDescent="0.2"/>
    <row r="2042" x14ac:dyDescent="0.2"/>
    <row r="2043" x14ac:dyDescent="0.2"/>
    <row r="2044" x14ac:dyDescent="0.2"/>
    <row r="2045" x14ac:dyDescent="0.2"/>
    <row r="2046" x14ac:dyDescent="0.2"/>
    <row r="2047" x14ac:dyDescent="0.2"/>
    <row r="2048" x14ac:dyDescent="0.2"/>
    <row r="2049" x14ac:dyDescent="0.2"/>
    <row r="2050" x14ac:dyDescent="0.2"/>
    <row r="2051" x14ac:dyDescent="0.2"/>
    <row r="2052" x14ac:dyDescent="0.2"/>
    <row r="2053" x14ac:dyDescent="0.2"/>
    <row r="2054" x14ac:dyDescent="0.2"/>
    <row r="2055" x14ac:dyDescent="0.2"/>
    <row r="2056" x14ac:dyDescent="0.2"/>
    <row r="2057" x14ac:dyDescent="0.2"/>
    <row r="2058" x14ac:dyDescent="0.2"/>
    <row r="2059" x14ac:dyDescent="0.2"/>
    <row r="2060" x14ac:dyDescent="0.2"/>
    <row r="2061" x14ac:dyDescent="0.2"/>
    <row r="2062" x14ac:dyDescent="0.2"/>
    <row r="2063" x14ac:dyDescent="0.2"/>
    <row r="2064" x14ac:dyDescent="0.2"/>
    <row r="2065" x14ac:dyDescent="0.2"/>
    <row r="2066" x14ac:dyDescent="0.2"/>
    <row r="2067" x14ac:dyDescent="0.2"/>
    <row r="2068" x14ac:dyDescent="0.2"/>
    <row r="2069" x14ac:dyDescent="0.2"/>
    <row r="2070" x14ac:dyDescent="0.2"/>
    <row r="2071" x14ac:dyDescent="0.2"/>
    <row r="2072" x14ac:dyDescent="0.2"/>
    <row r="2073" x14ac:dyDescent="0.2"/>
    <row r="2074" x14ac:dyDescent="0.2"/>
    <row r="2075" x14ac:dyDescent="0.2"/>
    <row r="2076" x14ac:dyDescent="0.2"/>
    <row r="2077" x14ac:dyDescent="0.2"/>
    <row r="2078" x14ac:dyDescent="0.2"/>
    <row r="2079" x14ac:dyDescent="0.2"/>
    <row r="2080" x14ac:dyDescent="0.2"/>
    <row r="2081" x14ac:dyDescent="0.2"/>
    <row r="2082" x14ac:dyDescent="0.2"/>
    <row r="2083" x14ac:dyDescent="0.2"/>
    <row r="2084" x14ac:dyDescent="0.2"/>
    <row r="2085" x14ac:dyDescent="0.2"/>
    <row r="2086" x14ac:dyDescent="0.2"/>
    <row r="2087" x14ac:dyDescent="0.2"/>
    <row r="2088" x14ac:dyDescent="0.2"/>
    <row r="2089" x14ac:dyDescent="0.2"/>
    <row r="2090" x14ac:dyDescent="0.2"/>
    <row r="2091" x14ac:dyDescent="0.2"/>
    <row r="2092" x14ac:dyDescent="0.2"/>
    <row r="2093" x14ac:dyDescent="0.2"/>
    <row r="2094" x14ac:dyDescent="0.2"/>
    <row r="2095" x14ac:dyDescent="0.2"/>
    <row r="2096" x14ac:dyDescent="0.2"/>
    <row r="2097" x14ac:dyDescent="0.2"/>
    <row r="2098" x14ac:dyDescent="0.2"/>
    <row r="2099" x14ac:dyDescent="0.2"/>
    <row r="2100" x14ac:dyDescent="0.2"/>
    <row r="2101" x14ac:dyDescent="0.2"/>
    <row r="2102" x14ac:dyDescent="0.2"/>
    <row r="2103" x14ac:dyDescent="0.2"/>
    <row r="2104" x14ac:dyDescent="0.2"/>
    <row r="2105" x14ac:dyDescent="0.2"/>
    <row r="2106" x14ac:dyDescent="0.2"/>
    <row r="2107" x14ac:dyDescent="0.2"/>
    <row r="2108" x14ac:dyDescent="0.2"/>
    <row r="2109" x14ac:dyDescent="0.2"/>
    <row r="2110" x14ac:dyDescent="0.2"/>
    <row r="2111" x14ac:dyDescent="0.2"/>
    <row r="2112" x14ac:dyDescent="0.2"/>
    <row r="2113" x14ac:dyDescent="0.2"/>
    <row r="2114" x14ac:dyDescent="0.2"/>
    <row r="2115" x14ac:dyDescent="0.2"/>
    <row r="2116" x14ac:dyDescent="0.2"/>
    <row r="2117" x14ac:dyDescent="0.2"/>
    <row r="2118" x14ac:dyDescent="0.2"/>
    <row r="2119" x14ac:dyDescent="0.2"/>
    <row r="2120" x14ac:dyDescent="0.2"/>
    <row r="2121" x14ac:dyDescent="0.2"/>
    <row r="2122" x14ac:dyDescent="0.2"/>
    <row r="2123" x14ac:dyDescent="0.2"/>
    <row r="2124" x14ac:dyDescent="0.2"/>
    <row r="2125" x14ac:dyDescent="0.2"/>
    <row r="2126" x14ac:dyDescent="0.2"/>
    <row r="2127" x14ac:dyDescent="0.2"/>
    <row r="2128" x14ac:dyDescent="0.2"/>
    <row r="2129" x14ac:dyDescent="0.2"/>
    <row r="2130" x14ac:dyDescent="0.2"/>
    <row r="2131" x14ac:dyDescent="0.2"/>
    <row r="2132" x14ac:dyDescent="0.2"/>
    <row r="2133" x14ac:dyDescent="0.2"/>
    <row r="2134" x14ac:dyDescent="0.2"/>
    <row r="2135" x14ac:dyDescent="0.2"/>
    <row r="2136" x14ac:dyDescent="0.2"/>
    <row r="2137" x14ac:dyDescent="0.2"/>
    <row r="2138" x14ac:dyDescent="0.2"/>
    <row r="2139" x14ac:dyDescent="0.2"/>
    <row r="2140" x14ac:dyDescent="0.2"/>
    <row r="2141" x14ac:dyDescent="0.2"/>
    <row r="2142" x14ac:dyDescent="0.2"/>
    <row r="2143" x14ac:dyDescent="0.2"/>
    <row r="2144" x14ac:dyDescent="0.2"/>
    <row r="2145" x14ac:dyDescent="0.2"/>
    <row r="2146" x14ac:dyDescent="0.2"/>
    <row r="2147" x14ac:dyDescent="0.2"/>
    <row r="2148" x14ac:dyDescent="0.2"/>
    <row r="2149" x14ac:dyDescent="0.2"/>
    <row r="2150" x14ac:dyDescent="0.2"/>
    <row r="2151" x14ac:dyDescent="0.2"/>
    <row r="2152" x14ac:dyDescent="0.2"/>
    <row r="2153" x14ac:dyDescent="0.2"/>
    <row r="2154" x14ac:dyDescent="0.2"/>
    <row r="2155" x14ac:dyDescent="0.2"/>
    <row r="2156" x14ac:dyDescent="0.2"/>
    <row r="2157" x14ac:dyDescent="0.2"/>
    <row r="2158" x14ac:dyDescent="0.2"/>
    <row r="2159" x14ac:dyDescent="0.2"/>
    <row r="2160" x14ac:dyDescent="0.2"/>
    <row r="2161" x14ac:dyDescent="0.2"/>
    <row r="2162" x14ac:dyDescent="0.2"/>
    <row r="2163" x14ac:dyDescent="0.2"/>
    <row r="2164" x14ac:dyDescent="0.2"/>
    <row r="2165" x14ac:dyDescent="0.2"/>
    <row r="2166" x14ac:dyDescent="0.2"/>
    <row r="2167" x14ac:dyDescent="0.2"/>
    <row r="2168" x14ac:dyDescent="0.2"/>
    <row r="2169" x14ac:dyDescent="0.2"/>
    <row r="2170" x14ac:dyDescent="0.2"/>
    <row r="2171" x14ac:dyDescent="0.2"/>
    <row r="2172" x14ac:dyDescent="0.2"/>
    <row r="2173" x14ac:dyDescent="0.2"/>
    <row r="2174" x14ac:dyDescent="0.2"/>
    <row r="2175" x14ac:dyDescent="0.2"/>
    <row r="2176" x14ac:dyDescent="0.2"/>
    <row r="2177" x14ac:dyDescent="0.2"/>
    <row r="2178" x14ac:dyDescent="0.2"/>
    <row r="2179" x14ac:dyDescent="0.2"/>
    <row r="2180" x14ac:dyDescent="0.2"/>
    <row r="2181" x14ac:dyDescent="0.2"/>
    <row r="2182" x14ac:dyDescent="0.2"/>
    <row r="2183" x14ac:dyDescent="0.2"/>
    <row r="2184" x14ac:dyDescent="0.2"/>
    <row r="2185" x14ac:dyDescent="0.2"/>
    <row r="2186" x14ac:dyDescent="0.2"/>
    <row r="2187" x14ac:dyDescent="0.2"/>
    <row r="2188" x14ac:dyDescent="0.2"/>
    <row r="2189" x14ac:dyDescent="0.2"/>
    <row r="2190" x14ac:dyDescent="0.2"/>
    <row r="2191" x14ac:dyDescent="0.2"/>
    <row r="2192" x14ac:dyDescent="0.2"/>
    <row r="2193" x14ac:dyDescent="0.2"/>
    <row r="2194" x14ac:dyDescent="0.2"/>
    <row r="2195" x14ac:dyDescent="0.2"/>
    <row r="2196" x14ac:dyDescent="0.2"/>
    <row r="2197" x14ac:dyDescent="0.2"/>
    <row r="2198" x14ac:dyDescent="0.2"/>
    <row r="2199" x14ac:dyDescent="0.2"/>
    <row r="2200" x14ac:dyDescent="0.2"/>
    <row r="2201" x14ac:dyDescent="0.2"/>
    <row r="2202" x14ac:dyDescent="0.2"/>
    <row r="2203" x14ac:dyDescent="0.2"/>
    <row r="2204" x14ac:dyDescent="0.2"/>
    <row r="2205" x14ac:dyDescent="0.2"/>
    <row r="2206" x14ac:dyDescent="0.2"/>
    <row r="2207" x14ac:dyDescent="0.2"/>
    <row r="2208" x14ac:dyDescent="0.2"/>
    <row r="2209" x14ac:dyDescent="0.2"/>
    <row r="2210" x14ac:dyDescent="0.2"/>
    <row r="2211" x14ac:dyDescent="0.2"/>
    <row r="2212" x14ac:dyDescent="0.2"/>
    <row r="2213" x14ac:dyDescent="0.2"/>
    <row r="2214" x14ac:dyDescent="0.2"/>
    <row r="2215" x14ac:dyDescent="0.2"/>
    <row r="2216" x14ac:dyDescent="0.2"/>
    <row r="2217" x14ac:dyDescent="0.2"/>
    <row r="2218" x14ac:dyDescent="0.2"/>
    <row r="2219" x14ac:dyDescent="0.2"/>
    <row r="2220" x14ac:dyDescent="0.2"/>
    <row r="2221" x14ac:dyDescent="0.2"/>
    <row r="2222" x14ac:dyDescent="0.2"/>
    <row r="2223" x14ac:dyDescent="0.2"/>
    <row r="2224" x14ac:dyDescent="0.2"/>
    <row r="2225" x14ac:dyDescent="0.2"/>
    <row r="2226" x14ac:dyDescent="0.2"/>
    <row r="2227" x14ac:dyDescent="0.2"/>
    <row r="2228" x14ac:dyDescent="0.2"/>
    <row r="2229" x14ac:dyDescent="0.2"/>
    <row r="2230" x14ac:dyDescent="0.2"/>
    <row r="2231" x14ac:dyDescent="0.2"/>
    <row r="2232" x14ac:dyDescent="0.2"/>
    <row r="2233" x14ac:dyDescent="0.2"/>
    <row r="2234" x14ac:dyDescent="0.2"/>
    <row r="2235" x14ac:dyDescent="0.2"/>
    <row r="2236" x14ac:dyDescent="0.2"/>
    <row r="2237" x14ac:dyDescent="0.2"/>
    <row r="2238" x14ac:dyDescent="0.2"/>
    <row r="2239" x14ac:dyDescent="0.2"/>
    <row r="2240" x14ac:dyDescent="0.2"/>
    <row r="2241" x14ac:dyDescent="0.2"/>
    <row r="2242" x14ac:dyDescent="0.2"/>
    <row r="2243" x14ac:dyDescent="0.2"/>
    <row r="2244" x14ac:dyDescent="0.2"/>
    <row r="2245" x14ac:dyDescent="0.2"/>
    <row r="2246" x14ac:dyDescent="0.2"/>
    <row r="2247" x14ac:dyDescent="0.2"/>
    <row r="2248" x14ac:dyDescent="0.2"/>
    <row r="2249" x14ac:dyDescent="0.2"/>
    <row r="2250" x14ac:dyDescent="0.2"/>
    <row r="2251" x14ac:dyDescent="0.2"/>
    <row r="2252" x14ac:dyDescent="0.2"/>
    <row r="2253" x14ac:dyDescent="0.2"/>
    <row r="2254" x14ac:dyDescent="0.2"/>
    <row r="2255" x14ac:dyDescent="0.2"/>
    <row r="2256" x14ac:dyDescent="0.2"/>
    <row r="2257" x14ac:dyDescent="0.2"/>
    <row r="2258" x14ac:dyDescent="0.2"/>
    <row r="2259" x14ac:dyDescent="0.2"/>
    <row r="2260" x14ac:dyDescent="0.2"/>
    <row r="2261" x14ac:dyDescent="0.2"/>
    <row r="2262" x14ac:dyDescent="0.2"/>
    <row r="2263" x14ac:dyDescent="0.2"/>
    <row r="2264" x14ac:dyDescent="0.2"/>
    <row r="2265" x14ac:dyDescent="0.2"/>
    <row r="2266" x14ac:dyDescent="0.2"/>
    <row r="2267" x14ac:dyDescent="0.2"/>
    <row r="2268" x14ac:dyDescent="0.2"/>
    <row r="2269" x14ac:dyDescent="0.2"/>
    <row r="2270" x14ac:dyDescent="0.2"/>
    <row r="2271" x14ac:dyDescent="0.2"/>
    <row r="2272" x14ac:dyDescent="0.2"/>
    <row r="2273" x14ac:dyDescent="0.2"/>
    <row r="2274" x14ac:dyDescent="0.2"/>
    <row r="2275" x14ac:dyDescent="0.2"/>
    <row r="2276" x14ac:dyDescent="0.2"/>
    <row r="2277" x14ac:dyDescent="0.2"/>
    <row r="2278" x14ac:dyDescent="0.2"/>
    <row r="2279" x14ac:dyDescent="0.2"/>
    <row r="2280" x14ac:dyDescent="0.2"/>
    <row r="2281" x14ac:dyDescent="0.2"/>
    <row r="2282" x14ac:dyDescent="0.2"/>
    <row r="2283" x14ac:dyDescent="0.2"/>
    <row r="2284" x14ac:dyDescent="0.2"/>
    <row r="2285" x14ac:dyDescent="0.2"/>
    <row r="2286" x14ac:dyDescent="0.2"/>
    <row r="2287" x14ac:dyDescent="0.2"/>
    <row r="2288" x14ac:dyDescent="0.2"/>
    <row r="2289" x14ac:dyDescent="0.2"/>
    <row r="2290" x14ac:dyDescent="0.2"/>
    <row r="2291" x14ac:dyDescent="0.2"/>
    <row r="2292" x14ac:dyDescent="0.2"/>
    <row r="2293" x14ac:dyDescent="0.2"/>
    <row r="2294" x14ac:dyDescent="0.2"/>
    <row r="2295" x14ac:dyDescent="0.2"/>
    <row r="2296" x14ac:dyDescent="0.2"/>
    <row r="2297" x14ac:dyDescent="0.2"/>
    <row r="2298" x14ac:dyDescent="0.2"/>
    <row r="2299" x14ac:dyDescent="0.2"/>
    <row r="2300" x14ac:dyDescent="0.2"/>
    <row r="2301" x14ac:dyDescent="0.2"/>
    <row r="2302" x14ac:dyDescent="0.2"/>
    <row r="2303" x14ac:dyDescent="0.2"/>
    <row r="2304" x14ac:dyDescent="0.2"/>
    <row r="2305" x14ac:dyDescent="0.2"/>
    <row r="2306" x14ac:dyDescent="0.2"/>
    <row r="2307" x14ac:dyDescent="0.2"/>
    <row r="2308" x14ac:dyDescent="0.2"/>
    <row r="2309" x14ac:dyDescent="0.2"/>
    <row r="2310" x14ac:dyDescent="0.2"/>
    <row r="2311" x14ac:dyDescent="0.2"/>
    <row r="2312" x14ac:dyDescent="0.2"/>
    <row r="2313" x14ac:dyDescent="0.2"/>
    <row r="2314" x14ac:dyDescent="0.2"/>
    <row r="2315" x14ac:dyDescent="0.2"/>
    <row r="2316" x14ac:dyDescent="0.2"/>
    <row r="2317" x14ac:dyDescent="0.2"/>
    <row r="2318" x14ac:dyDescent="0.2"/>
    <row r="2319" x14ac:dyDescent="0.2"/>
    <row r="2320" x14ac:dyDescent="0.2"/>
    <row r="2321" x14ac:dyDescent="0.2"/>
    <row r="2322" x14ac:dyDescent="0.2"/>
    <row r="2323" x14ac:dyDescent="0.2"/>
    <row r="2324" x14ac:dyDescent="0.2"/>
    <row r="2325" x14ac:dyDescent="0.2"/>
    <row r="2326" x14ac:dyDescent="0.2"/>
    <row r="2327" x14ac:dyDescent="0.2"/>
    <row r="2328" x14ac:dyDescent="0.2"/>
    <row r="2329" x14ac:dyDescent="0.2"/>
    <row r="2330" x14ac:dyDescent="0.2"/>
    <row r="2331" x14ac:dyDescent="0.2"/>
    <row r="2332" x14ac:dyDescent="0.2"/>
    <row r="2333" x14ac:dyDescent="0.2"/>
    <row r="2334" x14ac:dyDescent="0.2"/>
    <row r="2335" x14ac:dyDescent="0.2"/>
    <row r="2336" x14ac:dyDescent="0.2"/>
    <row r="2337" x14ac:dyDescent="0.2"/>
    <row r="2338" x14ac:dyDescent="0.2"/>
    <row r="2339" x14ac:dyDescent="0.2"/>
    <row r="2340" x14ac:dyDescent="0.2"/>
    <row r="2341" x14ac:dyDescent="0.2"/>
    <row r="2342" x14ac:dyDescent="0.2"/>
    <row r="2343" x14ac:dyDescent="0.2"/>
    <row r="2344" x14ac:dyDescent="0.2"/>
    <row r="2345" x14ac:dyDescent="0.2"/>
    <row r="2346" x14ac:dyDescent="0.2"/>
    <row r="2347" x14ac:dyDescent="0.2"/>
    <row r="2348" x14ac:dyDescent="0.2"/>
    <row r="2349" x14ac:dyDescent="0.2"/>
    <row r="2350" x14ac:dyDescent="0.2"/>
    <row r="2351" x14ac:dyDescent="0.2"/>
    <row r="2352" x14ac:dyDescent="0.2"/>
    <row r="2353" x14ac:dyDescent="0.2"/>
    <row r="2354" x14ac:dyDescent="0.2"/>
    <row r="2355" x14ac:dyDescent="0.2"/>
    <row r="2356" x14ac:dyDescent="0.2"/>
    <row r="2357" x14ac:dyDescent="0.2"/>
    <row r="2358" x14ac:dyDescent="0.2"/>
    <row r="2359" x14ac:dyDescent="0.2"/>
    <row r="2360" x14ac:dyDescent="0.2"/>
    <row r="2361" x14ac:dyDescent="0.2"/>
    <row r="2362" x14ac:dyDescent="0.2"/>
    <row r="2363" x14ac:dyDescent="0.2"/>
    <row r="2364" x14ac:dyDescent="0.2"/>
    <row r="2365" x14ac:dyDescent="0.2"/>
    <row r="2366" x14ac:dyDescent="0.2"/>
    <row r="2367" x14ac:dyDescent="0.2"/>
    <row r="2368" x14ac:dyDescent="0.2"/>
    <row r="2369" x14ac:dyDescent="0.2"/>
    <row r="2370" x14ac:dyDescent="0.2"/>
    <row r="2371" x14ac:dyDescent="0.2"/>
    <row r="2372" x14ac:dyDescent="0.2"/>
    <row r="2373" x14ac:dyDescent="0.2"/>
    <row r="2374" x14ac:dyDescent="0.2"/>
    <row r="2375" x14ac:dyDescent="0.2"/>
    <row r="2376" x14ac:dyDescent="0.2"/>
    <row r="2377" x14ac:dyDescent="0.2"/>
    <row r="2378" x14ac:dyDescent="0.2"/>
    <row r="2379" x14ac:dyDescent="0.2"/>
    <row r="2380" x14ac:dyDescent="0.2"/>
    <row r="2381" x14ac:dyDescent="0.2"/>
    <row r="2382" x14ac:dyDescent="0.2"/>
    <row r="2383" x14ac:dyDescent="0.2"/>
    <row r="2384" x14ac:dyDescent="0.2"/>
    <row r="2385" x14ac:dyDescent="0.2"/>
    <row r="2386" x14ac:dyDescent="0.2"/>
    <row r="2387" x14ac:dyDescent="0.2"/>
    <row r="2388" x14ac:dyDescent="0.2"/>
    <row r="2389" x14ac:dyDescent="0.2"/>
    <row r="2390" x14ac:dyDescent="0.2"/>
    <row r="2391" x14ac:dyDescent="0.2"/>
    <row r="2392" x14ac:dyDescent="0.2"/>
    <row r="2393" x14ac:dyDescent="0.2"/>
    <row r="2394" x14ac:dyDescent="0.2"/>
    <row r="2395" x14ac:dyDescent="0.2"/>
    <row r="2396" x14ac:dyDescent="0.2"/>
    <row r="2397" x14ac:dyDescent="0.2"/>
    <row r="2398" x14ac:dyDescent="0.2"/>
    <row r="2399" x14ac:dyDescent="0.2"/>
    <row r="2400" x14ac:dyDescent="0.2"/>
    <row r="2401" x14ac:dyDescent="0.2"/>
    <row r="2402" x14ac:dyDescent="0.2"/>
    <row r="2403" x14ac:dyDescent="0.2"/>
    <row r="2404" x14ac:dyDescent="0.2"/>
    <row r="2405" x14ac:dyDescent="0.2"/>
    <row r="2406" x14ac:dyDescent="0.2"/>
    <row r="2407" x14ac:dyDescent="0.2"/>
    <row r="2408" x14ac:dyDescent="0.2"/>
    <row r="2409" x14ac:dyDescent="0.2"/>
    <row r="2410" x14ac:dyDescent="0.2"/>
    <row r="2411" x14ac:dyDescent="0.2"/>
    <row r="2412" x14ac:dyDescent="0.2"/>
    <row r="2413" x14ac:dyDescent="0.2"/>
    <row r="2414" x14ac:dyDescent="0.2"/>
    <row r="2415" x14ac:dyDescent="0.2"/>
    <row r="2416" x14ac:dyDescent="0.2"/>
    <row r="2417" x14ac:dyDescent="0.2"/>
    <row r="2418" x14ac:dyDescent="0.2"/>
    <row r="2419" x14ac:dyDescent="0.2"/>
    <row r="2420" x14ac:dyDescent="0.2"/>
    <row r="2421" x14ac:dyDescent="0.2"/>
    <row r="2422" x14ac:dyDescent="0.2"/>
    <row r="2423" x14ac:dyDescent="0.2"/>
    <row r="2424" x14ac:dyDescent="0.2"/>
    <row r="2425" x14ac:dyDescent="0.2"/>
    <row r="2426" x14ac:dyDescent="0.2"/>
    <row r="2427" x14ac:dyDescent="0.2"/>
    <row r="2428" x14ac:dyDescent="0.2"/>
    <row r="2429" x14ac:dyDescent="0.2"/>
    <row r="2430" x14ac:dyDescent="0.2"/>
    <row r="2431" x14ac:dyDescent="0.2"/>
    <row r="2432" x14ac:dyDescent="0.2"/>
    <row r="2433" x14ac:dyDescent="0.2"/>
    <row r="2434" x14ac:dyDescent="0.2"/>
    <row r="2435" x14ac:dyDescent="0.2"/>
    <row r="2436" x14ac:dyDescent="0.2"/>
    <row r="2437" x14ac:dyDescent="0.2"/>
    <row r="2438" x14ac:dyDescent="0.2"/>
    <row r="2439" x14ac:dyDescent="0.2"/>
    <row r="2440" x14ac:dyDescent="0.2"/>
    <row r="2441" x14ac:dyDescent="0.2"/>
    <row r="2442" x14ac:dyDescent="0.2"/>
    <row r="2443" x14ac:dyDescent="0.2"/>
    <row r="2444" x14ac:dyDescent="0.2"/>
    <row r="2445" x14ac:dyDescent="0.2"/>
    <row r="2446" x14ac:dyDescent="0.2"/>
    <row r="2447" x14ac:dyDescent="0.2"/>
    <row r="2448" x14ac:dyDescent="0.2"/>
    <row r="2449" x14ac:dyDescent="0.2"/>
    <row r="2450" x14ac:dyDescent="0.2"/>
    <row r="2451" x14ac:dyDescent="0.2"/>
    <row r="2452" x14ac:dyDescent="0.2"/>
    <row r="2453" x14ac:dyDescent="0.2"/>
    <row r="2454" x14ac:dyDescent="0.2"/>
    <row r="2455" x14ac:dyDescent="0.2"/>
    <row r="2456" x14ac:dyDescent="0.2"/>
    <row r="2457" x14ac:dyDescent="0.2"/>
    <row r="2458" x14ac:dyDescent="0.2"/>
    <row r="2459" x14ac:dyDescent="0.2"/>
    <row r="2460" x14ac:dyDescent="0.2"/>
    <row r="2461" x14ac:dyDescent="0.2"/>
    <row r="2462" x14ac:dyDescent="0.2"/>
    <row r="2463" x14ac:dyDescent="0.2"/>
    <row r="2464" x14ac:dyDescent="0.2"/>
    <row r="2465" x14ac:dyDescent="0.2"/>
    <row r="2466" x14ac:dyDescent="0.2"/>
    <row r="2467" x14ac:dyDescent="0.2"/>
    <row r="2468" x14ac:dyDescent="0.2"/>
    <row r="2469" x14ac:dyDescent="0.2"/>
    <row r="2470" x14ac:dyDescent="0.2"/>
    <row r="2471" x14ac:dyDescent="0.2"/>
    <row r="2472" x14ac:dyDescent="0.2"/>
    <row r="2473" x14ac:dyDescent="0.2"/>
    <row r="2474" x14ac:dyDescent="0.2"/>
    <row r="2475" x14ac:dyDescent="0.2"/>
    <row r="2476" x14ac:dyDescent="0.2"/>
    <row r="2477" x14ac:dyDescent="0.2"/>
    <row r="2478" x14ac:dyDescent="0.2"/>
    <row r="2479" x14ac:dyDescent="0.2"/>
    <row r="2480" x14ac:dyDescent="0.2"/>
    <row r="2481" x14ac:dyDescent="0.2"/>
    <row r="2482" x14ac:dyDescent="0.2"/>
    <row r="2483" x14ac:dyDescent="0.2"/>
    <row r="2484" x14ac:dyDescent="0.2"/>
    <row r="2485" x14ac:dyDescent="0.2"/>
    <row r="2486" x14ac:dyDescent="0.2"/>
    <row r="2487" x14ac:dyDescent="0.2"/>
    <row r="2488" x14ac:dyDescent="0.2"/>
    <row r="2489" x14ac:dyDescent="0.2"/>
    <row r="2490" x14ac:dyDescent="0.2"/>
    <row r="2491" x14ac:dyDescent="0.2"/>
    <row r="2492" x14ac:dyDescent="0.2"/>
    <row r="2493" x14ac:dyDescent="0.2"/>
    <row r="2494" x14ac:dyDescent="0.2"/>
    <row r="2495" x14ac:dyDescent="0.2"/>
    <row r="2496" x14ac:dyDescent="0.2"/>
    <row r="2497" x14ac:dyDescent="0.2"/>
    <row r="2498" x14ac:dyDescent="0.2"/>
    <row r="2499" x14ac:dyDescent="0.2"/>
    <row r="2500" x14ac:dyDescent="0.2"/>
    <row r="2501" x14ac:dyDescent="0.2"/>
    <row r="2502" x14ac:dyDescent="0.2"/>
    <row r="2503" x14ac:dyDescent="0.2"/>
    <row r="2504" x14ac:dyDescent="0.2"/>
    <row r="2505" x14ac:dyDescent="0.2"/>
    <row r="2506" x14ac:dyDescent="0.2"/>
    <row r="2507" x14ac:dyDescent="0.2"/>
    <row r="2508" x14ac:dyDescent="0.2"/>
    <row r="2509" x14ac:dyDescent="0.2"/>
    <row r="2510" x14ac:dyDescent="0.2"/>
    <row r="2511" x14ac:dyDescent="0.2"/>
    <row r="2512" x14ac:dyDescent="0.2"/>
    <row r="2513" x14ac:dyDescent="0.2"/>
    <row r="2514" x14ac:dyDescent="0.2"/>
    <row r="2515" x14ac:dyDescent="0.2"/>
    <row r="2516" x14ac:dyDescent="0.2"/>
    <row r="2517" x14ac:dyDescent="0.2"/>
    <row r="2518" x14ac:dyDescent="0.2"/>
    <row r="2519" x14ac:dyDescent="0.2"/>
    <row r="2520" x14ac:dyDescent="0.2"/>
    <row r="2521" x14ac:dyDescent="0.2"/>
    <row r="2522" x14ac:dyDescent="0.2"/>
    <row r="2523" x14ac:dyDescent="0.2"/>
    <row r="2524" x14ac:dyDescent="0.2"/>
    <row r="2525" x14ac:dyDescent="0.2"/>
    <row r="2526" x14ac:dyDescent="0.2"/>
    <row r="2527" x14ac:dyDescent="0.2"/>
    <row r="2528" x14ac:dyDescent="0.2"/>
    <row r="2529" x14ac:dyDescent="0.2"/>
    <row r="2530" x14ac:dyDescent="0.2"/>
    <row r="2531" x14ac:dyDescent="0.2"/>
    <row r="2532" x14ac:dyDescent="0.2"/>
    <row r="2533" x14ac:dyDescent="0.2"/>
    <row r="2534" x14ac:dyDescent="0.2"/>
    <row r="2535" x14ac:dyDescent="0.2"/>
    <row r="2536" x14ac:dyDescent="0.2"/>
    <row r="2537" x14ac:dyDescent="0.2"/>
    <row r="2538" x14ac:dyDescent="0.2"/>
    <row r="2539" x14ac:dyDescent="0.2"/>
    <row r="2540" x14ac:dyDescent="0.2"/>
    <row r="2541" x14ac:dyDescent="0.2"/>
    <row r="2542" x14ac:dyDescent="0.2"/>
    <row r="2543" x14ac:dyDescent="0.2"/>
    <row r="2544" x14ac:dyDescent="0.2"/>
    <row r="2545" x14ac:dyDescent="0.2"/>
    <row r="2546" x14ac:dyDescent="0.2"/>
    <row r="2547" x14ac:dyDescent="0.2"/>
    <row r="2548" x14ac:dyDescent="0.2"/>
    <row r="2549" x14ac:dyDescent="0.2"/>
    <row r="2550" x14ac:dyDescent="0.2"/>
    <row r="2551" x14ac:dyDescent="0.2"/>
    <row r="2552" x14ac:dyDescent="0.2"/>
    <row r="2553" x14ac:dyDescent="0.2"/>
    <row r="2554" x14ac:dyDescent="0.2"/>
    <row r="2555" x14ac:dyDescent="0.2"/>
    <row r="2556" x14ac:dyDescent="0.2"/>
    <row r="2557" x14ac:dyDescent="0.2"/>
    <row r="2558" x14ac:dyDescent="0.2"/>
    <row r="2559" x14ac:dyDescent="0.2"/>
    <row r="2560" x14ac:dyDescent="0.2"/>
    <row r="2561" x14ac:dyDescent="0.2"/>
    <row r="2562" x14ac:dyDescent="0.2"/>
    <row r="2563" x14ac:dyDescent="0.2"/>
    <row r="2564" x14ac:dyDescent="0.2"/>
    <row r="2565" x14ac:dyDescent="0.2"/>
    <row r="2566" x14ac:dyDescent="0.2"/>
    <row r="2567" x14ac:dyDescent="0.2"/>
    <row r="2568" x14ac:dyDescent="0.2"/>
    <row r="2569" x14ac:dyDescent="0.2"/>
    <row r="2570" x14ac:dyDescent="0.2"/>
    <row r="2571" x14ac:dyDescent="0.2"/>
    <row r="2572" x14ac:dyDescent="0.2"/>
    <row r="2573" x14ac:dyDescent="0.2"/>
    <row r="2574" x14ac:dyDescent="0.2"/>
    <row r="2575" x14ac:dyDescent="0.2"/>
    <row r="2576" x14ac:dyDescent="0.2"/>
    <row r="2577" x14ac:dyDescent="0.2"/>
    <row r="2578" x14ac:dyDescent="0.2"/>
    <row r="2579" x14ac:dyDescent="0.2"/>
    <row r="2580" x14ac:dyDescent="0.2"/>
    <row r="2581" x14ac:dyDescent="0.2"/>
    <row r="2582" x14ac:dyDescent="0.2"/>
    <row r="2583" x14ac:dyDescent="0.2"/>
    <row r="2584" x14ac:dyDescent="0.2"/>
    <row r="2585" x14ac:dyDescent="0.2"/>
    <row r="2586" x14ac:dyDescent="0.2"/>
    <row r="2587" x14ac:dyDescent="0.2"/>
    <row r="2588" x14ac:dyDescent="0.2"/>
    <row r="2589" x14ac:dyDescent="0.2"/>
    <row r="2590" x14ac:dyDescent="0.2"/>
    <row r="2591" x14ac:dyDescent="0.2"/>
    <row r="2592" x14ac:dyDescent="0.2"/>
    <row r="2593" x14ac:dyDescent="0.2"/>
    <row r="2594" x14ac:dyDescent="0.2"/>
    <row r="2595" x14ac:dyDescent="0.2"/>
    <row r="2596" x14ac:dyDescent="0.2"/>
    <row r="2597" x14ac:dyDescent="0.2"/>
    <row r="2598" x14ac:dyDescent="0.2"/>
    <row r="2599" x14ac:dyDescent="0.2"/>
    <row r="2600" x14ac:dyDescent="0.2"/>
    <row r="2601" x14ac:dyDescent="0.2"/>
    <row r="2602" x14ac:dyDescent="0.2"/>
    <row r="2603" x14ac:dyDescent="0.2"/>
    <row r="2604" x14ac:dyDescent="0.2"/>
    <row r="2605" x14ac:dyDescent="0.2"/>
    <row r="2606" x14ac:dyDescent="0.2"/>
    <row r="2607" x14ac:dyDescent="0.2"/>
    <row r="2608" x14ac:dyDescent="0.2"/>
    <row r="2609" x14ac:dyDescent="0.2"/>
    <row r="2610" x14ac:dyDescent="0.2"/>
    <row r="2611" x14ac:dyDescent="0.2"/>
    <row r="2612" x14ac:dyDescent="0.2"/>
    <row r="2613" x14ac:dyDescent="0.2"/>
    <row r="2614" x14ac:dyDescent="0.2"/>
    <row r="2615" x14ac:dyDescent="0.2"/>
    <row r="2616" x14ac:dyDescent="0.2"/>
    <row r="2617" x14ac:dyDescent="0.2"/>
    <row r="2618" x14ac:dyDescent="0.2"/>
    <row r="2619" x14ac:dyDescent="0.2"/>
    <row r="2620" x14ac:dyDescent="0.2"/>
    <row r="2621" x14ac:dyDescent="0.2"/>
    <row r="2622" x14ac:dyDescent="0.2"/>
    <row r="2623" x14ac:dyDescent="0.2"/>
    <row r="2624" x14ac:dyDescent="0.2"/>
    <row r="2625" x14ac:dyDescent="0.2"/>
    <row r="2626" x14ac:dyDescent="0.2"/>
    <row r="2627" x14ac:dyDescent="0.2"/>
    <row r="2628" x14ac:dyDescent="0.2"/>
    <row r="2629" x14ac:dyDescent="0.2"/>
    <row r="2630" x14ac:dyDescent="0.2"/>
    <row r="2631" x14ac:dyDescent="0.2"/>
    <row r="2632" x14ac:dyDescent="0.2"/>
    <row r="2633" x14ac:dyDescent="0.2"/>
    <row r="2634" x14ac:dyDescent="0.2"/>
    <row r="2635" x14ac:dyDescent="0.2"/>
    <row r="2636" x14ac:dyDescent="0.2"/>
    <row r="2637" x14ac:dyDescent="0.2"/>
    <row r="2638" x14ac:dyDescent="0.2"/>
    <row r="2639" x14ac:dyDescent="0.2"/>
    <row r="2640" x14ac:dyDescent="0.2"/>
    <row r="2641" x14ac:dyDescent="0.2"/>
    <row r="2642" x14ac:dyDescent="0.2"/>
    <row r="2643" x14ac:dyDescent="0.2"/>
    <row r="2644" x14ac:dyDescent="0.2"/>
    <row r="2645" x14ac:dyDescent="0.2"/>
    <row r="2646" x14ac:dyDescent="0.2"/>
    <row r="2647" x14ac:dyDescent="0.2"/>
    <row r="2648" x14ac:dyDescent="0.2"/>
    <row r="2649" x14ac:dyDescent="0.2"/>
    <row r="2650" x14ac:dyDescent="0.2"/>
    <row r="2651" x14ac:dyDescent="0.2"/>
    <row r="2652" x14ac:dyDescent="0.2"/>
    <row r="2653" x14ac:dyDescent="0.2"/>
    <row r="2654" x14ac:dyDescent="0.2"/>
    <row r="2655" x14ac:dyDescent="0.2"/>
    <row r="2656" x14ac:dyDescent="0.2"/>
    <row r="2657" x14ac:dyDescent="0.2"/>
    <row r="2658" x14ac:dyDescent="0.2"/>
    <row r="2659" x14ac:dyDescent="0.2"/>
    <row r="2660" x14ac:dyDescent="0.2"/>
    <row r="2661" x14ac:dyDescent="0.2"/>
    <row r="2662" x14ac:dyDescent="0.2"/>
    <row r="2663" x14ac:dyDescent="0.2"/>
    <row r="2664" x14ac:dyDescent="0.2"/>
    <row r="2665" x14ac:dyDescent="0.2"/>
    <row r="2666" x14ac:dyDescent="0.2"/>
    <row r="2667" x14ac:dyDescent="0.2"/>
    <row r="2668" x14ac:dyDescent="0.2"/>
    <row r="2669" x14ac:dyDescent="0.2"/>
    <row r="2670" x14ac:dyDescent="0.2"/>
    <row r="2671" x14ac:dyDescent="0.2"/>
    <row r="2672" x14ac:dyDescent="0.2"/>
    <row r="2673" x14ac:dyDescent="0.2"/>
  </sheetData>
  <sheetProtection formatCells="0" formatColumns="0" formatRows="0" insertHyperlinks="0"/>
  <mergeCells count="37">
    <mergeCell ref="AN8:AN10"/>
    <mergeCell ref="AN11:AO11"/>
    <mergeCell ref="AF9:AF11"/>
    <mergeCell ref="AG9:AG11"/>
    <mergeCell ref="AH9:AH11"/>
    <mergeCell ref="AX8:AX11"/>
    <mergeCell ref="N9:N11"/>
    <mergeCell ref="Q9:Q11"/>
    <mergeCell ref="R9:R11"/>
    <mergeCell ref="V9:V11"/>
    <mergeCell ref="Y9:Y11"/>
    <mergeCell ref="AS8:AS11"/>
    <mergeCell ref="AQ8:AQ11"/>
    <mergeCell ref="AR8:AR11"/>
    <mergeCell ref="AE9:AE11"/>
    <mergeCell ref="AT8:AT11"/>
    <mergeCell ref="AU8:AU11"/>
    <mergeCell ref="AV8:AV11"/>
    <mergeCell ref="AW8:AW11"/>
    <mergeCell ref="Z9:Z11"/>
    <mergeCell ref="AA9:AA11"/>
    <mergeCell ref="AK4:AM5"/>
    <mergeCell ref="B6:B11"/>
    <mergeCell ref="C7:C11"/>
    <mergeCell ref="AK7:AK11"/>
    <mergeCell ref="D8:D11"/>
    <mergeCell ref="E8:E11"/>
    <mergeCell ref="H8:H11"/>
    <mergeCell ref="I8:I11"/>
    <mergeCell ref="J8:J11"/>
    <mergeCell ref="M8:M11"/>
    <mergeCell ref="AI8:AI11"/>
    <mergeCell ref="AL8:AL11"/>
    <mergeCell ref="AM8:AM11"/>
    <mergeCell ref="AB9:AB11"/>
    <mergeCell ref="AC9:AC11"/>
    <mergeCell ref="AD9:AD11"/>
  </mergeCells>
  <dataValidations count="2">
    <dataValidation operator="greaterThanOrEqual" allowBlank="1" showErrorMessage="1" errorTitle="Error" error="Please enter non-negative number." sqref="A13:AM13 AP13:XFD13 AN12:AO12"/>
    <dataValidation type="decimal" operator="greaterThanOrEqual" allowBlank="1" showInputMessage="1" showErrorMessage="1" error="Please enter non-negative number." sqref="AQ14:AX29 D14:L14 N14:AI14 AK14:AM29 AN13:AO29">
      <formula1>0</formula1>
    </dataValidation>
  </dataValidations>
  <pageMargins left="0.70866141732283472" right="0.70866141732283472" top="0.74803149606299213" bottom="0.74803149606299213" header="0.31496062992125984" footer="0.31496062992125984"/>
  <pageSetup paperSize="8" scale="58" fitToWidth="2" orientation="landscape" cellComments="asDisplayed" r:id="rId1"/>
  <headerFooter>
    <oddHeader>&amp;LFSB shadow banking exercise 2016&amp;RConfidential when completed</oddHeader>
    <oddFooter>&amp;C&amp;P of &amp;N</oddFooter>
  </headerFooter>
  <colBreaks count="1" manualBreakCount="1">
    <brk id="26" min="1"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sheetPr>
  <dimension ref="A1:DP2683"/>
  <sheetViews>
    <sheetView showGridLines="0" zoomScale="85" zoomScaleNormal="85" zoomScaleSheetLayoutView="20" workbookViewId="0"/>
  </sheetViews>
  <sheetFormatPr defaultColWidth="0" defaultRowHeight="14.25" zeroHeight="1" x14ac:dyDescent="0.2"/>
  <cols>
    <col min="1" max="1" width="3.625" style="3" customWidth="1"/>
    <col min="2" max="2" width="11.625" style="3" customWidth="1"/>
    <col min="3" max="35" width="12.5" style="3" customWidth="1"/>
    <col min="36" max="36" width="10.75" style="3" customWidth="1"/>
    <col min="37" max="37" width="11.625" style="3" customWidth="1"/>
    <col min="38" max="59" width="12.5" style="3" customWidth="1"/>
    <col min="60" max="60" width="10.75" style="3" customWidth="1"/>
    <col min="61" max="61" width="11.625" style="3" customWidth="1"/>
    <col min="62" max="83" width="12.5" style="3" customWidth="1"/>
    <col min="84" max="84" width="7.125" style="3" customWidth="1"/>
    <col min="85" max="85" width="12.125" style="3" customWidth="1"/>
    <col min="86" max="86" width="9.375" style="3" customWidth="1"/>
    <col min="87" max="87" width="10.75" style="3" customWidth="1"/>
    <col min="88" max="88" width="13.75" style="3" customWidth="1"/>
    <col min="89" max="89" width="10" style="3" customWidth="1"/>
    <col min="90" max="90" width="11.625" style="3" customWidth="1"/>
    <col min="91" max="91" width="13.375" style="3" customWidth="1"/>
    <col min="92" max="92" width="11.625" style="3" customWidth="1"/>
    <col min="93" max="93" width="14.25" style="3" customWidth="1"/>
    <col min="94" max="98" width="11.625" style="3" customWidth="1"/>
    <col min="99" max="99" width="5.625" style="3" customWidth="1"/>
    <col min="100" max="120" width="0" style="3" hidden="1" customWidth="1"/>
    <col min="121" max="16384" width="9" style="3" hidden="1"/>
  </cols>
  <sheetData>
    <row r="1" spans="1:99" s="2" customFormat="1" ht="14.25" customHeight="1" x14ac:dyDescent="0.2">
      <c r="A1" s="50" t="s">
        <v>217</v>
      </c>
      <c r="B1" s="39"/>
      <c r="AK1" s="39"/>
      <c r="BI1" s="39"/>
    </row>
    <row r="2" spans="1:99" s="2" customFormat="1" ht="19.5" customHeight="1" x14ac:dyDescent="0.2">
      <c r="B2" s="75" t="s">
        <v>125</v>
      </c>
      <c r="C2" s="75"/>
      <c r="D2" s="75"/>
      <c r="E2" s="75"/>
      <c r="F2" s="75"/>
      <c r="G2" s="75"/>
      <c r="H2" s="75"/>
      <c r="I2" s="75"/>
      <c r="J2" s="75"/>
      <c r="K2" s="75"/>
      <c r="L2" s="75"/>
      <c r="M2" s="75"/>
      <c r="N2" s="75"/>
      <c r="O2" s="75"/>
      <c r="P2" s="75"/>
      <c r="Q2" s="75"/>
      <c r="R2" s="75"/>
      <c r="S2" s="75"/>
      <c r="T2" s="75"/>
      <c r="U2" s="75"/>
      <c r="V2" s="75"/>
      <c r="W2" s="75"/>
      <c r="X2" s="75"/>
      <c r="Y2" s="75"/>
      <c r="Z2" s="75"/>
      <c r="AA2" s="147"/>
      <c r="AB2" s="147"/>
      <c r="AC2" s="147"/>
      <c r="AD2" s="147"/>
      <c r="AE2" s="147"/>
      <c r="AF2" s="147"/>
      <c r="AG2" s="147"/>
      <c r="AH2" s="147"/>
      <c r="AI2" s="147"/>
      <c r="AJ2" s="130"/>
      <c r="AK2" s="75" t="s">
        <v>334</v>
      </c>
      <c r="AL2" s="75"/>
      <c r="AM2" s="75"/>
      <c r="AN2" s="75"/>
      <c r="AO2" s="75"/>
      <c r="AP2" s="75"/>
      <c r="AQ2" s="75"/>
      <c r="AR2" s="75"/>
      <c r="AS2" s="75"/>
      <c r="AT2" s="75"/>
      <c r="AU2" s="75"/>
      <c r="AV2" s="75"/>
      <c r="AW2" s="75"/>
      <c r="AX2" s="75"/>
      <c r="AY2" s="75"/>
      <c r="AZ2" s="75"/>
      <c r="BA2" s="75"/>
      <c r="BB2" s="75"/>
      <c r="BC2" s="75"/>
      <c r="BD2" s="75"/>
      <c r="BE2" s="75"/>
      <c r="BF2" s="75"/>
      <c r="BG2" s="75"/>
      <c r="BH2" s="130"/>
      <c r="BI2" s="75" t="s">
        <v>133</v>
      </c>
      <c r="BJ2" s="75"/>
      <c r="BK2" s="75"/>
      <c r="BL2" s="75"/>
      <c r="BM2" s="75"/>
      <c r="BN2" s="75"/>
      <c r="BO2" s="75"/>
      <c r="BP2" s="75"/>
      <c r="BQ2" s="75"/>
      <c r="BR2" s="75"/>
      <c r="BS2" s="75"/>
      <c r="BT2" s="75"/>
      <c r="BU2" s="75"/>
      <c r="BV2" s="75"/>
      <c r="BW2" s="75"/>
      <c r="BX2" s="75"/>
      <c r="BY2" s="75"/>
      <c r="BZ2" s="75"/>
      <c r="CA2" s="75"/>
      <c r="CB2" s="75"/>
      <c r="CC2" s="75"/>
      <c r="CD2" s="75"/>
      <c r="CE2" s="75"/>
      <c r="CG2" s="75" t="s">
        <v>1033</v>
      </c>
      <c r="CH2" s="75"/>
      <c r="CI2" s="75"/>
      <c r="CJ2" s="75"/>
      <c r="CK2" s="75"/>
      <c r="CL2" s="75"/>
      <c r="CM2" s="75"/>
      <c r="CN2" s="75"/>
      <c r="CO2" s="75"/>
      <c r="CP2" s="75"/>
      <c r="CQ2" s="75"/>
      <c r="CR2" s="75"/>
      <c r="CS2" s="75"/>
      <c r="CT2" s="75"/>
    </row>
    <row r="3" spans="1:99" ht="9.9499999999999993" customHeight="1" x14ac:dyDescent="0.2">
      <c r="B3" s="4"/>
      <c r="C3" s="4"/>
      <c r="D3" s="4"/>
      <c r="E3" s="4"/>
      <c r="F3" s="4"/>
      <c r="G3" s="4"/>
      <c r="H3" s="4"/>
      <c r="I3" s="4"/>
      <c r="J3" s="4"/>
      <c r="K3" s="4"/>
      <c r="L3" s="4"/>
      <c r="M3" s="4"/>
      <c r="N3" s="4"/>
      <c r="O3" s="4"/>
      <c r="P3" s="4"/>
      <c r="Q3" s="4"/>
      <c r="R3" s="4"/>
      <c r="S3" s="4"/>
      <c r="T3" s="4"/>
      <c r="U3" s="4"/>
      <c r="V3" s="4"/>
      <c r="W3" s="4"/>
      <c r="X3" s="4"/>
      <c r="Y3" s="44"/>
      <c r="Z3" s="44"/>
      <c r="AA3" s="18"/>
      <c r="AB3" s="18"/>
      <c r="AC3" s="18"/>
      <c r="AD3" s="18"/>
      <c r="AE3" s="18"/>
      <c r="AF3" s="18"/>
      <c r="AG3" s="18"/>
      <c r="AH3" s="18"/>
      <c r="AI3" s="18"/>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4"/>
      <c r="BZ3" s="4"/>
      <c r="CA3" s="18"/>
      <c r="CB3" s="4"/>
      <c r="CC3" s="44"/>
      <c r="CD3" s="4"/>
      <c r="CE3" s="18"/>
      <c r="CF3" s="44"/>
      <c r="CG3" s="44"/>
      <c r="CH3" s="44"/>
      <c r="CI3" s="44"/>
      <c r="CJ3" s="44"/>
      <c r="CK3" s="44"/>
      <c r="CL3" s="44"/>
      <c r="CM3" s="44"/>
      <c r="CN3" s="44"/>
      <c r="CO3" s="44"/>
      <c r="CP3" s="44"/>
      <c r="CQ3" s="44"/>
      <c r="CR3" s="44"/>
      <c r="CS3" s="44"/>
      <c r="CT3" s="44"/>
      <c r="CU3" s="44"/>
    </row>
    <row r="4" spans="1:99" s="2" customFormat="1" ht="12" customHeight="1" x14ac:dyDescent="0.2">
      <c r="B4" s="74" t="s">
        <v>237</v>
      </c>
      <c r="D4" s="74"/>
      <c r="E4" s="74"/>
      <c r="F4" s="74"/>
      <c r="G4" s="74"/>
      <c r="H4" s="74"/>
      <c r="I4" s="74"/>
      <c r="J4" s="74"/>
      <c r="K4" s="74"/>
      <c r="L4" s="74"/>
      <c r="M4" s="74"/>
      <c r="N4" s="74"/>
      <c r="O4" s="74"/>
      <c r="P4" s="74"/>
      <c r="Q4" s="74"/>
      <c r="R4" s="74"/>
      <c r="S4" s="74"/>
      <c r="T4" s="74"/>
      <c r="U4" s="74"/>
      <c r="V4" s="74"/>
      <c r="W4" s="74"/>
      <c r="X4" s="74"/>
      <c r="Y4" s="74"/>
      <c r="Z4" s="74"/>
      <c r="AA4" s="148"/>
      <c r="AB4" s="20"/>
      <c r="AC4" s="20"/>
      <c r="AD4" s="20"/>
      <c r="AE4" s="20"/>
      <c r="AF4" s="20"/>
      <c r="AG4" s="20"/>
      <c r="AH4" s="20"/>
      <c r="AI4" s="20"/>
      <c r="AJ4" s="74"/>
      <c r="AK4" s="74" t="s">
        <v>234</v>
      </c>
      <c r="AM4" s="74"/>
      <c r="AN4" s="74"/>
      <c r="AO4" s="74"/>
      <c r="AP4" s="74"/>
      <c r="AQ4" s="74"/>
      <c r="AR4" s="74"/>
      <c r="AS4" s="74"/>
      <c r="AT4" s="74"/>
      <c r="AU4" s="74"/>
      <c r="AV4" s="74"/>
      <c r="AW4" s="74"/>
      <c r="AX4" s="74"/>
      <c r="AY4" s="74"/>
      <c r="AZ4" s="74"/>
      <c r="BA4" s="74"/>
      <c r="BB4" s="74"/>
      <c r="BC4" s="74"/>
      <c r="BD4" s="74"/>
      <c r="BE4" s="74"/>
      <c r="BF4" s="74"/>
      <c r="BG4" s="74"/>
      <c r="BH4" s="74"/>
      <c r="BI4" s="74" t="s">
        <v>234</v>
      </c>
      <c r="BJ4" s="74"/>
      <c r="BK4" s="74"/>
      <c r="BL4" s="74"/>
      <c r="BM4" s="74"/>
      <c r="BN4" s="74"/>
      <c r="BO4" s="74"/>
      <c r="BP4" s="74"/>
      <c r="BQ4" s="74"/>
      <c r="BR4" s="74"/>
      <c r="BS4" s="74"/>
      <c r="BT4" s="74"/>
      <c r="BU4" s="74"/>
      <c r="BV4" s="74"/>
      <c r="BW4" s="74"/>
      <c r="BX4" s="74"/>
      <c r="BY4" s="74"/>
      <c r="BZ4" s="74"/>
      <c r="CA4" s="20"/>
      <c r="CB4" s="74"/>
      <c r="CC4" s="74"/>
      <c r="CD4" s="74"/>
      <c r="CE4" s="20"/>
      <c r="CF4" s="73"/>
      <c r="CG4" s="73"/>
      <c r="CH4" s="73"/>
      <c r="CI4" s="73"/>
      <c r="CJ4" s="73"/>
      <c r="CK4" s="73"/>
      <c r="CL4" s="73"/>
      <c r="CM4" s="73"/>
      <c r="CN4" s="73"/>
      <c r="CO4" s="73"/>
      <c r="CP4" s="73"/>
      <c r="CQ4" s="73"/>
      <c r="CR4" s="73"/>
      <c r="CS4" s="73"/>
      <c r="CT4" s="73"/>
      <c r="CU4" s="73"/>
    </row>
    <row r="5" spans="1:99" s="2" customFormat="1" ht="20.25" customHeight="1" thickBot="1" x14ac:dyDescent="0.25">
      <c r="B5" s="11"/>
      <c r="C5" s="11"/>
      <c r="D5" s="11"/>
      <c r="E5" s="11"/>
      <c r="F5" s="11"/>
      <c r="G5" s="11"/>
      <c r="H5" s="11"/>
      <c r="I5" s="11"/>
      <c r="J5" s="11"/>
      <c r="K5" s="11"/>
      <c r="L5" s="11"/>
      <c r="M5" s="11"/>
      <c r="N5" s="11"/>
      <c r="O5" s="11"/>
      <c r="P5" s="11"/>
      <c r="Q5" s="11"/>
      <c r="R5" s="11"/>
      <c r="S5" s="11"/>
      <c r="T5" s="11"/>
      <c r="U5" s="11"/>
      <c r="V5" s="11"/>
      <c r="W5" s="11"/>
      <c r="X5" s="7"/>
      <c r="Y5" s="45"/>
      <c r="Z5" s="45"/>
      <c r="AA5" s="149"/>
      <c r="AB5" s="154"/>
      <c r="AC5" s="59"/>
      <c r="AD5" s="59"/>
      <c r="AE5" s="59"/>
      <c r="AF5" s="59"/>
      <c r="AG5" s="59"/>
      <c r="AH5" s="59"/>
      <c r="AI5" s="154"/>
      <c r="AJ5" s="11"/>
      <c r="AK5" s="7"/>
      <c r="AL5" s="7"/>
      <c r="AM5" s="7"/>
      <c r="AN5" s="7"/>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7"/>
      <c r="BY5" s="45"/>
      <c r="BZ5" s="7"/>
      <c r="CA5" s="59"/>
      <c r="CB5" s="7"/>
      <c r="CC5" s="45"/>
      <c r="CD5" s="7"/>
      <c r="CE5" s="59"/>
      <c r="CF5" s="45"/>
      <c r="CG5" s="45"/>
      <c r="CH5" s="45"/>
      <c r="CI5" s="45"/>
      <c r="CJ5" s="45"/>
      <c r="CK5" s="45"/>
      <c r="CL5" s="45"/>
      <c r="CM5" s="45"/>
      <c r="CN5" s="45"/>
      <c r="CO5" s="45"/>
      <c r="CP5" s="45"/>
      <c r="CQ5" s="45"/>
      <c r="CR5" s="45"/>
      <c r="CS5" s="45"/>
      <c r="CT5" s="45"/>
      <c r="CU5" s="45"/>
    </row>
    <row r="6" spans="1:99" s="2" customFormat="1" ht="14.25" customHeight="1" x14ac:dyDescent="0.2">
      <c r="B6" s="2023" t="s">
        <v>124</v>
      </c>
      <c r="C6" s="65" t="s">
        <v>1</v>
      </c>
      <c r="D6" s="12" t="s">
        <v>2</v>
      </c>
      <c r="E6" s="12" t="s">
        <v>3</v>
      </c>
      <c r="F6" s="12" t="s">
        <v>94</v>
      </c>
      <c r="G6" s="12" t="s">
        <v>4</v>
      </c>
      <c r="H6" s="12" t="s">
        <v>5</v>
      </c>
      <c r="I6" s="12" t="s">
        <v>6</v>
      </c>
      <c r="J6" s="65" t="s">
        <v>7</v>
      </c>
      <c r="K6" s="12" t="s">
        <v>8</v>
      </c>
      <c r="L6" s="65" t="s">
        <v>9</v>
      </c>
      <c r="M6" s="12" t="s">
        <v>10</v>
      </c>
      <c r="N6" s="65" t="s">
        <v>11</v>
      </c>
      <c r="O6" s="12" t="s">
        <v>12</v>
      </c>
      <c r="P6" s="65" t="s">
        <v>13</v>
      </c>
      <c r="Q6" s="12" t="s">
        <v>14</v>
      </c>
      <c r="R6" s="65" t="s">
        <v>15</v>
      </c>
      <c r="S6" s="12" t="s">
        <v>16</v>
      </c>
      <c r="T6" s="65" t="s">
        <v>17</v>
      </c>
      <c r="U6" s="12" t="s">
        <v>18</v>
      </c>
      <c r="V6" s="65" t="s">
        <v>19</v>
      </c>
      <c r="W6" s="12" t="s">
        <v>20</v>
      </c>
      <c r="X6" s="65" t="s">
        <v>21</v>
      </c>
      <c r="Y6" s="65" t="s">
        <v>22</v>
      </c>
      <c r="Z6" s="65" t="s">
        <v>23</v>
      </c>
      <c r="AA6" s="65" t="s">
        <v>24</v>
      </c>
      <c r="AB6" s="65" t="s">
        <v>25</v>
      </c>
      <c r="AC6" s="65" t="s">
        <v>26</v>
      </c>
      <c r="AD6" s="65" t="s">
        <v>27</v>
      </c>
      <c r="AE6" s="65" t="s">
        <v>28</v>
      </c>
      <c r="AF6" s="65" t="s">
        <v>29</v>
      </c>
      <c r="AG6" s="65" t="s">
        <v>30</v>
      </c>
      <c r="AH6" s="65" t="s">
        <v>31</v>
      </c>
      <c r="AI6" s="65" t="s">
        <v>32</v>
      </c>
      <c r="AJ6" s="58"/>
      <c r="AK6" s="2023" t="s">
        <v>124</v>
      </c>
      <c r="AL6" s="65" t="s">
        <v>1</v>
      </c>
      <c r="AM6" s="12" t="s">
        <v>2</v>
      </c>
      <c r="AN6" s="12" t="s">
        <v>3</v>
      </c>
      <c r="AO6" s="12" t="s">
        <v>94</v>
      </c>
      <c r="AP6" s="12" t="s">
        <v>4</v>
      </c>
      <c r="AQ6" s="12" t="s">
        <v>5</v>
      </c>
      <c r="AR6" s="12" t="s">
        <v>6</v>
      </c>
      <c r="AS6" s="65" t="s">
        <v>7</v>
      </c>
      <c r="AT6" s="12" t="s">
        <v>8</v>
      </c>
      <c r="AU6" s="65" t="s">
        <v>9</v>
      </c>
      <c r="AV6" s="12" t="s">
        <v>10</v>
      </c>
      <c r="AW6" s="65" t="s">
        <v>11</v>
      </c>
      <c r="AX6" s="12" t="s">
        <v>12</v>
      </c>
      <c r="AY6" s="65" t="s">
        <v>13</v>
      </c>
      <c r="AZ6" s="12" t="s">
        <v>14</v>
      </c>
      <c r="BA6" s="65" t="s">
        <v>15</v>
      </c>
      <c r="BB6" s="12" t="s">
        <v>16</v>
      </c>
      <c r="BC6" s="65" t="s">
        <v>17</v>
      </c>
      <c r="BD6" s="12" t="s">
        <v>18</v>
      </c>
      <c r="BE6" s="65" t="s">
        <v>19</v>
      </c>
      <c r="BF6" s="12" t="s">
        <v>20</v>
      </c>
      <c r="BG6" s="65" t="s">
        <v>21</v>
      </c>
      <c r="BH6" s="58"/>
      <c r="BI6" s="2023" t="s">
        <v>124</v>
      </c>
      <c r="BJ6" s="65" t="s">
        <v>1</v>
      </c>
      <c r="BK6" s="65" t="s">
        <v>2</v>
      </c>
      <c r="BL6" s="65" t="s">
        <v>3</v>
      </c>
      <c r="BM6" s="65" t="s">
        <v>94</v>
      </c>
      <c r="BN6" s="65" t="s">
        <v>4</v>
      </c>
      <c r="BO6" s="65" t="s">
        <v>5</v>
      </c>
      <c r="BP6" s="65" t="s">
        <v>6</v>
      </c>
      <c r="BQ6" s="65" t="s">
        <v>7</v>
      </c>
      <c r="BR6" s="65" t="s">
        <v>8</v>
      </c>
      <c r="BS6" s="65" t="s">
        <v>9</v>
      </c>
      <c r="BT6" s="65" t="s">
        <v>10</v>
      </c>
      <c r="BU6" s="65" t="s">
        <v>11</v>
      </c>
      <c r="BV6" s="65" t="s">
        <v>12</v>
      </c>
      <c r="BW6" s="65" t="s">
        <v>13</v>
      </c>
      <c r="BX6" s="65" t="s">
        <v>14</v>
      </c>
      <c r="BY6" s="65" t="s">
        <v>15</v>
      </c>
      <c r="BZ6" s="65" t="s">
        <v>16</v>
      </c>
      <c r="CA6" s="65" t="s">
        <v>17</v>
      </c>
      <c r="CB6" s="65" t="s">
        <v>18</v>
      </c>
      <c r="CC6" s="65" t="s">
        <v>19</v>
      </c>
      <c r="CD6" s="65" t="s">
        <v>20</v>
      </c>
      <c r="CE6" s="65" t="s">
        <v>21</v>
      </c>
      <c r="CF6" s="14"/>
      <c r="CG6" s="2023" t="s">
        <v>124</v>
      </c>
      <c r="CH6" s="65" t="s">
        <v>1</v>
      </c>
      <c r="CI6" s="12" t="s">
        <v>2</v>
      </c>
      <c r="CJ6" s="12" t="s">
        <v>3</v>
      </c>
      <c r="CK6" s="12" t="s">
        <v>94</v>
      </c>
      <c r="CL6" s="12" t="s">
        <v>4</v>
      </c>
      <c r="CM6" s="12" t="s">
        <v>5</v>
      </c>
      <c r="CN6" s="12" t="s">
        <v>6</v>
      </c>
      <c r="CO6" s="65" t="s">
        <v>7</v>
      </c>
      <c r="CP6" s="65" t="s">
        <v>8</v>
      </c>
      <c r="CQ6" s="12" t="s">
        <v>9</v>
      </c>
      <c r="CR6" s="12" t="s">
        <v>10</v>
      </c>
      <c r="CS6" s="65" t="s">
        <v>11</v>
      </c>
      <c r="CT6" s="12" t="s">
        <v>12</v>
      </c>
      <c r="CU6" s="14"/>
    </row>
    <row r="7" spans="1:99" s="2" customFormat="1" ht="40.5" customHeight="1" x14ac:dyDescent="0.2">
      <c r="B7" s="2024"/>
      <c r="C7" s="2049" t="s">
        <v>102</v>
      </c>
      <c r="D7" s="2039"/>
      <c r="E7" s="2029"/>
      <c r="F7" s="2028" t="s">
        <v>103</v>
      </c>
      <c r="G7" s="2039"/>
      <c r="H7" s="2029"/>
      <c r="I7" s="2028" t="s">
        <v>91</v>
      </c>
      <c r="J7" s="2039"/>
      <c r="K7" s="2029"/>
      <c r="L7" s="2028" t="s">
        <v>105</v>
      </c>
      <c r="M7" s="2039"/>
      <c r="N7" s="2029"/>
      <c r="O7" s="2028" t="s">
        <v>1058</v>
      </c>
      <c r="P7" s="2039"/>
      <c r="Q7" s="2029"/>
      <c r="R7" s="2028" t="s">
        <v>76</v>
      </c>
      <c r="S7" s="2039"/>
      <c r="T7" s="2029"/>
      <c r="U7" s="2028" t="s">
        <v>1055</v>
      </c>
      <c r="V7" s="2039"/>
      <c r="W7" s="2029"/>
      <c r="X7" s="2028" t="s">
        <v>93</v>
      </c>
      <c r="Y7" s="2039"/>
      <c r="Z7" s="2029"/>
      <c r="AA7" s="2040" t="s">
        <v>1059</v>
      </c>
      <c r="AB7" s="2041"/>
      <c r="AC7" s="2042"/>
      <c r="AD7" s="2028" t="s">
        <v>37</v>
      </c>
      <c r="AE7" s="2039"/>
      <c r="AF7" s="2029"/>
      <c r="AG7" s="2037" t="s">
        <v>1060</v>
      </c>
      <c r="AH7" s="2038"/>
      <c r="AI7" s="2038"/>
      <c r="AJ7" s="1859"/>
      <c r="AK7" s="2024"/>
      <c r="AL7" s="2034" t="s">
        <v>102</v>
      </c>
      <c r="AM7" s="2035"/>
      <c r="AN7" s="2036" t="s">
        <v>103</v>
      </c>
      <c r="AO7" s="2035"/>
      <c r="AP7" s="2036" t="s">
        <v>91</v>
      </c>
      <c r="AQ7" s="2035"/>
      <c r="AR7" s="2036" t="s">
        <v>336</v>
      </c>
      <c r="AS7" s="2035"/>
      <c r="AT7" s="2040" t="s">
        <v>662</v>
      </c>
      <c r="AU7" s="2042"/>
      <c r="AV7" s="2040" t="s">
        <v>663</v>
      </c>
      <c r="AW7" s="2042"/>
      <c r="AX7" s="2040" t="s">
        <v>664</v>
      </c>
      <c r="AY7" s="2042"/>
      <c r="AZ7" s="2040" t="s">
        <v>661</v>
      </c>
      <c r="BA7" s="2042"/>
      <c r="BB7" s="2040" t="s">
        <v>1037</v>
      </c>
      <c r="BC7" s="2042"/>
      <c r="BD7" s="2040" t="s">
        <v>1038</v>
      </c>
      <c r="BE7" s="2042"/>
      <c r="BF7" s="2040" t="s">
        <v>1039</v>
      </c>
      <c r="BG7" s="2042"/>
      <c r="BH7" s="49"/>
      <c r="BI7" s="2024"/>
      <c r="BJ7" s="2043" t="s">
        <v>102</v>
      </c>
      <c r="BK7" s="2027"/>
      <c r="BL7" s="2027" t="s">
        <v>103</v>
      </c>
      <c r="BM7" s="2027"/>
      <c r="BN7" s="2027" t="s">
        <v>91</v>
      </c>
      <c r="BO7" s="2027"/>
      <c r="BP7" s="2027" t="s">
        <v>105</v>
      </c>
      <c r="BQ7" s="2027"/>
      <c r="BR7" s="2028" t="s">
        <v>126</v>
      </c>
      <c r="BS7" s="2029"/>
      <c r="BT7" s="2028" t="s">
        <v>76</v>
      </c>
      <c r="BU7" s="2029"/>
      <c r="BV7" s="2028" t="s">
        <v>129</v>
      </c>
      <c r="BW7" s="2029"/>
      <c r="BX7" s="2028" t="s">
        <v>39</v>
      </c>
      <c r="BY7" s="2029"/>
      <c r="BZ7" s="2028" t="s">
        <v>37</v>
      </c>
      <c r="CA7" s="2029"/>
      <c r="CB7" s="2028" t="s">
        <v>93</v>
      </c>
      <c r="CC7" s="2029"/>
      <c r="CD7" s="2028" t="s">
        <v>38</v>
      </c>
      <c r="CE7" s="2029"/>
      <c r="CF7" s="14"/>
      <c r="CG7" s="2024"/>
      <c r="CH7" s="2044" t="s">
        <v>102</v>
      </c>
      <c r="CI7" s="2042"/>
      <c r="CJ7" s="1774" t="s">
        <v>103</v>
      </c>
      <c r="CK7" s="1774" t="s">
        <v>91</v>
      </c>
      <c r="CL7" s="1775" t="s">
        <v>105</v>
      </c>
      <c r="CM7" s="1775" t="s">
        <v>1067</v>
      </c>
      <c r="CN7" s="1775" t="s">
        <v>672</v>
      </c>
      <c r="CO7" s="1775" t="s">
        <v>1068</v>
      </c>
      <c r="CP7" s="1775" t="s">
        <v>1069</v>
      </c>
      <c r="CQ7" s="1775" t="s">
        <v>1070</v>
      </c>
      <c r="CR7" s="1775" t="s">
        <v>1071</v>
      </c>
      <c r="CS7" s="1775" t="s">
        <v>1056</v>
      </c>
      <c r="CT7" s="1775" t="s">
        <v>673</v>
      </c>
      <c r="CU7" s="14"/>
    </row>
    <row r="8" spans="1:99" s="2" customFormat="1" ht="15" customHeight="1" x14ac:dyDescent="0.2">
      <c r="B8" s="2024"/>
      <c r="C8" s="2015" t="s">
        <v>127</v>
      </c>
      <c r="D8" s="49"/>
      <c r="E8" s="1834"/>
      <c r="F8" s="2015" t="s">
        <v>127</v>
      </c>
      <c r="G8" s="49"/>
      <c r="H8" s="1834"/>
      <c r="I8" s="2015" t="s">
        <v>127</v>
      </c>
      <c r="J8" s="49"/>
      <c r="K8" s="1834"/>
      <c r="L8" s="2032" t="s">
        <v>127</v>
      </c>
      <c r="M8" s="49"/>
      <c r="N8" s="1834"/>
      <c r="O8" s="2032" t="s">
        <v>127</v>
      </c>
      <c r="P8" s="49"/>
      <c r="Q8" s="1834"/>
      <c r="R8" s="2015" t="s">
        <v>127</v>
      </c>
      <c r="S8" s="49"/>
      <c r="T8" s="1834"/>
      <c r="U8" s="2015" t="s">
        <v>127</v>
      </c>
      <c r="V8" s="49"/>
      <c r="W8" s="1834"/>
      <c r="X8" s="2032" t="s">
        <v>127</v>
      </c>
      <c r="Y8" s="49"/>
      <c r="Z8" s="1834"/>
      <c r="AA8" s="2025" t="s">
        <v>127</v>
      </c>
      <c r="AB8" s="1831"/>
      <c r="AC8" s="1854"/>
      <c r="AD8" s="2032" t="s">
        <v>127</v>
      </c>
      <c r="AE8" s="49"/>
      <c r="AF8" s="1834"/>
      <c r="AG8" s="2033" t="s">
        <v>127</v>
      </c>
      <c r="AH8" s="1855"/>
      <c r="AI8" s="1854"/>
      <c r="AJ8" s="650"/>
      <c r="AK8" s="2024"/>
      <c r="AL8" s="2013" t="s">
        <v>337</v>
      </c>
      <c r="AM8" s="2009" t="s">
        <v>338</v>
      </c>
      <c r="AN8" s="2011" t="s">
        <v>337</v>
      </c>
      <c r="AO8" s="2009" t="s">
        <v>338</v>
      </c>
      <c r="AP8" s="2011" t="s">
        <v>337</v>
      </c>
      <c r="AQ8" s="2009" t="s">
        <v>338</v>
      </c>
      <c r="AR8" s="2011" t="s">
        <v>337</v>
      </c>
      <c r="AS8" s="2009" t="s">
        <v>338</v>
      </c>
      <c r="AT8" s="2019" t="s">
        <v>337</v>
      </c>
      <c r="AU8" s="2021" t="s">
        <v>338</v>
      </c>
      <c r="AV8" s="2019" t="s">
        <v>337</v>
      </c>
      <c r="AW8" s="2021" t="s">
        <v>338</v>
      </c>
      <c r="AX8" s="2019" t="s">
        <v>337</v>
      </c>
      <c r="AY8" s="2021" t="s">
        <v>338</v>
      </c>
      <c r="AZ8" s="2019" t="s">
        <v>337</v>
      </c>
      <c r="BA8" s="2021" t="s">
        <v>338</v>
      </c>
      <c r="BB8" s="2019" t="s">
        <v>337</v>
      </c>
      <c r="BC8" s="2021" t="s">
        <v>338</v>
      </c>
      <c r="BD8" s="2019" t="s">
        <v>337</v>
      </c>
      <c r="BE8" s="2021" t="s">
        <v>338</v>
      </c>
      <c r="BF8" s="2019" t="s">
        <v>337</v>
      </c>
      <c r="BG8" s="2021" t="s">
        <v>338</v>
      </c>
      <c r="BH8" s="650"/>
      <c r="BI8" s="2024"/>
      <c r="BJ8" s="2015" t="s">
        <v>130</v>
      </c>
      <c r="BK8" s="131"/>
      <c r="BL8" s="2015" t="s">
        <v>130</v>
      </c>
      <c r="BM8" s="131"/>
      <c r="BN8" s="2015" t="s">
        <v>130</v>
      </c>
      <c r="BO8" s="131"/>
      <c r="BP8" s="2015" t="s">
        <v>130</v>
      </c>
      <c r="BQ8" s="131"/>
      <c r="BR8" s="2015" t="s">
        <v>130</v>
      </c>
      <c r="BS8" s="131"/>
      <c r="BT8" s="2015" t="s">
        <v>130</v>
      </c>
      <c r="BU8" s="131"/>
      <c r="BV8" s="2015" t="s">
        <v>130</v>
      </c>
      <c r="BW8" s="131"/>
      <c r="BX8" s="1968" t="s">
        <v>130</v>
      </c>
      <c r="BY8" s="131"/>
      <c r="BZ8" s="1968" t="s">
        <v>130</v>
      </c>
      <c r="CA8" s="131"/>
      <c r="CB8" s="2015" t="s">
        <v>130</v>
      </c>
      <c r="CC8" s="131"/>
      <c r="CD8" s="2015" t="s">
        <v>130</v>
      </c>
      <c r="CE8" s="131"/>
      <c r="CF8" s="14"/>
      <c r="CG8" s="2024"/>
      <c r="CH8" s="2025" t="s">
        <v>1036</v>
      </c>
      <c r="CI8" s="1773"/>
      <c r="CJ8" s="2005" t="s">
        <v>1036</v>
      </c>
      <c r="CK8" s="2045" t="s">
        <v>1036</v>
      </c>
      <c r="CL8" s="2005" t="s">
        <v>1036</v>
      </c>
      <c r="CM8" s="2005" t="s">
        <v>1036</v>
      </c>
      <c r="CN8" s="2005" t="s">
        <v>1036</v>
      </c>
      <c r="CO8" s="2005" t="s">
        <v>1036</v>
      </c>
      <c r="CP8" s="2005" t="s">
        <v>1036</v>
      </c>
      <c r="CQ8" s="2005" t="s">
        <v>1036</v>
      </c>
      <c r="CR8" s="2005" t="s">
        <v>1036</v>
      </c>
      <c r="CS8" s="2005" t="s">
        <v>1036</v>
      </c>
      <c r="CT8" s="2005" t="s">
        <v>1036</v>
      </c>
      <c r="CU8" s="14"/>
    </row>
    <row r="9" spans="1:99" s="2" customFormat="1" ht="53.1" customHeight="1" x14ac:dyDescent="0.2">
      <c r="B9" s="2024"/>
      <c r="C9" s="2016"/>
      <c r="D9" s="1833" t="s">
        <v>128</v>
      </c>
      <c r="E9" s="1832" t="s">
        <v>1079</v>
      </c>
      <c r="F9" s="2016"/>
      <c r="G9" s="1833" t="s">
        <v>128</v>
      </c>
      <c r="H9" s="1832" t="s">
        <v>1079</v>
      </c>
      <c r="I9" s="2016"/>
      <c r="J9" s="1833" t="s">
        <v>128</v>
      </c>
      <c r="K9" s="1832" t="s">
        <v>1079</v>
      </c>
      <c r="L9" s="2018"/>
      <c r="M9" s="1833" t="s">
        <v>128</v>
      </c>
      <c r="N9" s="1832" t="s">
        <v>1079</v>
      </c>
      <c r="O9" s="2018"/>
      <c r="P9" s="1833" t="s">
        <v>128</v>
      </c>
      <c r="Q9" s="1832" t="s">
        <v>1079</v>
      </c>
      <c r="R9" s="2016"/>
      <c r="S9" s="1833" t="s">
        <v>128</v>
      </c>
      <c r="T9" s="1832" t="s">
        <v>1079</v>
      </c>
      <c r="U9" s="2016"/>
      <c r="V9" s="1833" t="s">
        <v>128</v>
      </c>
      <c r="W9" s="1832" t="s">
        <v>1079</v>
      </c>
      <c r="X9" s="2018"/>
      <c r="Y9" s="1833" t="s">
        <v>128</v>
      </c>
      <c r="Z9" s="1832" t="s">
        <v>1079</v>
      </c>
      <c r="AA9" s="2026"/>
      <c r="AB9" s="1835" t="s">
        <v>128</v>
      </c>
      <c r="AC9" s="1836" t="s">
        <v>1079</v>
      </c>
      <c r="AD9" s="2018"/>
      <c r="AE9" s="1833" t="s">
        <v>128</v>
      </c>
      <c r="AF9" s="1832" t="s">
        <v>1079</v>
      </c>
      <c r="AG9" s="2026"/>
      <c r="AH9" s="1835" t="s">
        <v>128</v>
      </c>
      <c r="AI9" s="1836" t="s">
        <v>1079</v>
      </c>
      <c r="AJ9" s="650"/>
      <c r="AK9" s="2024"/>
      <c r="AL9" s="2014"/>
      <c r="AM9" s="2010"/>
      <c r="AN9" s="2012"/>
      <c r="AO9" s="2010"/>
      <c r="AP9" s="2012"/>
      <c r="AQ9" s="2010"/>
      <c r="AR9" s="2012"/>
      <c r="AS9" s="2010"/>
      <c r="AT9" s="2020"/>
      <c r="AU9" s="2022"/>
      <c r="AV9" s="2020"/>
      <c r="AW9" s="2022"/>
      <c r="AX9" s="2020"/>
      <c r="AY9" s="2022"/>
      <c r="AZ9" s="2020"/>
      <c r="BA9" s="2022"/>
      <c r="BB9" s="2020"/>
      <c r="BC9" s="2022"/>
      <c r="BD9" s="2020"/>
      <c r="BE9" s="2022"/>
      <c r="BF9" s="2020"/>
      <c r="BG9" s="2022"/>
      <c r="BH9" s="650"/>
      <c r="BI9" s="2024"/>
      <c r="BJ9" s="2016"/>
      <c r="BK9" s="132" t="s">
        <v>131</v>
      </c>
      <c r="BL9" s="2016"/>
      <c r="BM9" s="132" t="s">
        <v>131</v>
      </c>
      <c r="BN9" s="2016"/>
      <c r="BO9" s="132" t="s">
        <v>131</v>
      </c>
      <c r="BP9" s="2016"/>
      <c r="BQ9" s="132" t="s">
        <v>131</v>
      </c>
      <c r="BR9" s="2016"/>
      <c r="BS9" s="132" t="s">
        <v>131</v>
      </c>
      <c r="BT9" s="2016"/>
      <c r="BU9" s="132" t="s">
        <v>131</v>
      </c>
      <c r="BV9" s="2016"/>
      <c r="BW9" s="132" t="s">
        <v>131</v>
      </c>
      <c r="BX9" s="2018"/>
      <c r="BY9" s="132" t="s">
        <v>131</v>
      </c>
      <c r="BZ9" s="2018"/>
      <c r="CA9" s="132" t="s">
        <v>131</v>
      </c>
      <c r="CB9" s="2016"/>
      <c r="CC9" s="132" t="s">
        <v>131</v>
      </c>
      <c r="CD9" s="2016"/>
      <c r="CE9" s="132" t="s">
        <v>131</v>
      </c>
      <c r="CF9" s="14"/>
      <c r="CG9" s="2048"/>
      <c r="CH9" s="2026"/>
      <c r="CI9" s="1763" t="s">
        <v>1034</v>
      </c>
      <c r="CJ9" s="2006"/>
      <c r="CK9" s="2046"/>
      <c r="CL9" s="2006"/>
      <c r="CM9" s="2006"/>
      <c r="CN9" s="2006"/>
      <c r="CO9" s="2006"/>
      <c r="CP9" s="2006"/>
      <c r="CQ9" s="2006"/>
      <c r="CR9" s="2006"/>
      <c r="CS9" s="2006"/>
      <c r="CT9" s="2006"/>
      <c r="CU9" s="14"/>
    </row>
    <row r="10" spans="1:99" s="52" customFormat="1" ht="27.75" customHeight="1" thickBot="1" x14ac:dyDescent="0.25">
      <c r="A10" s="51"/>
      <c r="B10" s="146" t="s">
        <v>104</v>
      </c>
      <c r="C10" s="2050" t="s">
        <v>3</v>
      </c>
      <c r="D10" s="2007"/>
      <c r="E10" s="2008"/>
      <c r="F10" s="2017" t="s">
        <v>6</v>
      </c>
      <c r="G10" s="2007"/>
      <c r="H10" s="2008"/>
      <c r="I10" s="2017" t="s">
        <v>7</v>
      </c>
      <c r="J10" s="2007"/>
      <c r="K10" s="2008"/>
      <c r="L10" s="2017" t="s">
        <v>10</v>
      </c>
      <c r="M10" s="2007"/>
      <c r="N10" s="2008"/>
      <c r="O10" s="2017" t="s">
        <v>14</v>
      </c>
      <c r="P10" s="2007"/>
      <c r="Q10" s="2008"/>
      <c r="R10" s="2017" t="s">
        <v>17</v>
      </c>
      <c r="S10" s="2007"/>
      <c r="T10" s="2008"/>
      <c r="U10" s="2017" t="s">
        <v>23</v>
      </c>
      <c r="V10" s="2007"/>
      <c r="W10" s="2008"/>
      <c r="X10" s="2017" t="s">
        <v>24</v>
      </c>
      <c r="Y10" s="2007"/>
      <c r="Z10" s="2008"/>
      <c r="AA10" s="2030" t="s">
        <v>22</v>
      </c>
      <c r="AB10" s="2047"/>
      <c r="AC10" s="2031"/>
      <c r="AD10" s="2017" t="s">
        <v>23</v>
      </c>
      <c r="AE10" s="2007"/>
      <c r="AF10" s="2008"/>
      <c r="AG10" s="2030" t="s">
        <v>25</v>
      </c>
      <c r="AH10" s="2047"/>
      <c r="AI10" s="2031"/>
      <c r="AJ10" s="60"/>
      <c r="AK10" s="146" t="s">
        <v>104</v>
      </c>
      <c r="AL10" s="2007" t="s">
        <v>3</v>
      </c>
      <c r="AM10" s="2008"/>
      <c r="AN10" s="2007" t="s">
        <v>6</v>
      </c>
      <c r="AO10" s="2008"/>
      <c r="AP10" s="2007" t="s">
        <v>7</v>
      </c>
      <c r="AQ10" s="2008"/>
      <c r="AR10" s="2017" t="s">
        <v>10</v>
      </c>
      <c r="AS10" s="2008"/>
      <c r="AT10" s="2030" t="s">
        <v>14</v>
      </c>
      <c r="AU10" s="2031"/>
      <c r="AV10" s="2030" t="s">
        <v>17</v>
      </c>
      <c r="AW10" s="2031"/>
      <c r="AX10" s="2030" t="s">
        <v>23</v>
      </c>
      <c r="AY10" s="2031"/>
      <c r="AZ10" s="2030" t="s">
        <v>24</v>
      </c>
      <c r="BA10" s="2031"/>
      <c r="BB10" s="2030" t="s">
        <v>22</v>
      </c>
      <c r="BC10" s="2031"/>
      <c r="BD10" s="2030" t="s">
        <v>23</v>
      </c>
      <c r="BE10" s="2031"/>
      <c r="BF10" s="2030" t="s">
        <v>25</v>
      </c>
      <c r="BG10" s="2031"/>
      <c r="BH10" s="60"/>
      <c r="BI10" s="146" t="s">
        <v>104</v>
      </c>
      <c r="BJ10" s="2017" t="s">
        <v>3</v>
      </c>
      <c r="BK10" s="2008"/>
      <c r="BL10" s="2017" t="s">
        <v>6</v>
      </c>
      <c r="BM10" s="2008"/>
      <c r="BN10" s="2017" t="s">
        <v>7</v>
      </c>
      <c r="BO10" s="2008"/>
      <c r="BP10" s="2017" t="s">
        <v>10</v>
      </c>
      <c r="BQ10" s="2008"/>
      <c r="BR10" s="2017" t="s">
        <v>11</v>
      </c>
      <c r="BS10" s="2008"/>
      <c r="BT10" s="2017" t="s">
        <v>14</v>
      </c>
      <c r="BU10" s="2008"/>
      <c r="BV10" s="2017" t="s">
        <v>15</v>
      </c>
      <c r="BW10" s="2008"/>
      <c r="BX10" s="2017" t="s">
        <v>22</v>
      </c>
      <c r="BY10" s="2008"/>
      <c r="BZ10" s="2017" t="s">
        <v>23</v>
      </c>
      <c r="CA10" s="2008"/>
      <c r="CB10" s="2017" t="s">
        <v>24</v>
      </c>
      <c r="CC10" s="2008"/>
      <c r="CD10" s="2017" t="s">
        <v>25</v>
      </c>
      <c r="CE10" s="2008"/>
      <c r="CF10" s="1752"/>
      <c r="CG10" s="146"/>
      <c r="CH10" s="2047" t="s">
        <v>3</v>
      </c>
      <c r="CI10" s="2031"/>
      <c r="CJ10" s="1776" t="s">
        <v>6</v>
      </c>
      <c r="CK10" s="1776" t="s">
        <v>7</v>
      </c>
      <c r="CL10" s="1777" t="s">
        <v>10</v>
      </c>
      <c r="CM10" s="1777" t="s">
        <v>11</v>
      </c>
      <c r="CN10" s="1777" t="s">
        <v>14</v>
      </c>
      <c r="CO10" s="1777" t="s">
        <v>15</v>
      </c>
      <c r="CP10" s="1777" t="s">
        <v>22</v>
      </c>
      <c r="CQ10" s="1777" t="s">
        <v>23</v>
      </c>
      <c r="CR10" s="1777" t="s">
        <v>24</v>
      </c>
      <c r="CS10" s="1777" t="s">
        <v>25</v>
      </c>
      <c r="CT10" s="1777" t="s">
        <v>27</v>
      </c>
      <c r="CU10" s="93"/>
    </row>
    <row r="11" spans="1:99" s="2" customFormat="1" x14ac:dyDescent="0.2">
      <c r="A11" s="6"/>
      <c r="B11" s="88">
        <v>2002</v>
      </c>
      <c r="C11" s="133"/>
      <c r="D11" s="1837"/>
      <c r="E11" s="1846"/>
      <c r="F11" s="133"/>
      <c r="G11" s="1837"/>
      <c r="H11" s="1744"/>
      <c r="I11" s="133"/>
      <c r="J11" s="1837"/>
      <c r="K11" s="1744"/>
      <c r="L11" s="133"/>
      <c r="M11" s="1837"/>
      <c r="N11" s="1744"/>
      <c r="O11" s="133"/>
      <c r="P11" s="1837"/>
      <c r="Q11" s="1846"/>
      <c r="R11" s="133"/>
      <c r="S11" s="1837"/>
      <c r="T11" s="1846"/>
      <c r="U11" s="133"/>
      <c r="V11" s="1837"/>
      <c r="W11" s="1744"/>
      <c r="X11" s="133"/>
      <c r="Y11" s="1837"/>
      <c r="Z11" s="1744"/>
      <c r="AA11" s="1765"/>
      <c r="AB11" s="1843"/>
      <c r="AC11" s="1847"/>
      <c r="AD11" s="133"/>
      <c r="AE11" s="1837"/>
      <c r="AF11" s="1846"/>
      <c r="AG11" s="1765"/>
      <c r="AH11" s="1857"/>
      <c r="AI11" s="1779"/>
      <c r="AJ11" s="658"/>
      <c r="AK11" s="88">
        <v>2002</v>
      </c>
      <c r="AL11" s="133"/>
      <c r="AM11" s="134"/>
      <c r="AN11" s="133"/>
      <c r="AO11" s="134"/>
      <c r="AP11" s="133"/>
      <c r="AQ11" s="134"/>
      <c r="AR11" s="133"/>
      <c r="AS11" s="134"/>
      <c r="AT11" s="1765"/>
      <c r="AU11" s="1766"/>
      <c r="AV11" s="1765"/>
      <c r="AW11" s="1766"/>
      <c r="AX11" s="1765"/>
      <c r="AY11" s="1766"/>
      <c r="AZ11" s="1765"/>
      <c r="BA11" s="1766"/>
      <c r="BB11" s="1765"/>
      <c r="BC11" s="1766"/>
      <c r="BD11" s="1765"/>
      <c r="BE11" s="1766"/>
      <c r="BF11" s="1765"/>
      <c r="BG11" s="1766"/>
      <c r="BH11" s="658"/>
      <c r="BI11" s="88">
        <v>2002</v>
      </c>
      <c r="BJ11" s="133"/>
      <c r="BK11" s="134"/>
      <c r="BL11" s="133"/>
      <c r="BM11" s="134"/>
      <c r="BN11" s="133"/>
      <c r="BO11" s="134"/>
      <c r="BP11" s="133"/>
      <c r="BQ11" s="134"/>
      <c r="BR11" s="133"/>
      <c r="BS11" s="134"/>
      <c r="BT11" s="133"/>
      <c r="BU11" s="134"/>
      <c r="BV11" s="133"/>
      <c r="BW11" s="134"/>
      <c r="BX11" s="133"/>
      <c r="BY11" s="134"/>
      <c r="BZ11" s="133"/>
      <c r="CA11" s="135"/>
      <c r="CB11" s="150"/>
      <c r="CC11" s="134"/>
      <c r="CD11" s="133"/>
      <c r="CE11" s="134"/>
      <c r="CF11" s="1753"/>
      <c r="CG11" s="88">
        <v>2002</v>
      </c>
      <c r="CH11" s="1765"/>
      <c r="CI11" s="1766"/>
      <c r="CJ11" s="1778"/>
      <c r="CK11" s="1778"/>
      <c r="CL11" s="1779"/>
      <c r="CM11" s="1779"/>
      <c r="CN11" s="1779"/>
      <c r="CO11" s="1779"/>
      <c r="CP11" s="1779"/>
      <c r="CQ11" s="1779"/>
      <c r="CR11" s="1779"/>
      <c r="CS11" s="1779"/>
      <c r="CT11" s="1779"/>
      <c r="CU11" s="14"/>
    </row>
    <row r="12" spans="1:99" s="2" customFormat="1" x14ac:dyDescent="0.2">
      <c r="A12" s="6"/>
      <c r="B12" s="89">
        <v>2003</v>
      </c>
      <c r="C12" s="133"/>
      <c r="D12" s="1838"/>
      <c r="E12" s="134"/>
      <c r="F12" s="133"/>
      <c r="G12" s="1838"/>
      <c r="H12" s="1744"/>
      <c r="I12" s="133"/>
      <c r="J12" s="1838"/>
      <c r="K12" s="1744"/>
      <c r="L12" s="133"/>
      <c r="M12" s="1838"/>
      <c r="N12" s="1744"/>
      <c r="O12" s="133"/>
      <c r="P12" s="1838"/>
      <c r="Q12" s="134"/>
      <c r="R12" s="133"/>
      <c r="S12" s="1838"/>
      <c r="T12" s="134"/>
      <c r="U12" s="133"/>
      <c r="V12" s="1838"/>
      <c r="W12" s="1744"/>
      <c r="X12" s="133"/>
      <c r="Y12" s="1838"/>
      <c r="Z12" s="1744"/>
      <c r="AA12" s="1765"/>
      <c r="AB12" s="1844"/>
      <c r="AC12" s="1766"/>
      <c r="AD12" s="133"/>
      <c r="AE12" s="1838"/>
      <c r="AF12" s="134"/>
      <c r="AG12" s="1765"/>
      <c r="AH12" s="1844"/>
      <c r="AI12" s="1767"/>
      <c r="AJ12" s="658"/>
      <c r="AK12" s="89">
        <v>2003</v>
      </c>
      <c r="AL12" s="133"/>
      <c r="AM12" s="136"/>
      <c r="AN12" s="133"/>
      <c r="AO12" s="136"/>
      <c r="AP12" s="133"/>
      <c r="AQ12" s="136"/>
      <c r="AR12" s="133"/>
      <c r="AS12" s="136"/>
      <c r="AT12" s="1765"/>
      <c r="AU12" s="1767"/>
      <c r="AV12" s="1765"/>
      <c r="AW12" s="1767"/>
      <c r="AX12" s="1765"/>
      <c r="AY12" s="1767"/>
      <c r="AZ12" s="1765"/>
      <c r="BA12" s="1767"/>
      <c r="BB12" s="1765"/>
      <c r="BC12" s="1767"/>
      <c r="BD12" s="1765"/>
      <c r="BE12" s="1767"/>
      <c r="BF12" s="1765"/>
      <c r="BG12" s="1767"/>
      <c r="BH12" s="658"/>
      <c r="BI12" s="89">
        <v>2003</v>
      </c>
      <c r="BJ12" s="133"/>
      <c r="BK12" s="136"/>
      <c r="BL12" s="133"/>
      <c r="BM12" s="136"/>
      <c r="BN12" s="133"/>
      <c r="BO12" s="136"/>
      <c r="BP12" s="133"/>
      <c r="BQ12" s="136"/>
      <c r="BR12" s="133"/>
      <c r="BS12" s="136"/>
      <c r="BT12" s="133"/>
      <c r="BU12" s="136"/>
      <c r="BV12" s="133"/>
      <c r="BW12" s="136"/>
      <c r="BX12" s="133"/>
      <c r="BY12" s="136"/>
      <c r="BZ12" s="133"/>
      <c r="CA12" s="137"/>
      <c r="CB12" s="150"/>
      <c r="CC12" s="136"/>
      <c r="CD12" s="133"/>
      <c r="CE12" s="136"/>
      <c r="CF12" s="1753"/>
      <c r="CG12" s="89">
        <v>2003</v>
      </c>
      <c r="CH12" s="1765"/>
      <c r="CI12" s="1767"/>
      <c r="CJ12" s="1778"/>
      <c r="CK12" s="1778"/>
      <c r="CL12" s="1779"/>
      <c r="CM12" s="1779"/>
      <c r="CN12" s="1779"/>
      <c r="CO12" s="1779"/>
      <c r="CP12" s="1779"/>
      <c r="CQ12" s="1779"/>
      <c r="CR12" s="1779"/>
      <c r="CS12" s="1779"/>
      <c r="CT12" s="1779"/>
      <c r="CU12" s="14"/>
    </row>
    <row r="13" spans="1:99" s="2" customFormat="1" x14ac:dyDescent="0.2">
      <c r="A13" s="6"/>
      <c r="B13" s="89">
        <v>2004</v>
      </c>
      <c r="C13" s="133"/>
      <c r="D13" s="1838"/>
      <c r="E13" s="134"/>
      <c r="F13" s="133"/>
      <c r="G13" s="1838"/>
      <c r="H13" s="1744"/>
      <c r="I13" s="133"/>
      <c r="J13" s="1838"/>
      <c r="K13" s="1744"/>
      <c r="L13" s="133"/>
      <c r="M13" s="1838"/>
      <c r="N13" s="1744"/>
      <c r="O13" s="133"/>
      <c r="P13" s="1838"/>
      <c r="Q13" s="134"/>
      <c r="R13" s="133"/>
      <c r="S13" s="1838"/>
      <c r="T13" s="134"/>
      <c r="U13" s="133"/>
      <c r="V13" s="1838"/>
      <c r="W13" s="1744"/>
      <c r="X13" s="133"/>
      <c r="Y13" s="1838"/>
      <c r="Z13" s="1744"/>
      <c r="AA13" s="1765"/>
      <c r="AB13" s="1844"/>
      <c r="AC13" s="1766"/>
      <c r="AD13" s="133"/>
      <c r="AE13" s="1838"/>
      <c r="AF13" s="134"/>
      <c r="AG13" s="1765"/>
      <c r="AH13" s="1844"/>
      <c r="AI13" s="1767"/>
      <c r="AJ13" s="658"/>
      <c r="AK13" s="89">
        <v>2004</v>
      </c>
      <c r="AL13" s="133"/>
      <c r="AM13" s="136"/>
      <c r="AN13" s="133"/>
      <c r="AO13" s="136"/>
      <c r="AP13" s="133"/>
      <c r="AQ13" s="136"/>
      <c r="AR13" s="133"/>
      <c r="AS13" s="136"/>
      <c r="AT13" s="1765"/>
      <c r="AU13" s="1767"/>
      <c r="AV13" s="1765"/>
      <c r="AW13" s="1767"/>
      <c r="AX13" s="1765"/>
      <c r="AY13" s="1767"/>
      <c r="AZ13" s="1765"/>
      <c r="BA13" s="1767"/>
      <c r="BB13" s="1765"/>
      <c r="BC13" s="1767"/>
      <c r="BD13" s="1765"/>
      <c r="BE13" s="1767"/>
      <c r="BF13" s="1765"/>
      <c r="BG13" s="1767"/>
      <c r="BH13" s="658"/>
      <c r="BI13" s="89">
        <v>2004</v>
      </c>
      <c r="BJ13" s="133"/>
      <c r="BK13" s="136"/>
      <c r="BL13" s="133"/>
      <c r="BM13" s="136"/>
      <c r="BN13" s="133"/>
      <c r="BO13" s="136"/>
      <c r="BP13" s="133"/>
      <c r="BQ13" s="136"/>
      <c r="BR13" s="133"/>
      <c r="BS13" s="136"/>
      <c r="BT13" s="133"/>
      <c r="BU13" s="136"/>
      <c r="BV13" s="133"/>
      <c r="BW13" s="136"/>
      <c r="BX13" s="133"/>
      <c r="BY13" s="136"/>
      <c r="BZ13" s="133"/>
      <c r="CA13" s="137"/>
      <c r="CB13" s="150"/>
      <c r="CC13" s="136"/>
      <c r="CD13" s="133"/>
      <c r="CE13" s="136"/>
      <c r="CF13" s="1753"/>
      <c r="CG13" s="89">
        <v>2004</v>
      </c>
      <c r="CH13" s="1765"/>
      <c r="CI13" s="1767"/>
      <c r="CJ13" s="1778"/>
      <c r="CK13" s="1778"/>
      <c r="CL13" s="1780"/>
      <c r="CM13" s="1780"/>
      <c r="CN13" s="1780"/>
      <c r="CO13" s="1780"/>
      <c r="CP13" s="1780"/>
      <c r="CQ13" s="1780"/>
      <c r="CR13" s="1780"/>
      <c r="CS13" s="1780"/>
      <c r="CT13" s="1780"/>
      <c r="CU13" s="14"/>
    </row>
    <row r="14" spans="1:99" s="2" customFormat="1" x14ac:dyDescent="0.2">
      <c r="A14" s="6"/>
      <c r="B14" s="89">
        <v>2005</v>
      </c>
      <c r="C14" s="133"/>
      <c r="D14" s="1838"/>
      <c r="E14" s="134"/>
      <c r="F14" s="133"/>
      <c r="G14" s="1838"/>
      <c r="H14" s="1744"/>
      <c r="I14" s="133"/>
      <c r="J14" s="1838"/>
      <c r="K14" s="1744"/>
      <c r="L14" s="133"/>
      <c r="M14" s="1838"/>
      <c r="N14" s="1744"/>
      <c r="O14" s="133"/>
      <c r="P14" s="1838"/>
      <c r="Q14" s="134"/>
      <c r="R14" s="133"/>
      <c r="S14" s="1838"/>
      <c r="T14" s="134"/>
      <c r="U14" s="133"/>
      <c r="V14" s="1838"/>
      <c r="W14" s="1744"/>
      <c r="X14" s="133"/>
      <c r="Y14" s="1838"/>
      <c r="Z14" s="1744"/>
      <c r="AA14" s="1765"/>
      <c r="AB14" s="1844"/>
      <c r="AC14" s="1766"/>
      <c r="AD14" s="133"/>
      <c r="AE14" s="1838"/>
      <c r="AF14" s="134"/>
      <c r="AG14" s="1765"/>
      <c r="AH14" s="1844"/>
      <c r="AI14" s="1856"/>
      <c r="AJ14" s="658"/>
      <c r="AK14" s="89">
        <v>2005</v>
      </c>
      <c r="AL14" s="133"/>
      <c r="AM14" s="136"/>
      <c r="AN14" s="133"/>
      <c r="AO14" s="136"/>
      <c r="AP14" s="133"/>
      <c r="AQ14" s="136"/>
      <c r="AR14" s="133"/>
      <c r="AS14" s="136"/>
      <c r="AT14" s="1765"/>
      <c r="AU14" s="1767"/>
      <c r="AV14" s="1765"/>
      <c r="AW14" s="1767"/>
      <c r="AX14" s="1765"/>
      <c r="AY14" s="1767"/>
      <c r="AZ14" s="1765"/>
      <c r="BA14" s="1767"/>
      <c r="BB14" s="1765"/>
      <c r="BC14" s="1767"/>
      <c r="BD14" s="1765"/>
      <c r="BE14" s="1767"/>
      <c r="BF14" s="1765"/>
      <c r="BG14" s="1767"/>
      <c r="BH14" s="658"/>
      <c r="BI14" s="89">
        <v>2005</v>
      </c>
      <c r="BJ14" s="133"/>
      <c r="BK14" s="136"/>
      <c r="BL14" s="133"/>
      <c r="BM14" s="136"/>
      <c r="BN14" s="133"/>
      <c r="BO14" s="136"/>
      <c r="BP14" s="133"/>
      <c r="BQ14" s="136"/>
      <c r="BR14" s="133"/>
      <c r="BS14" s="136"/>
      <c r="BT14" s="133"/>
      <c r="BU14" s="136"/>
      <c r="BV14" s="133"/>
      <c r="BW14" s="136"/>
      <c r="BX14" s="133"/>
      <c r="BY14" s="136"/>
      <c r="BZ14" s="133"/>
      <c r="CA14" s="137"/>
      <c r="CB14" s="150"/>
      <c r="CC14" s="136"/>
      <c r="CD14" s="133"/>
      <c r="CE14" s="136"/>
      <c r="CF14" s="1753"/>
      <c r="CG14" s="89">
        <v>2005</v>
      </c>
      <c r="CH14" s="1765"/>
      <c r="CI14" s="1767"/>
      <c r="CJ14" s="1778"/>
      <c r="CK14" s="1778"/>
      <c r="CL14" s="1778"/>
      <c r="CM14" s="1778"/>
      <c r="CN14" s="1778"/>
      <c r="CO14" s="1778"/>
      <c r="CP14" s="1778"/>
      <c r="CQ14" s="1778"/>
      <c r="CR14" s="1778"/>
      <c r="CS14" s="1778"/>
      <c r="CT14" s="1778"/>
      <c r="CU14" s="14"/>
    </row>
    <row r="15" spans="1:99" s="2" customFormat="1" x14ac:dyDescent="0.2">
      <c r="A15" s="6"/>
      <c r="B15" s="89">
        <v>2006</v>
      </c>
      <c r="C15" s="133"/>
      <c r="D15" s="1838"/>
      <c r="E15" s="134"/>
      <c r="F15" s="133"/>
      <c r="G15" s="1838"/>
      <c r="H15" s="1744"/>
      <c r="I15" s="133"/>
      <c r="J15" s="1838"/>
      <c r="K15" s="1744"/>
      <c r="L15" s="133"/>
      <c r="M15" s="1838"/>
      <c r="N15" s="1744"/>
      <c r="O15" s="133"/>
      <c r="P15" s="1838"/>
      <c r="Q15" s="134"/>
      <c r="R15" s="133"/>
      <c r="S15" s="1838"/>
      <c r="T15" s="134"/>
      <c r="U15" s="133"/>
      <c r="V15" s="1838"/>
      <c r="W15" s="1744"/>
      <c r="X15" s="133"/>
      <c r="Y15" s="1838"/>
      <c r="Z15" s="1744"/>
      <c r="AA15" s="1765"/>
      <c r="AB15" s="1844"/>
      <c r="AC15" s="1766"/>
      <c r="AD15" s="133"/>
      <c r="AE15" s="1838"/>
      <c r="AF15" s="134"/>
      <c r="AG15" s="1765"/>
      <c r="AH15" s="1844"/>
      <c r="AI15" s="1767"/>
      <c r="AJ15" s="658"/>
      <c r="AK15" s="89">
        <v>2006</v>
      </c>
      <c r="AL15" s="133"/>
      <c r="AM15" s="136"/>
      <c r="AN15" s="133"/>
      <c r="AO15" s="136"/>
      <c r="AP15" s="133"/>
      <c r="AQ15" s="136"/>
      <c r="AR15" s="133"/>
      <c r="AS15" s="136"/>
      <c r="AT15" s="1765"/>
      <c r="AU15" s="1767"/>
      <c r="AV15" s="1765"/>
      <c r="AW15" s="1767"/>
      <c r="AX15" s="1765"/>
      <c r="AY15" s="1767"/>
      <c r="AZ15" s="1765"/>
      <c r="BA15" s="1767"/>
      <c r="BB15" s="1765"/>
      <c r="BC15" s="1767"/>
      <c r="BD15" s="1765"/>
      <c r="BE15" s="1767"/>
      <c r="BF15" s="1765"/>
      <c r="BG15" s="1767"/>
      <c r="BH15" s="658"/>
      <c r="BI15" s="89">
        <v>2006</v>
      </c>
      <c r="BJ15" s="133"/>
      <c r="BK15" s="136"/>
      <c r="BL15" s="133"/>
      <c r="BM15" s="136"/>
      <c r="BN15" s="133"/>
      <c r="BO15" s="136"/>
      <c r="BP15" s="133"/>
      <c r="BQ15" s="136"/>
      <c r="BR15" s="133"/>
      <c r="BS15" s="136"/>
      <c r="BT15" s="133"/>
      <c r="BU15" s="136"/>
      <c r="BV15" s="133"/>
      <c r="BW15" s="136"/>
      <c r="BX15" s="133"/>
      <c r="BY15" s="136"/>
      <c r="BZ15" s="133"/>
      <c r="CA15" s="137"/>
      <c r="CB15" s="150"/>
      <c r="CC15" s="136"/>
      <c r="CD15" s="133"/>
      <c r="CE15" s="136"/>
      <c r="CF15" s="1753"/>
      <c r="CG15" s="89">
        <v>2006</v>
      </c>
      <c r="CH15" s="1765"/>
      <c r="CI15" s="1767"/>
      <c r="CJ15" s="1778"/>
      <c r="CK15" s="1778"/>
      <c r="CL15" s="1778"/>
      <c r="CM15" s="1778"/>
      <c r="CN15" s="1778"/>
      <c r="CO15" s="1778"/>
      <c r="CP15" s="1778"/>
      <c r="CQ15" s="1778"/>
      <c r="CR15" s="1778"/>
      <c r="CS15" s="1778"/>
      <c r="CT15" s="1778"/>
      <c r="CU15" s="14"/>
    </row>
    <row r="16" spans="1:99" s="2" customFormat="1" x14ac:dyDescent="0.2">
      <c r="A16" s="6" t="s">
        <v>329</v>
      </c>
      <c r="B16" s="89">
        <v>2007</v>
      </c>
      <c r="C16" s="133"/>
      <c r="D16" s="1838"/>
      <c r="E16" s="134"/>
      <c r="F16" s="133"/>
      <c r="G16" s="1838"/>
      <c r="H16" s="1744"/>
      <c r="I16" s="133"/>
      <c r="J16" s="1838"/>
      <c r="K16" s="1744"/>
      <c r="L16" s="133"/>
      <c r="M16" s="1838"/>
      <c r="N16" s="1744"/>
      <c r="O16" s="133"/>
      <c r="P16" s="1838"/>
      <c r="Q16" s="134"/>
      <c r="R16" s="133"/>
      <c r="S16" s="1838"/>
      <c r="T16" s="134"/>
      <c r="U16" s="133"/>
      <c r="V16" s="1838"/>
      <c r="W16" s="1744"/>
      <c r="X16" s="133"/>
      <c r="Y16" s="1838"/>
      <c r="Z16" s="1744"/>
      <c r="AA16" s="1765"/>
      <c r="AB16" s="1844"/>
      <c r="AC16" s="1766"/>
      <c r="AD16" s="133"/>
      <c r="AE16" s="1838"/>
      <c r="AF16" s="134"/>
      <c r="AG16" s="1765"/>
      <c r="AH16" s="1844"/>
      <c r="AI16" s="1856"/>
      <c r="AJ16" s="658"/>
      <c r="AK16" s="89">
        <v>2007</v>
      </c>
      <c r="AL16" s="133"/>
      <c r="AM16" s="136"/>
      <c r="AN16" s="133"/>
      <c r="AO16" s="136"/>
      <c r="AP16" s="133"/>
      <c r="AQ16" s="136"/>
      <c r="AR16" s="133"/>
      <c r="AS16" s="136"/>
      <c r="AT16" s="1765"/>
      <c r="AU16" s="1767"/>
      <c r="AV16" s="1765"/>
      <c r="AW16" s="1767"/>
      <c r="AX16" s="1765"/>
      <c r="AY16" s="1767"/>
      <c r="AZ16" s="1765"/>
      <c r="BA16" s="1767"/>
      <c r="BB16" s="1765"/>
      <c r="BC16" s="1767"/>
      <c r="BD16" s="1765"/>
      <c r="BE16" s="1767"/>
      <c r="BF16" s="1765"/>
      <c r="BG16" s="1767"/>
      <c r="BH16" s="658"/>
      <c r="BI16" s="89">
        <v>2007</v>
      </c>
      <c r="BJ16" s="133"/>
      <c r="BK16" s="136"/>
      <c r="BL16" s="133"/>
      <c r="BM16" s="136"/>
      <c r="BN16" s="133"/>
      <c r="BO16" s="136"/>
      <c r="BP16" s="133"/>
      <c r="BQ16" s="136"/>
      <c r="BR16" s="133"/>
      <c r="BS16" s="136"/>
      <c r="BT16" s="133"/>
      <c r="BU16" s="136"/>
      <c r="BV16" s="133"/>
      <c r="BW16" s="136"/>
      <c r="BX16" s="133"/>
      <c r="BY16" s="136"/>
      <c r="BZ16" s="133"/>
      <c r="CA16" s="137"/>
      <c r="CB16" s="150"/>
      <c r="CC16" s="136"/>
      <c r="CD16" s="133"/>
      <c r="CE16" s="136"/>
      <c r="CF16" s="1753"/>
      <c r="CG16" s="89">
        <v>2007</v>
      </c>
      <c r="CH16" s="1765"/>
      <c r="CI16" s="1767"/>
      <c r="CJ16" s="1778"/>
      <c r="CK16" s="1778"/>
      <c r="CL16" s="1778"/>
      <c r="CM16" s="1778"/>
      <c r="CN16" s="1778"/>
      <c r="CO16" s="1778"/>
      <c r="CP16" s="1778"/>
      <c r="CQ16" s="1778"/>
      <c r="CR16" s="1778"/>
      <c r="CS16" s="1778"/>
      <c r="CT16" s="1778"/>
      <c r="CU16" s="14"/>
    </row>
    <row r="17" spans="1:99" s="2" customFormat="1" x14ac:dyDescent="0.2">
      <c r="A17" s="6"/>
      <c r="B17" s="89">
        <v>2008</v>
      </c>
      <c r="C17" s="133"/>
      <c r="D17" s="1838"/>
      <c r="E17" s="134"/>
      <c r="F17" s="133"/>
      <c r="G17" s="1838"/>
      <c r="H17" s="1744"/>
      <c r="I17" s="133"/>
      <c r="J17" s="1838"/>
      <c r="K17" s="1744"/>
      <c r="L17" s="133"/>
      <c r="M17" s="1838"/>
      <c r="N17" s="1744"/>
      <c r="O17" s="133"/>
      <c r="P17" s="1838"/>
      <c r="Q17" s="134"/>
      <c r="R17" s="133"/>
      <c r="S17" s="1838"/>
      <c r="T17" s="134"/>
      <c r="U17" s="133"/>
      <c r="V17" s="1838"/>
      <c r="W17" s="1744"/>
      <c r="X17" s="133"/>
      <c r="Y17" s="1838"/>
      <c r="Z17" s="1744"/>
      <c r="AA17" s="1765"/>
      <c r="AB17" s="1844"/>
      <c r="AC17" s="1766"/>
      <c r="AD17" s="133"/>
      <c r="AE17" s="1838"/>
      <c r="AF17" s="134"/>
      <c r="AG17" s="1765"/>
      <c r="AH17" s="1844"/>
      <c r="AI17" s="1767"/>
      <c r="AJ17" s="658"/>
      <c r="AK17" s="89">
        <v>2008</v>
      </c>
      <c r="AL17" s="133"/>
      <c r="AM17" s="136"/>
      <c r="AN17" s="133"/>
      <c r="AO17" s="136"/>
      <c r="AP17" s="133"/>
      <c r="AQ17" s="136"/>
      <c r="AR17" s="133"/>
      <c r="AS17" s="136"/>
      <c r="AT17" s="1765"/>
      <c r="AU17" s="1767"/>
      <c r="AV17" s="1765"/>
      <c r="AW17" s="1767"/>
      <c r="AX17" s="1765"/>
      <c r="AY17" s="1767"/>
      <c r="AZ17" s="1765"/>
      <c r="BA17" s="1767"/>
      <c r="BB17" s="1765"/>
      <c r="BC17" s="1767"/>
      <c r="BD17" s="1765"/>
      <c r="BE17" s="1767"/>
      <c r="BF17" s="1765"/>
      <c r="BG17" s="1767"/>
      <c r="BH17" s="658"/>
      <c r="BI17" s="89">
        <v>2008</v>
      </c>
      <c r="BJ17" s="133"/>
      <c r="BK17" s="136"/>
      <c r="BL17" s="133"/>
      <c r="BM17" s="136"/>
      <c r="BN17" s="133"/>
      <c r="BO17" s="136"/>
      <c r="BP17" s="133"/>
      <c r="BQ17" s="136"/>
      <c r="BR17" s="133"/>
      <c r="BS17" s="136"/>
      <c r="BT17" s="133"/>
      <c r="BU17" s="136"/>
      <c r="BV17" s="133"/>
      <c r="BW17" s="136"/>
      <c r="BX17" s="133"/>
      <c r="BY17" s="136"/>
      <c r="BZ17" s="133"/>
      <c r="CA17" s="137"/>
      <c r="CB17" s="150"/>
      <c r="CC17" s="136"/>
      <c r="CD17" s="133"/>
      <c r="CE17" s="136"/>
      <c r="CF17" s="1753"/>
      <c r="CG17" s="89">
        <v>2008</v>
      </c>
      <c r="CH17" s="1765"/>
      <c r="CI17" s="1767"/>
      <c r="CJ17" s="1778"/>
      <c r="CK17" s="1778"/>
      <c r="CL17" s="1778"/>
      <c r="CM17" s="1778"/>
      <c r="CN17" s="1778"/>
      <c r="CO17" s="1778"/>
      <c r="CP17" s="1778"/>
      <c r="CQ17" s="1778"/>
      <c r="CR17" s="1778"/>
      <c r="CS17" s="1778"/>
      <c r="CT17" s="1778"/>
      <c r="CU17" s="14"/>
    </row>
    <row r="18" spans="1:99" s="2" customFormat="1" x14ac:dyDescent="0.2">
      <c r="A18" s="6"/>
      <c r="B18" s="89">
        <v>2009</v>
      </c>
      <c r="C18" s="133"/>
      <c r="D18" s="1838"/>
      <c r="E18" s="134"/>
      <c r="F18" s="133"/>
      <c r="G18" s="1838"/>
      <c r="H18" s="1744"/>
      <c r="I18" s="133"/>
      <c r="J18" s="1838"/>
      <c r="K18" s="1744"/>
      <c r="L18" s="133"/>
      <c r="M18" s="1838"/>
      <c r="N18" s="1744"/>
      <c r="O18" s="133"/>
      <c r="P18" s="1838"/>
      <c r="Q18" s="134"/>
      <c r="R18" s="133"/>
      <c r="S18" s="1838"/>
      <c r="T18" s="134"/>
      <c r="U18" s="133"/>
      <c r="V18" s="1838"/>
      <c r="W18" s="1744"/>
      <c r="X18" s="133"/>
      <c r="Y18" s="1838"/>
      <c r="Z18" s="1744"/>
      <c r="AA18" s="1765"/>
      <c r="AB18" s="1844"/>
      <c r="AC18" s="1766"/>
      <c r="AD18" s="133"/>
      <c r="AE18" s="1838"/>
      <c r="AF18" s="134"/>
      <c r="AG18" s="1765"/>
      <c r="AH18" s="1844"/>
      <c r="AI18" s="1767"/>
      <c r="AJ18" s="658"/>
      <c r="AK18" s="89">
        <v>2009</v>
      </c>
      <c r="AL18" s="133"/>
      <c r="AM18" s="136"/>
      <c r="AN18" s="133"/>
      <c r="AO18" s="136"/>
      <c r="AP18" s="133"/>
      <c r="AQ18" s="136"/>
      <c r="AR18" s="133"/>
      <c r="AS18" s="136"/>
      <c r="AT18" s="1765"/>
      <c r="AU18" s="1767"/>
      <c r="AV18" s="1765"/>
      <c r="AW18" s="1767"/>
      <c r="AX18" s="1765"/>
      <c r="AY18" s="1767"/>
      <c r="AZ18" s="1765"/>
      <c r="BA18" s="1767"/>
      <c r="BB18" s="1765"/>
      <c r="BC18" s="1767"/>
      <c r="BD18" s="1765"/>
      <c r="BE18" s="1767"/>
      <c r="BF18" s="1765"/>
      <c r="BG18" s="1767"/>
      <c r="BH18" s="658"/>
      <c r="BI18" s="89">
        <v>2009</v>
      </c>
      <c r="BJ18" s="133"/>
      <c r="BK18" s="136"/>
      <c r="BL18" s="133"/>
      <c r="BM18" s="136"/>
      <c r="BN18" s="133"/>
      <c r="BO18" s="136"/>
      <c r="BP18" s="133"/>
      <c r="BQ18" s="136"/>
      <c r="BR18" s="133"/>
      <c r="BS18" s="136"/>
      <c r="BT18" s="133"/>
      <c r="BU18" s="136"/>
      <c r="BV18" s="133"/>
      <c r="BW18" s="136"/>
      <c r="BX18" s="133"/>
      <c r="BY18" s="136"/>
      <c r="BZ18" s="133"/>
      <c r="CA18" s="137"/>
      <c r="CB18" s="150"/>
      <c r="CC18" s="136"/>
      <c r="CD18" s="133"/>
      <c r="CE18" s="136"/>
      <c r="CF18" s="1753"/>
      <c r="CG18" s="89">
        <v>2009</v>
      </c>
      <c r="CH18" s="1765"/>
      <c r="CI18" s="1767"/>
      <c r="CJ18" s="1778"/>
      <c r="CK18" s="1778"/>
      <c r="CL18" s="1778"/>
      <c r="CM18" s="1778"/>
      <c r="CN18" s="1778"/>
      <c r="CO18" s="1778"/>
      <c r="CP18" s="1778"/>
      <c r="CQ18" s="1778"/>
      <c r="CR18" s="1778"/>
      <c r="CS18" s="1778"/>
      <c r="CT18" s="1778"/>
      <c r="CU18" s="14"/>
    </row>
    <row r="19" spans="1:99" s="2" customFormat="1" x14ac:dyDescent="0.2">
      <c r="A19" s="6"/>
      <c r="B19" s="89">
        <v>2010</v>
      </c>
      <c r="C19" s="133"/>
      <c r="D19" s="1838"/>
      <c r="E19" s="134"/>
      <c r="F19" s="133"/>
      <c r="G19" s="1838"/>
      <c r="H19" s="1744"/>
      <c r="I19" s="133"/>
      <c r="J19" s="1838"/>
      <c r="K19" s="1744"/>
      <c r="L19" s="133"/>
      <c r="M19" s="1838"/>
      <c r="N19" s="1744"/>
      <c r="O19" s="133"/>
      <c r="P19" s="1838"/>
      <c r="Q19" s="134"/>
      <c r="R19" s="133"/>
      <c r="S19" s="1838"/>
      <c r="T19" s="134"/>
      <c r="U19" s="133"/>
      <c r="V19" s="1838"/>
      <c r="W19" s="1744"/>
      <c r="X19" s="133"/>
      <c r="Y19" s="1838"/>
      <c r="Z19" s="1744"/>
      <c r="AA19" s="1765"/>
      <c r="AB19" s="1844"/>
      <c r="AC19" s="1766"/>
      <c r="AD19" s="133"/>
      <c r="AE19" s="1838"/>
      <c r="AF19" s="134"/>
      <c r="AG19" s="1765"/>
      <c r="AH19" s="1844"/>
      <c r="AI19" s="1767"/>
      <c r="AJ19" s="658"/>
      <c r="AK19" s="89">
        <v>2010</v>
      </c>
      <c r="AL19" s="133"/>
      <c r="AM19" s="136"/>
      <c r="AN19" s="133"/>
      <c r="AO19" s="136"/>
      <c r="AP19" s="133"/>
      <c r="AQ19" s="136"/>
      <c r="AR19" s="133"/>
      <c r="AS19" s="136"/>
      <c r="AT19" s="1765"/>
      <c r="AU19" s="1767"/>
      <c r="AV19" s="1765"/>
      <c r="AW19" s="1767"/>
      <c r="AX19" s="1765"/>
      <c r="AY19" s="1767"/>
      <c r="AZ19" s="1765"/>
      <c r="BA19" s="1767"/>
      <c r="BB19" s="1765"/>
      <c r="BC19" s="1767"/>
      <c r="BD19" s="1765"/>
      <c r="BE19" s="1767"/>
      <c r="BF19" s="1765"/>
      <c r="BG19" s="1767"/>
      <c r="BH19" s="658"/>
      <c r="BI19" s="89">
        <v>2010</v>
      </c>
      <c r="BJ19" s="133"/>
      <c r="BK19" s="136"/>
      <c r="BL19" s="133"/>
      <c r="BM19" s="136"/>
      <c r="BN19" s="133"/>
      <c r="BO19" s="136"/>
      <c r="BP19" s="133"/>
      <c r="BQ19" s="136"/>
      <c r="BR19" s="133"/>
      <c r="BS19" s="136"/>
      <c r="BT19" s="133"/>
      <c r="BU19" s="136"/>
      <c r="BV19" s="133"/>
      <c r="BW19" s="136"/>
      <c r="BX19" s="133"/>
      <c r="BY19" s="136"/>
      <c r="BZ19" s="133"/>
      <c r="CA19" s="137"/>
      <c r="CB19" s="150"/>
      <c r="CC19" s="136"/>
      <c r="CD19" s="133"/>
      <c r="CE19" s="136"/>
      <c r="CF19" s="1753"/>
      <c r="CG19" s="89">
        <v>2010</v>
      </c>
      <c r="CH19" s="1765"/>
      <c r="CI19" s="1767"/>
      <c r="CJ19" s="1778"/>
      <c r="CK19" s="1778"/>
      <c r="CL19" s="1778"/>
      <c r="CM19" s="1778"/>
      <c r="CN19" s="1778"/>
      <c r="CO19" s="1778"/>
      <c r="CP19" s="1778"/>
      <c r="CQ19" s="1778"/>
      <c r="CR19" s="1778"/>
      <c r="CS19" s="1778"/>
      <c r="CT19" s="1778"/>
      <c r="CU19" s="14"/>
    </row>
    <row r="20" spans="1:99" s="2" customFormat="1" x14ac:dyDescent="0.2">
      <c r="A20" s="6"/>
      <c r="B20" s="89">
        <v>2011</v>
      </c>
      <c r="C20" s="133"/>
      <c r="D20" s="1838"/>
      <c r="E20" s="134"/>
      <c r="F20" s="133"/>
      <c r="G20" s="1838"/>
      <c r="H20" s="1744"/>
      <c r="I20" s="133"/>
      <c r="J20" s="1838"/>
      <c r="K20" s="1744"/>
      <c r="L20" s="133"/>
      <c r="M20" s="1838"/>
      <c r="N20" s="1744"/>
      <c r="O20" s="133"/>
      <c r="P20" s="1838"/>
      <c r="Q20" s="134"/>
      <c r="R20" s="133"/>
      <c r="S20" s="1838"/>
      <c r="T20" s="134"/>
      <c r="U20" s="133"/>
      <c r="V20" s="1838"/>
      <c r="W20" s="1744"/>
      <c r="X20" s="133"/>
      <c r="Y20" s="1838"/>
      <c r="Z20" s="1744"/>
      <c r="AA20" s="1765"/>
      <c r="AB20" s="1844"/>
      <c r="AC20" s="1766"/>
      <c r="AD20" s="133"/>
      <c r="AE20" s="1838"/>
      <c r="AF20" s="134"/>
      <c r="AG20" s="1765"/>
      <c r="AH20" s="1844"/>
      <c r="AI20" s="1767"/>
      <c r="AJ20" s="658"/>
      <c r="AK20" s="89">
        <v>2011</v>
      </c>
      <c r="AL20" s="133"/>
      <c r="AM20" s="136"/>
      <c r="AN20" s="133"/>
      <c r="AO20" s="136"/>
      <c r="AP20" s="133"/>
      <c r="AQ20" s="136"/>
      <c r="AR20" s="133"/>
      <c r="AS20" s="136"/>
      <c r="AT20" s="1765"/>
      <c r="AU20" s="1767"/>
      <c r="AV20" s="1765"/>
      <c r="AW20" s="1767"/>
      <c r="AX20" s="1765"/>
      <c r="AY20" s="1767"/>
      <c r="AZ20" s="1765"/>
      <c r="BA20" s="1767"/>
      <c r="BB20" s="1765"/>
      <c r="BC20" s="1767"/>
      <c r="BD20" s="1765"/>
      <c r="BE20" s="1767"/>
      <c r="BF20" s="1765"/>
      <c r="BG20" s="1767"/>
      <c r="BH20" s="658"/>
      <c r="BI20" s="89">
        <v>2011</v>
      </c>
      <c r="BJ20" s="133"/>
      <c r="BK20" s="136"/>
      <c r="BL20" s="133"/>
      <c r="BM20" s="136"/>
      <c r="BN20" s="133"/>
      <c r="BO20" s="136"/>
      <c r="BP20" s="133"/>
      <c r="BQ20" s="136"/>
      <c r="BR20" s="133"/>
      <c r="BS20" s="136"/>
      <c r="BT20" s="133"/>
      <c r="BU20" s="136"/>
      <c r="BV20" s="133"/>
      <c r="BW20" s="136"/>
      <c r="BX20" s="133"/>
      <c r="BY20" s="136"/>
      <c r="BZ20" s="133"/>
      <c r="CA20" s="137"/>
      <c r="CB20" s="150"/>
      <c r="CC20" s="136"/>
      <c r="CD20" s="133"/>
      <c r="CE20" s="136"/>
      <c r="CF20" s="1753"/>
      <c r="CG20" s="89">
        <v>2011</v>
      </c>
      <c r="CH20" s="1765"/>
      <c r="CI20" s="1767"/>
      <c r="CJ20" s="1778"/>
      <c r="CK20" s="1778"/>
      <c r="CL20" s="1778"/>
      <c r="CM20" s="1778"/>
      <c r="CN20" s="1778"/>
      <c r="CO20" s="1778"/>
      <c r="CP20" s="1778"/>
      <c r="CQ20" s="1778"/>
      <c r="CR20" s="1778"/>
      <c r="CS20" s="1778"/>
      <c r="CT20" s="1778"/>
      <c r="CU20" s="14"/>
    </row>
    <row r="21" spans="1:99" s="2" customFormat="1" x14ac:dyDescent="0.2">
      <c r="A21" s="6"/>
      <c r="B21" s="89">
        <v>2012</v>
      </c>
      <c r="C21" s="133"/>
      <c r="D21" s="1838"/>
      <c r="E21" s="134"/>
      <c r="F21" s="133"/>
      <c r="G21" s="1838"/>
      <c r="H21" s="1744"/>
      <c r="I21" s="133"/>
      <c r="J21" s="1838"/>
      <c r="K21" s="1744"/>
      <c r="L21" s="133"/>
      <c r="M21" s="1838"/>
      <c r="N21" s="1744"/>
      <c r="O21" s="133"/>
      <c r="P21" s="1838"/>
      <c r="Q21" s="134"/>
      <c r="R21" s="133"/>
      <c r="S21" s="1838"/>
      <c r="T21" s="134"/>
      <c r="U21" s="133"/>
      <c r="V21" s="1838"/>
      <c r="W21" s="1744"/>
      <c r="X21" s="133"/>
      <c r="Y21" s="1838"/>
      <c r="Z21" s="1744"/>
      <c r="AA21" s="1765"/>
      <c r="AB21" s="1844"/>
      <c r="AC21" s="1766"/>
      <c r="AD21" s="133"/>
      <c r="AE21" s="1838"/>
      <c r="AF21" s="134"/>
      <c r="AG21" s="1765"/>
      <c r="AH21" s="1844"/>
      <c r="AI21" s="1856"/>
      <c r="AJ21" s="658"/>
      <c r="AK21" s="89">
        <v>2012</v>
      </c>
      <c r="AL21" s="133"/>
      <c r="AM21" s="136"/>
      <c r="AN21" s="133"/>
      <c r="AO21" s="136"/>
      <c r="AP21" s="133"/>
      <c r="AQ21" s="136"/>
      <c r="AR21" s="133"/>
      <c r="AS21" s="136"/>
      <c r="AT21" s="1765"/>
      <c r="AU21" s="1767"/>
      <c r="AV21" s="1765"/>
      <c r="AW21" s="1767"/>
      <c r="AX21" s="1765"/>
      <c r="AY21" s="1767"/>
      <c r="AZ21" s="1765"/>
      <c r="BA21" s="1767"/>
      <c r="BB21" s="1765"/>
      <c r="BC21" s="1767"/>
      <c r="BD21" s="1765"/>
      <c r="BE21" s="1767"/>
      <c r="BF21" s="1765"/>
      <c r="BG21" s="1767"/>
      <c r="BH21" s="658"/>
      <c r="BI21" s="89">
        <v>2012</v>
      </c>
      <c r="BJ21" s="133"/>
      <c r="BK21" s="136"/>
      <c r="BL21" s="133"/>
      <c r="BM21" s="136"/>
      <c r="BN21" s="133"/>
      <c r="BO21" s="136"/>
      <c r="BP21" s="133"/>
      <c r="BQ21" s="136"/>
      <c r="BR21" s="133"/>
      <c r="BS21" s="136"/>
      <c r="BT21" s="133"/>
      <c r="BU21" s="136"/>
      <c r="BV21" s="133"/>
      <c r="BW21" s="136"/>
      <c r="BX21" s="133"/>
      <c r="BY21" s="136"/>
      <c r="BZ21" s="133"/>
      <c r="CA21" s="137"/>
      <c r="CB21" s="150"/>
      <c r="CC21" s="136"/>
      <c r="CD21" s="133"/>
      <c r="CE21" s="136"/>
      <c r="CF21" s="1753"/>
      <c r="CG21" s="89">
        <v>2012</v>
      </c>
      <c r="CH21" s="1765"/>
      <c r="CI21" s="1767"/>
      <c r="CJ21" s="1778"/>
      <c r="CK21" s="1778"/>
      <c r="CL21" s="1778"/>
      <c r="CM21" s="1778"/>
      <c r="CN21" s="1778"/>
      <c r="CO21" s="1778"/>
      <c r="CP21" s="1778"/>
      <c r="CQ21" s="1778"/>
      <c r="CR21" s="1778"/>
      <c r="CS21" s="1778"/>
      <c r="CT21" s="1778"/>
      <c r="CU21" s="14"/>
    </row>
    <row r="22" spans="1:99" s="2" customFormat="1" x14ac:dyDescent="0.2">
      <c r="A22" s="6"/>
      <c r="B22" s="89">
        <v>2013</v>
      </c>
      <c r="C22" s="133"/>
      <c r="D22" s="1838"/>
      <c r="E22" s="134"/>
      <c r="F22" s="133"/>
      <c r="G22" s="1838"/>
      <c r="H22" s="1744"/>
      <c r="I22" s="133"/>
      <c r="J22" s="1838"/>
      <c r="K22" s="1744"/>
      <c r="L22" s="133"/>
      <c r="M22" s="1838"/>
      <c r="N22" s="1744"/>
      <c r="O22" s="133"/>
      <c r="P22" s="1838"/>
      <c r="Q22" s="134"/>
      <c r="R22" s="133"/>
      <c r="S22" s="1838"/>
      <c r="T22" s="134"/>
      <c r="U22" s="133"/>
      <c r="V22" s="1838"/>
      <c r="W22" s="1744"/>
      <c r="X22" s="133"/>
      <c r="Y22" s="1838"/>
      <c r="Z22" s="1744"/>
      <c r="AA22" s="1765"/>
      <c r="AB22" s="1844"/>
      <c r="AC22" s="1766"/>
      <c r="AD22" s="133"/>
      <c r="AE22" s="1838"/>
      <c r="AF22" s="134"/>
      <c r="AG22" s="1765"/>
      <c r="AH22" s="1844"/>
      <c r="AI22" s="1768"/>
      <c r="AJ22" s="658"/>
      <c r="AK22" s="89">
        <v>2013</v>
      </c>
      <c r="AL22" s="133"/>
      <c r="AM22" s="136"/>
      <c r="AN22" s="133"/>
      <c r="AO22" s="136"/>
      <c r="AP22" s="133"/>
      <c r="AQ22" s="136"/>
      <c r="AR22" s="133"/>
      <c r="AS22" s="136"/>
      <c r="AT22" s="1765"/>
      <c r="AU22" s="1767"/>
      <c r="AV22" s="1765"/>
      <c r="AW22" s="1767"/>
      <c r="AX22" s="1765"/>
      <c r="AY22" s="1767"/>
      <c r="AZ22" s="1765"/>
      <c r="BA22" s="1767"/>
      <c r="BB22" s="1765"/>
      <c r="BC22" s="1767"/>
      <c r="BD22" s="1765"/>
      <c r="BE22" s="1767"/>
      <c r="BF22" s="1765"/>
      <c r="BG22" s="1767"/>
      <c r="BH22" s="658"/>
      <c r="BI22" s="89">
        <v>2013</v>
      </c>
      <c r="BJ22" s="133"/>
      <c r="BK22" s="136"/>
      <c r="BL22" s="133"/>
      <c r="BM22" s="136"/>
      <c r="BN22" s="133"/>
      <c r="BO22" s="136"/>
      <c r="BP22" s="133"/>
      <c r="BQ22" s="136"/>
      <c r="BR22" s="133"/>
      <c r="BS22" s="136"/>
      <c r="BT22" s="133"/>
      <c r="BU22" s="136"/>
      <c r="BV22" s="133"/>
      <c r="BW22" s="136"/>
      <c r="BX22" s="133"/>
      <c r="BY22" s="136"/>
      <c r="BZ22" s="133"/>
      <c r="CA22" s="137"/>
      <c r="CB22" s="150"/>
      <c r="CC22" s="136"/>
      <c r="CD22" s="133"/>
      <c r="CE22" s="136"/>
      <c r="CF22" s="1753"/>
      <c r="CG22" s="89">
        <v>2013</v>
      </c>
      <c r="CH22" s="1765"/>
      <c r="CI22" s="1767"/>
      <c r="CJ22" s="1778"/>
      <c r="CK22" s="1778"/>
      <c r="CL22" s="1778"/>
      <c r="CM22" s="1778"/>
      <c r="CN22" s="1778"/>
      <c r="CO22" s="1778"/>
      <c r="CP22" s="1778"/>
      <c r="CQ22" s="1778"/>
      <c r="CR22" s="1778"/>
      <c r="CS22" s="1778"/>
      <c r="CT22" s="1778"/>
      <c r="CU22" s="14"/>
    </row>
    <row r="23" spans="1:99" s="20" customFormat="1" x14ac:dyDescent="0.2">
      <c r="A23" s="24"/>
      <c r="B23" s="90">
        <v>2014</v>
      </c>
      <c r="C23" s="133"/>
      <c r="D23" s="1839"/>
      <c r="E23" s="805"/>
      <c r="F23" s="133"/>
      <c r="G23" s="1839"/>
      <c r="H23" s="1848"/>
      <c r="I23" s="133"/>
      <c r="J23" s="1839"/>
      <c r="K23" s="1848"/>
      <c r="L23" s="133"/>
      <c r="M23" s="1839"/>
      <c r="N23" s="1848"/>
      <c r="O23" s="133"/>
      <c r="P23" s="1839"/>
      <c r="Q23" s="805"/>
      <c r="R23" s="133"/>
      <c r="S23" s="1839"/>
      <c r="T23" s="805"/>
      <c r="U23" s="133"/>
      <c r="V23" s="1839"/>
      <c r="W23" s="1848"/>
      <c r="X23" s="133"/>
      <c r="Y23" s="1839"/>
      <c r="Z23" s="1848"/>
      <c r="AA23" s="1765"/>
      <c r="AB23" s="1845"/>
      <c r="AC23" s="1798"/>
      <c r="AD23" s="133"/>
      <c r="AE23" s="1839"/>
      <c r="AF23" s="805"/>
      <c r="AG23" s="1765"/>
      <c r="AH23" s="1845"/>
      <c r="AI23" s="1768"/>
      <c r="AJ23" s="658"/>
      <c r="AK23" s="90">
        <v>2014</v>
      </c>
      <c r="AL23" s="133"/>
      <c r="AM23" s="138"/>
      <c r="AN23" s="133"/>
      <c r="AO23" s="138"/>
      <c r="AP23" s="133"/>
      <c r="AQ23" s="138"/>
      <c r="AR23" s="133"/>
      <c r="AS23" s="138"/>
      <c r="AT23" s="1765"/>
      <c r="AU23" s="1768"/>
      <c r="AV23" s="1765"/>
      <c r="AW23" s="1768"/>
      <c r="AX23" s="1765"/>
      <c r="AY23" s="1768"/>
      <c r="AZ23" s="1765"/>
      <c r="BA23" s="1768"/>
      <c r="BB23" s="1765"/>
      <c r="BC23" s="1768"/>
      <c r="BD23" s="1765"/>
      <c r="BE23" s="1768"/>
      <c r="BF23" s="1765"/>
      <c r="BG23" s="1768"/>
      <c r="BH23" s="658"/>
      <c r="BI23" s="90">
        <v>2014</v>
      </c>
      <c r="BJ23" s="133"/>
      <c r="BK23" s="138"/>
      <c r="BL23" s="133"/>
      <c r="BM23" s="138"/>
      <c r="BN23" s="133"/>
      <c r="BO23" s="138"/>
      <c r="BP23" s="133"/>
      <c r="BQ23" s="138"/>
      <c r="BR23" s="133"/>
      <c r="BS23" s="138"/>
      <c r="BT23" s="133"/>
      <c r="BU23" s="138"/>
      <c r="BV23" s="133"/>
      <c r="BW23" s="138"/>
      <c r="BX23" s="133"/>
      <c r="BY23" s="138"/>
      <c r="BZ23" s="133"/>
      <c r="CA23" s="139"/>
      <c r="CB23" s="150"/>
      <c r="CC23" s="138"/>
      <c r="CD23" s="133"/>
      <c r="CE23" s="138"/>
      <c r="CF23" s="1754"/>
      <c r="CG23" s="90">
        <v>2014</v>
      </c>
      <c r="CH23" s="1765"/>
      <c r="CI23" s="1768"/>
      <c r="CJ23" s="1778"/>
      <c r="CK23" s="1778"/>
      <c r="CL23" s="1778"/>
      <c r="CM23" s="1778"/>
      <c r="CN23" s="1778"/>
      <c r="CO23" s="1778"/>
      <c r="CP23" s="1778"/>
      <c r="CQ23" s="1778"/>
      <c r="CR23" s="1778"/>
      <c r="CS23" s="1778"/>
      <c r="CT23" s="1778"/>
    </row>
    <row r="24" spans="1:99" s="20" customFormat="1" ht="15" customHeight="1" x14ac:dyDescent="0.2">
      <c r="A24" s="24"/>
      <c r="B24" s="89">
        <v>2015</v>
      </c>
      <c r="C24" s="806"/>
      <c r="D24" s="1838"/>
      <c r="E24" s="136"/>
      <c r="F24" s="806"/>
      <c r="G24" s="1838"/>
      <c r="H24" s="1849"/>
      <c r="I24" s="806"/>
      <c r="J24" s="1838"/>
      <c r="K24" s="1849"/>
      <c r="L24" s="806"/>
      <c r="M24" s="1838"/>
      <c r="N24" s="1849"/>
      <c r="O24" s="806"/>
      <c r="P24" s="1838"/>
      <c r="Q24" s="136"/>
      <c r="R24" s="806"/>
      <c r="S24" s="1838"/>
      <c r="T24" s="136"/>
      <c r="U24" s="806"/>
      <c r="V24" s="1838"/>
      <c r="W24" s="1849"/>
      <c r="X24" s="806"/>
      <c r="Y24" s="1838"/>
      <c r="Z24" s="1849"/>
      <c r="AA24" s="1769"/>
      <c r="AB24" s="1844"/>
      <c r="AC24" s="1767"/>
      <c r="AD24" s="806"/>
      <c r="AE24" s="1838"/>
      <c r="AF24" s="136"/>
      <c r="AG24" s="1769"/>
      <c r="AH24" s="1844"/>
      <c r="AI24" s="1768"/>
      <c r="AJ24" s="658"/>
      <c r="AK24" s="89">
        <v>2015</v>
      </c>
      <c r="AL24" s="806"/>
      <c r="AM24" s="136"/>
      <c r="AN24" s="806"/>
      <c r="AO24" s="136"/>
      <c r="AP24" s="806"/>
      <c r="AQ24" s="136"/>
      <c r="AR24" s="806"/>
      <c r="AS24" s="136"/>
      <c r="AT24" s="1769"/>
      <c r="AU24" s="1767"/>
      <c r="AV24" s="1769"/>
      <c r="AW24" s="1767"/>
      <c r="AX24" s="1769"/>
      <c r="AY24" s="1767"/>
      <c r="AZ24" s="1769"/>
      <c r="BA24" s="1767"/>
      <c r="BB24" s="1769"/>
      <c r="BC24" s="1767"/>
      <c r="BD24" s="1769"/>
      <c r="BE24" s="1767"/>
      <c r="BF24" s="1769"/>
      <c r="BG24" s="1767"/>
      <c r="BH24" s="658"/>
      <c r="BI24" s="89">
        <v>2015</v>
      </c>
      <c r="BJ24" s="806"/>
      <c r="BK24" s="136"/>
      <c r="BL24" s="806"/>
      <c r="BM24" s="136"/>
      <c r="BN24" s="806"/>
      <c r="BO24" s="136"/>
      <c r="BP24" s="806"/>
      <c r="BQ24" s="136"/>
      <c r="BR24" s="806"/>
      <c r="BS24" s="136"/>
      <c r="BT24" s="806"/>
      <c r="BU24" s="136"/>
      <c r="BV24" s="806"/>
      <c r="BW24" s="136"/>
      <c r="BX24" s="806"/>
      <c r="BY24" s="136"/>
      <c r="BZ24" s="806"/>
      <c r="CA24" s="137"/>
      <c r="CB24" s="162"/>
      <c r="CC24" s="136"/>
      <c r="CD24" s="806"/>
      <c r="CE24" s="136"/>
      <c r="CF24" s="1754"/>
      <c r="CG24" s="89">
        <v>2015</v>
      </c>
      <c r="CH24" s="1769"/>
      <c r="CI24" s="1767"/>
      <c r="CJ24" s="1780"/>
      <c r="CK24" s="1780"/>
      <c r="CL24" s="1780"/>
      <c r="CM24" s="1780"/>
      <c r="CN24" s="1780"/>
      <c r="CO24" s="1780"/>
      <c r="CP24" s="1780"/>
      <c r="CQ24" s="1780"/>
      <c r="CR24" s="1780"/>
      <c r="CS24" s="1780"/>
      <c r="CT24" s="1780"/>
    </row>
    <row r="25" spans="1:99" s="20" customFormat="1" x14ac:dyDescent="0.2">
      <c r="A25" s="24"/>
      <c r="B25" s="90">
        <v>2016</v>
      </c>
      <c r="C25" s="818"/>
      <c r="D25" s="1839"/>
      <c r="E25" s="138"/>
      <c r="F25" s="818"/>
      <c r="G25" s="1839"/>
      <c r="H25" s="1850"/>
      <c r="I25" s="818"/>
      <c r="J25" s="1839"/>
      <c r="K25" s="1850"/>
      <c r="L25" s="818"/>
      <c r="M25" s="1839"/>
      <c r="N25" s="1850"/>
      <c r="O25" s="818"/>
      <c r="P25" s="1839"/>
      <c r="Q25" s="138"/>
      <c r="R25" s="818"/>
      <c r="S25" s="1839"/>
      <c r="T25" s="138"/>
      <c r="U25" s="818"/>
      <c r="V25" s="1839"/>
      <c r="W25" s="1850"/>
      <c r="X25" s="818"/>
      <c r="Y25" s="1839"/>
      <c r="Z25" s="1850"/>
      <c r="AA25" s="1770"/>
      <c r="AB25" s="1845"/>
      <c r="AC25" s="1768"/>
      <c r="AD25" s="818"/>
      <c r="AE25" s="1839"/>
      <c r="AF25" s="138"/>
      <c r="AG25" s="1770"/>
      <c r="AH25" s="1845"/>
      <c r="AI25" s="1768"/>
      <c r="AJ25" s="658"/>
      <c r="AK25" s="90">
        <v>2016</v>
      </c>
      <c r="AL25" s="818"/>
      <c r="AM25" s="138"/>
      <c r="AN25" s="818"/>
      <c r="AO25" s="138"/>
      <c r="AP25" s="818"/>
      <c r="AQ25" s="138"/>
      <c r="AR25" s="818"/>
      <c r="AS25" s="138"/>
      <c r="AT25" s="1770"/>
      <c r="AU25" s="1768"/>
      <c r="AV25" s="1770"/>
      <c r="AW25" s="1768"/>
      <c r="AX25" s="1770"/>
      <c r="AY25" s="1768"/>
      <c r="AZ25" s="1770"/>
      <c r="BA25" s="1768"/>
      <c r="BB25" s="1770"/>
      <c r="BC25" s="1768"/>
      <c r="BD25" s="1770"/>
      <c r="BE25" s="1768"/>
      <c r="BF25" s="1770"/>
      <c r="BG25" s="1768"/>
      <c r="BH25" s="658"/>
      <c r="BI25" s="90">
        <v>2016</v>
      </c>
      <c r="BJ25" s="818"/>
      <c r="BK25" s="138"/>
      <c r="BL25" s="818"/>
      <c r="BM25" s="138"/>
      <c r="BN25" s="818"/>
      <c r="BO25" s="138"/>
      <c r="BP25" s="818"/>
      <c r="BQ25" s="138"/>
      <c r="BR25" s="818"/>
      <c r="BS25" s="138"/>
      <c r="BT25" s="818"/>
      <c r="BU25" s="138"/>
      <c r="BV25" s="818"/>
      <c r="BW25" s="138"/>
      <c r="BX25" s="818"/>
      <c r="BY25" s="138"/>
      <c r="BZ25" s="818"/>
      <c r="CA25" s="139"/>
      <c r="CB25" s="164"/>
      <c r="CC25" s="138"/>
      <c r="CD25" s="818"/>
      <c r="CE25" s="138"/>
      <c r="CF25" s="1754"/>
      <c r="CG25" s="90">
        <v>2016</v>
      </c>
      <c r="CH25" s="1770"/>
      <c r="CI25" s="1768"/>
      <c r="CJ25" s="1781"/>
      <c r="CK25" s="1781"/>
      <c r="CL25" s="1781"/>
      <c r="CM25" s="1781"/>
      <c r="CN25" s="1781"/>
      <c r="CO25" s="1781"/>
      <c r="CP25" s="1781"/>
      <c r="CQ25" s="1781"/>
      <c r="CR25" s="1781"/>
      <c r="CS25" s="1781"/>
      <c r="CT25" s="1781"/>
    </row>
    <row r="26" spans="1:99" s="20" customFormat="1" ht="15" thickBot="1" x14ac:dyDescent="0.25">
      <c r="A26" s="24"/>
      <c r="B26" s="90">
        <v>2017</v>
      </c>
      <c r="C26" s="818"/>
      <c r="D26" s="1839"/>
      <c r="E26" s="138"/>
      <c r="F26" s="818"/>
      <c r="G26" s="1839"/>
      <c r="H26" s="1850"/>
      <c r="I26" s="818"/>
      <c r="J26" s="1839"/>
      <c r="K26" s="1850"/>
      <c r="L26" s="818"/>
      <c r="M26" s="1839"/>
      <c r="N26" s="1850"/>
      <c r="O26" s="818"/>
      <c r="P26" s="1839"/>
      <c r="Q26" s="138"/>
      <c r="R26" s="818"/>
      <c r="S26" s="1839"/>
      <c r="T26" s="138"/>
      <c r="U26" s="818"/>
      <c r="V26" s="1839"/>
      <c r="W26" s="1850"/>
      <c r="X26" s="818"/>
      <c r="Y26" s="1839"/>
      <c r="Z26" s="1850"/>
      <c r="AA26" s="1770"/>
      <c r="AB26" s="1845"/>
      <c r="AC26" s="1768"/>
      <c r="AD26" s="818"/>
      <c r="AE26" s="1839"/>
      <c r="AF26" s="138"/>
      <c r="AG26" s="1770"/>
      <c r="AH26" s="1845"/>
      <c r="AI26" s="1772"/>
      <c r="AJ26" s="658"/>
      <c r="AK26" s="819">
        <v>2017</v>
      </c>
      <c r="AL26" s="820"/>
      <c r="AM26" s="171"/>
      <c r="AN26" s="820"/>
      <c r="AO26" s="171"/>
      <c r="AP26" s="820"/>
      <c r="AQ26" s="171"/>
      <c r="AR26" s="820"/>
      <c r="AS26" s="171"/>
      <c r="AT26" s="1770"/>
      <c r="AU26" s="1768"/>
      <c r="AV26" s="1770"/>
      <c r="AW26" s="1768"/>
      <c r="AX26" s="1770"/>
      <c r="AY26" s="1768"/>
      <c r="AZ26" s="1770"/>
      <c r="BA26" s="1768"/>
      <c r="BB26" s="1770"/>
      <c r="BC26" s="1768"/>
      <c r="BD26" s="1770"/>
      <c r="BE26" s="1768"/>
      <c r="BF26" s="1770"/>
      <c r="BG26" s="1768"/>
      <c r="BH26" s="658"/>
      <c r="BI26" s="819">
        <v>2017</v>
      </c>
      <c r="BJ26" s="820"/>
      <c r="BK26" s="171"/>
      <c r="BL26" s="820"/>
      <c r="BM26" s="171"/>
      <c r="BN26" s="820"/>
      <c r="BO26" s="171"/>
      <c r="BP26" s="820"/>
      <c r="BQ26" s="171"/>
      <c r="BR26" s="820"/>
      <c r="BS26" s="171"/>
      <c r="BT26" s="820"/>
      <c r="BU26" s="171"/>
      <c r="BV26" s="820"/>
      <c r="BW26" s="171"/>
      <c r="BX26" s="820"/>
      <c r="BY26" s="171"/>
      <c r="BZ26" s="820"/>
      <c r="CA26" s="821"/>
      <c r="CB26" s="170"/>
      <c r="CC26" s="171"/>
      <c r="CD26" s="820"/>
      <c r="CE26" s="171"/>
      <c r="CF26" s="1754"/>
      <c r="CG26" s="90">
        <v>2017</v>
      </c>
      <c r="CH26" s="1770"/>
      <c r="CI26" s="1768"/>
      <c r="CJ26" s="1781"/>
      <c r="CK26" s="1781"/>
      <c r="CL26" s="1781"/>
      <c r="CM26" s="1781"/>
      <c r="CN26" s="1781"/>
      <c r="CO26" s="1781"/>
      <c r="CP26" s="1781"/>
      <c r="CQ26" s="1781"/>
      <c r="CR26" s="1781"/>
      <c r="CS26" s="1781"/>
      <c r="CT26" s="1781"/>
    </row>
    <row r="27" spans="1:99" s="823" customFormat="1" ht="66" customHeight="1" thickBot="1" x14ac:dyDescent="0.25">
      <c r="A27" s="822"/>
      <c r="B27" s="918" t="s">
        <v>554</v>
      </c>
      <c r="C27" s="1343" t="str">
        <f>IF(COUNT(C11:C26)&lt;&gt;0,IF(COUNT(C20:C26)&lt;7,"Please fill in value for 2017 and extend series back to at least 2011",""),"")</f>
        <v/>
      </c>
      <c r="D27" s="1840" t="str">
        <f t="shared" ref="D27:AI27" si="0">IF(COUNT(D11:D26)&lt;&gt;0,IF(COUNT(D20:D26)&lt;7,"Please fill in value for 2017 and extend series back to at least 2011",""),"")</f>
        <v/>
      </c>
      <c r="E27" s="1336" t="str">
        <f t="shared" si="0"/>
        <v/>
      </c>
      <c r="F27" s="1319" t="str">
        <f t="shared" si="0"/>
        <v/>
      </c>
      <c r="G27" s="1840" t="str">
        <f t="shared" si="0"/>
        <v/>
      </c>
      <c r="H27" s="1851" t="str">
        <f t="shared" si="0"/>
        <v/>
      </c>
      <c r="I27" s="1319" t="str">
        <f t="shared" si="0"/>
        <v/>
      </c>
      <c r="J27" s="1840" t="str">
        <f t="shared" si="0"/>
        <v/>
      </c>
      <c r="K27" s="1851" t="str">
        <f t="shared" si="0"/>
        <v/>
      </c>
      <c r="L27" s="1319" t="str">
        <f t="shared" si="0"/>
        <v/>
      </c>
      <c r="M27" s="1840" t="str">
        <f t="shared" si="0"/>
        <v/>
      </c>
      <c r="N27" s="1851" t="str">
        <f t="shared" si="0"/>
        <v/>
      </c>
      <c r="O27" s="1319" t="str">
        <f t="shared" si="0"/>
        <v/>
      </c>
      <c r="P27" s="1840" t="str">
        <f t="shared" si="0"/>
        <v/>
      </c>
      <c r="Q27" s="1336" t="str">
        <f t="shared" si="0"/>
        <v/>
      </c>
      <c r="R27" s="1319" t="str">
        <f t="shared" si="0"/>
        <v/>
      </c>
      <c r="S27" s="1840" t="str">
        <f t="shared" si="0"/>
        <v/>
      </c>
      <c r="T27" s="1336" t="str">
        <f t="shared" si="0"/>
        <v/>
      </c>
      <c r="U27" s="1319" t="str">
        <f t="shared" si="0"/>
        <v/>
      </c>
      <c r="V27" s="1840" t="str">
        <f t="shared" si="0"/>
        <v/>
      </c>
      <c r="W27" s="1851" t="str">
        <f t="shared" si="0"/>
        <v/>
      </c>
      <c r="X27" s="1319" t="str">
        <f t="shared" si="0"/>
        <v/>
      </c>
      <c r="Y27" s="1840" t="str">
        <f t="shared" si="0"/>
        <v/>
      </c>
      <c r="Z27" s="1851" t="str">
        <f t="shared" si="0"/>
        <v/>
      </c>
      <c r="AA27" s="1319" t="str">
        <f t="shared" si="0"/>
        <v/>
      </c>
      <c r="AB27" s="1840" t="str">
        <f t="shared" si="0"/>
        <v/>
      </c>
      <c r="AC27" s="1336" t="str">
        <f t="shared" si="0"/>
        <v/>
      </c>
      <c r="AD27" s="1319" t="str">
        <f t="shared" si="0"/>
        <v/>
      </c>
      <c r="AE27" s="1840" t="str">
        <f t="shared" si="0"/>
        <v/>
      </c>
      <c r="AF27" s="1336" t="str">
        <f t="shared" si="0"/>
        <v/>
      </c>
      <c r="AG27" s="1319" t="str">
        <f t="shared" si="0"/>
        <v/>
      </c>
      <c r="AH27" s="1840" t="str">
        <f t="shared" si="0"/>
        <v/>
      </c>
      <c r="AI27" s="1858" t="str">
        <f t="shared" si="0"/>
        <v/>
      </c>
      <c r="AJ27" s="824"/>
      <c r="AK27" s="918" t="s">
        <v>554</v>
      </c>
      <c r="AL27" s="1343" t="str">
        <f t="shared" ref="AL27:BG27" si="1">IF(COUNT(AL11:AL26)&lt;&gt;0,IF(COUNT(AL20:AL26)&lt;7,"Please fill in value for 2017 and extend series back to at least 2011",""),"")</f>
        <v/>
      </c>
      <c r="AM27" s="1336" t="str">
        <f t="shared" si="1"/>
        <v/>
      </c>
      <c r="AN27" s="1319" t="str">
        <f t="shared" si="1"/>
        <v/>
      </c>
      <c r="AO27" s="1709" t="str">
        <f t="shared" si="1"/>
        <v/>
      </c>
      <c r="AP27" s="1318" t="str">
        <f t="shared" si="1"/>
        <v/>
      </c>
      <c r="AQ27" s="1336" t="str">
        <f t="shared" si="1"/>
        <v/>
      </c>
      <c r="AR27" s="1319" t="str">
        <f t="shared" si="1"/>
        <v/>
      </c>
      <c r="AS27" s="1709" t="str">
        <f t="shared" si="1"/>
        <v/>
      </c>
      <c r="AT27" s="1318" t="str">
        <f t="shared" si="1"/>
        <v/>
      </c>
      <c r="AU27" s="1336" t="str">
        <f t="shared" si="1"/>
        <v/>
      </c>
      <c r="AV27" s="1319" t="str">
        <f t="shared" si="1"/>
        <v/>
      </c>
      <c r="AW27" s="1336" t="str">
        <f t="shared" si="1"/>
        <v/>
      </c>
      <c r="AX27" s="1319" t="str">
        <f t="shared" si="1"/>
        <v/>
      </c>
      <c r="AY27" s="1336" t="str">
        <f t="shared" si="1"/>
        <v/>
      </c>
      <c r="AZ27" s="1319" t="str">
        <f t="shared" si="1"/>
        <v/>
      </c>
      <c r="BA27" s="1336" t="str">
        <f t="shared" si="1"/>
        <v/>
      </c>
      <c r="BB27" s="1319" t="str">
        <f t="shared" si="1"/>
        <v/>
      </c>
      <c r="BC27" s="1336" t="str">
        <f t="shared" si="1"/>
        <v/>
      </c>
      <c r="BD27" s="1319" t="str">
        <f t="shared" si="1"/>
        <v/>
      </c>
      <c r="BE27" s="1336" t="str">
        <f t="shared" si="1"/>
        <v/>
      </c>
      <c r="BF27" s="1319" t="str">
        <f t="shared" si="1"/>
        <v/>
      </c>
      <c r="BG27" s="1336" t="str">
        <f t="shared" si="1"/>
        <v/>
      </c>
      <c r="BH27" s="824"/>
      <c r="BI27" s="918" t="s">
        <v>554</v>
      </c>
      <c r="BJ27" s="1343" t="str">
        <f t="shared" ref="BJ27:CE27" si="2">IF(COUNT(BJ11:BJ26)&lt;&gt;0,IF(COUNT(BJ20:BJ26)&lt;7,"Please fill in value for 2017 and extend series back to at least 2011",""),"")</f>
        <v/>
      </c>
      <c r="BK27" s="1709" t="str">
        <f t="shared" si="2"/>
        <v/>
      </c>
      <c r="BL27" s="1318" t="str">
        <f t="shared" si="2"/>
        <v/>
      </c>
      <c r="BM27" s="1336" t="str">
        <f t="shared" si="2"/>
        <v/>
      </c>
      <c r="BN27" s="1319" t="str">
        <f t="shared" si="2"/>
        <v/>
      </c>
      <c r="BO27" s="1336" t="str">
        <f t="shared" si="2"/>
        <v/>
      </c>
      <c r="BP27" s="1319" t="str">
        <f t="shared" si="2"/>
        <v/>
      </c>
      <c r="BQ27" s="1336" t="str">
        <f t="shared" si="2"/>
        <v/>
      </c>
      <c r="BR27" s="1319" t="str">
        <f t="shared" si="2"/>
        <v/>
      </c>
      <c r="BS27" s="1336" t="str">
        <f t="shared" si="2"/>
        <v/>
      </c>
      <c r="BT27" s="1319" t="str">
        <f t="shared" si="2"/>
        <v/>
      </c>
      <c r="BU27" s="1709" t="str">
        <f t="shared" si="2"/>
        <v/>
      </c>
      <c r="BV27" s="1318" t="str">
        <f t="shared" si="2"/>
        <v/>
      </c>
      <c r="BW27" s="1709" t="str">
        <f t="shared" si="2"/>
        <v/>
      </c>
      <c r="BX27" s="1318" t="str">
        <f t="shared" si="2"/>
        <v/>
      </c>
      <c r="BY27" s="1709" t="str">
        <f t="shared" si="2"/>
        <v/>
      </c>
      <c r="BZ27" s="1318" t="str">
        <f t="shared" si="2"/>
        <v/>
      </c>
      <c r="CA27" s="1709" t="str">
        <f t="shared" si="2"/>
        <v/>
      </c>
      <c r="CB27" s="1318" t="str">
        <f t="shared" si="2"/>
        <v/>
      </c>
      <c r="CC27" s="1709" t="str">
        <f t="shared" si="2"/>
        <v/>
      </c>
      <c r="CD27" s="1318" t="str">
        <f t="shared" si="2"/>
        <v/>
      </c>
      <c r="CE27" s="1336" t="str">
        <f t="shared" si="2"/>
        <v/>
      </c>
      <c r="CF27" s="1755"/>
      <c r="CG27" s="918" t="s">
        <v>554</v>
      </c>
      <c r="CH27" s="1343" t="str">
        <f t="shared" ref="CH27:CT27" si="3">IF(COUNT(CH11:CH26)&lt;&gt;0,IF(COUNT(CH20:CH26)&lt;7,"Please fill in value for 2017 and extend series back to at least 2011",""),"")</f>
        <v/>
      </c>
      <c r="CI27" s="1336" t="str">
        <f t="shared" si="3"/>
        <v/>
      </c>
      <c r="CJ27" s="1321" t="str">
        <f t="shared" si="3"/>
        <v/>
      </c>
      <c r="CK27" s="1321" t="str">
        <f t="shared" si="3"/>
        <v/>
      </c>
      <c r="CL27" s="1321" t="str">
        <f t="shared" si="3"/>
        <v/>
      </c>
      <c r="CM27" s="1321" t="str">
        <f t="shared" si="3"/>
        <v/>
      </c>
      <c r="CN27" s="1321" t="str">
        <f t="shared" si="3"/>
        <v/>
      </c>
      <c r="CO27" s="1321" t="str">
        <f t="shared" si="3"/>
        <v/>
      </c>
      <c r="CP27" s="1321" t="str">
        <f t="shared" si="3"/>
        <v/>
      </c>
      <c r="CQ27" s="1321" t="str">
        <f t="shared" si="3"/>
        <v/>
      </c>
      <c r="CR27" s="1321" t="str">
        <f t="shared" si="3"/>
        <v/>
      </c>
      <c r="CS27" s="1321" t="str">
        <f t="shared" si="3"/>
        <v/>
      </c>
      <c r="CT27" s="1321" t="str">
        <f t="shared" si="3"/>
        <v/>
      </c>
    </row>
    <row r="28" spans="1:99" s="823" customFormat="1" ht="39" customHeight="1" thickBot="1" x14ac:dyDescent="0.25">
      <c r="A28" s="822"/>
      <c r="B28" s="944" t="s">
        <v>555</v>
      </c>
      <c r="C28" s="1344" t="str">
        <f>IF(MAX('2 sup_templates checks'!C28:C29)&gt;0.2,"Series contain annual jump(s) of over 20%","")</f>
        <v/>
      </c>
      <c r="D28" s="1860" t="str">
        <f>IF(MAX('2 sup_templates checks'!D28:D29)&gt;0.2,"Series contain annual jump(s) of over 20%","")</f>
        <v/>
      </c>
      <c r="E28" s="1861" t="str">
        <f>IF(MAX('2 sup_templates checks'!E28:E29)&gt;0.2,"Series contain annual jump(s) of over 20%","")</f>
        <v/>
      </c>
      <c r="F28" s="1862" t="str">
        <f>IF(MAX('2 sup_templates checks'!F28:F29)&gt;0.2,"Series contain annual jump(s) of over 20%","")</f>
        <v/>
      </c>
      <c r="G28" s="1860" t="str">
        <f>IF(MAX('2 sup_templates checks'!G28:G29)&gt;0.2,"Series contain annual jump(s) of over 20%","")</f>
        <v/>
      </c>
      <c r="H28" s="1863" t="str">
        <f>IF(MAX('2 sup_templates checks'!H28:H29)&gt;0.2,"Series contain annual jump(s) of over 20%","")</f>
        <v/>
      </c>
      <c r="I28" s="1862" t="str">
        <f>IF(MAX('2 sup_templates checks'!I28:I29)&gt;0.2,"Series contain annual jump(s) of over 20%","")</f>
        <v/>
      </c>
      <c r="J28" s="1860" t="str">
        <f>IF(MAX('2 sup_templates checks'!J28:J29)&gt;0.2,"Series contain annual jump(s) of over 20%","")</f>
        <v/>
      </c>
      <c r="K28" s="1863" t="str">
        <f>IF(MAX('2 sup_templates checks'!K28:K29)&gt;0.2,"Series contain annual jump(s) of over 20%","")</f>
        <v/>
      </c>
      <c r="L28" s="1862" t="str">
        <f>IF(MAX('2 sup_templates checks'!L28:L29)&gt;0.2,"Series contain annual jump(s) of over 20%","")</f>
        <v/>
      </c>
      <c r="M28" s="1860" t="str">
        <f>IF(MAX('2 sup_templates checks'!M28:M29)&gt;0.2,"Series contain annual jump(s) of over 20%","")</f>
        <v/>
      </c>
      <c r="N28" s="1863" t="str">
        <f>IF(MAX('2 sup_templates checks'!N28:N29)&gt;0.2,"Series contain annual jump(s) of over 20%","")</f>
        <v/>
      </c>
      <c r="O28" s="1862" t="str">
        <f>IF(MAX('2 sup_templates checks'!O28:O29)&gt;0.2,"Series contain annual jump(s) of over 20%","")</f>
        <v/>
      </c>
      <c r="P28" s="1860" t="str">
        <f>IF(MAX('2 sup_templates checks'!P28:P29)&gt;0.2,"Series contain annual jump(s) of over 20%","")</f>
        <v/>
      </c>
      <c r="Q28" s="1861" t="str">
        <f>IF(MAX('2 sup_templates checks'!Q28:Q29)&gt;0.2,"Series contain annual jump(s) of over 20%","")</f>
        <v/>
      </c>
      <c r="R28" s="1862" t="str">
        <f>IF(MAX('2 sup_templates checks'!R28:R29)&gt;0.2,"Series contain annual jump(s) of over 20%","")</f>
        <v/>
      </c>
      <c r="S28" s="1860" t="str">
        <f>IF(MAX('2 sup_templates checks'!S28:S29)&gt;0.2,"Series contain annual jump(s) of over 20%","")</f>
        <v/>
      </c>
      <c r="T28" s="1861" t="str">
        <f>IF(MAX('2 sup_templates checks'!T28:T29)&gt;0.2,"Series contain annual jump(s) of over 20%","")</f>
        <v/>
      </c>
      <c r="U28" s="1862" t="str">
        <f>IF(MAX('2 sup_templates checks'!U28:U29)&gt;0.2,"Series contain annual jump(s) of over 20%","")</f>
        <v/>
      </c>
      <c r="V28" s="1860" t="str">
        <f>IF(MAX('2 sup_templates checks'!V28:V29)&gt;0.2,"Series contain annual jump(s) of over 20%","")</f>
        <v/>
      </c>
      <c r="W28" s="1863" t="str">
        <f>IF(MAX('2 sup_templates checks'!W28:W29)&gt;0.2,"Series contain annual jump(s) of over 20%","")</f>
        <v/>
      </c>
      <c r="X28" s="1862" t="str">
        <f>IF(MAX('2 sup_templates checks'!X28:X29)&gt;0.2,"Series contain annual jump(s) of over 20%","")</f>
        <v/>
      </c>
      <c r="Y28" s="1860" t="str">
        <f>IF(MAX('2 sup_templates checks'!Y28:Y29)&gt;0.2,"Series contain annual jump(s) of over 20%","")</f>
        <v/>
      </c>
      <c r="Z28" s="1863" t="str">
        <f>IF(MAX('2 sup_templates checks'!Z28:Z29)&gt;0.2,"Series contain annual jump(s) of over 20%","")</f>
        <v/>
      </c>
      <c r="AA28" s="1862" t="str">
        <f>IF(MAX('2 sup_templates checks'!AA28:AA29)&gt;0.2,"Series contain annual jump(s) of over 20%","")</f>
        <v/>
      </c>
      <c r="AB28" s="1860" t="str">
        <f>IF(MAX('2 sup_templates checks'!AB28:AB29)&gt;0.2,"Series contain annual jump(s) of over 20%","")</f>
        <v/>
      </c>
      <c r="AC28" s="1861" t="str">
        <f>IF(MAX('2 sup_templates checks'!AC28:AC29)&gt;0.2,"Series contain annual jump(s) of over 20%","")</f>
        <v/>
      </c>
      <c r="AD28" s="1862" t="str">
        <f>IF(MAX('2 sup_templates checks'!AD28:AD29)&gt;0.2,"Series contain annual jump(s) of over 20%","")</f>
        <v/>
      </c>
      <c r="AE28" s="1860" t="str">
        <f>IF(MAX('2 sup_templates checks'!AE28:AE29)&gt;0.2,"Series contain annual jump(s) of over 20%","")</f>
        <v/>
      </c>
      <c r="AF28" s="1861" t="str">
        <f>IF(MAX('2 sup_templates checks'!AF28:AF29)&gt;0.2,"Series contain annual jump(s) of over 20%","")</f>
        <v/>
      </c>
      <c r="AG28" s="1862" t="str">
        <f>IF(MAX('2 sup_templates checks'!AG28:AG29)&gt;0.2,"Series contain annual jump(s) of over 20%","")</f>
        <v/>
      </c>
      <c r="AH28" s="1860" t="str">
        <f>IF(MAX('2 sup_templates checks'!AH28:AH29)&gt;0.2,"Series contain annual jump(s) of over 20%","")</f>
        <v/>
      </c>
      <c r="AI28" s="1861" t="str">
        <f>IF(MAX('2 sup_templates checks'!AI28:AI29)&gt;0.2,"Series contain annual jump(s) of over 20%","")</f>
        <v/>
      </c>
      <c r="AJ28" s="824"/>
      <c r="AK28" s="944" t="s">
        <v>555</v>
      </c>
      <c r="AL28" s="1341" t="str">
        <f>IF(MAX('2 sup_templates checks'!AL28:AL29)&gt;0.2,"Series contain annual jump(s) of over 20%","")</f>
        <v/>
      </c>
      <c r="AM28" s="1342" t="str">
        <f>IF(MAX('2 sup_templates checks'!AM28:AM29)&gt;0.2,"Series contain annual jump(s) of over 20%","")</f>
        <v/>
      </c>
      <c r="AN28" s="1337" t="str">
        <f>IF(MAX('2 sup_templates checks'!AN28:AN29)&gt;0.2,"Series contain annual jump(s) of over 20%","")</f>
        <v/>
      </c>
      <c r="AO28" s="1338" t="str">
        <f>IF(MAX('2 sup_templates checks'!AO28:AO29)&gt;0.2,"Series contain annual jump(s) of over 20%","")</f>
        <v/>
      </c>
      <c r="AP28" s="1337" t="str">
        <f>IF(MAX('2 sup_templates checks'!AP28:AP29)&gt;0.2,"Series contain annual jump(s) of over 20%","")</f>
        <v/>
      </c>
      <c r="AQ28" s="1338" t="str">
        <f>IF(MAX('2 sup_templates checks'!AQ28:AQ29)&gt;0.2,"Series contain annual jump(s) of over 20%","")</f>
        <v/>
      </c>
      <c r="AR28" s="1337" t="str">
        <f>IF(MAX('2 sup_templates checks'!AR28:AR29)&gt;0.2,"Series contain annual jump(s) of over 20%","")</f>
        <v/>
      </c>
      <c r="AS28" s="1338" t="str">
        <f>IF(MAX('2 sup_templates checks'!AS28:AS29)&gt;0.2,"Series contain annual jump(s) of over 20%","")</f>
        <v/>
      </c>
      <c r="AT28" s="1346" t="str">
        <f>IF(MAX('2 sup_templates checks'!AT28:AT29)&gt;0.2,"Series contain annual jump(s) of over 20%","")</f>
        <v/>
      </c>
      <c r="AU28" s="1345" t="str">
        <f>IF(MAX('2 sup_templates checks'!AU28:AU29)&gt;0.2,"Series contain annual jump(s) of over 20%","")</f>
        <v/>
      </c>
      <c r="AV28" s="1346" t="str">
        <f>IF(MAX('2 sup_templates checks'!AV28:AV29)&gt;0.2,"Series contain annual jump(s) of over 20%","")</f>
        <v/>
      </c>
      <c r="AW28" s="1345" t="str">
        <f>IF(MAX('2 sup_templates checks'!AW28:AW29)&gt;0.2,"Series contain annual jump(s) of over 20%","")</f>
        <v/>
      </c>
      <c r="AX28" s="1346" t="str">
        <f>IF(MAX('2 sup_templates checks'!AX28:AX29)&gt;0.2,"Series contain annual jump(s) of over 20%","")</f>
        <v/>
      </c>
      <c r="AY28" s="1345" t="str">
        <f>IF(MAX('2 sup_templates checks'!AY28:AY29)&gt;0.2,"Series contain annual jump(s) of over 20%","")</f>
        <v/>
      </c>
      <c r="AZ28" s="1346" t="str">
        <f>IF(MAX('2 sup_templates checks'!AZ28:AZ29)&gt;0.2,"Series contain annual jump(s) of over 20%","")</f>
        <v/>
      </c>
      <c r="BA28" s="1345" t="str">
        <f>IF(MAX('2 sup_templates checks'!BA28:BA29)&gt;0.2,"Series contain annual jump(s) of over 20%","")</f>
        <v/>
      </c>
      <c r="BB28" s="1346" t="str">
        <f>IF(MAX('2 sup_templates checks'!BB28:BB29)&gt;0.2,"Series contain annual jump(s) of over 20%","")</f>
        <v/>
      </c>
      <c r="BC28" s="1345" t="str">
        <f>IF(MAX('2 sup_templates checks'!BC28:BC29)&gt;0.2,"Series contain annual jump(s) of over 20%","")</f>
        <v/>
      </c>
      <c r="BD28" s="1346" t="str">
        <f>IF(MAX('2 sup_templates checks'!BD28:BD29)&gt;0.2,"Series contain annual jump(s) of over 20%","")</f>
        <v/>
      </c>
      <c r="BE28" s="1345" t="str">
        <f>IF(MAX('2 sup_templates checks'!BE28:BE29)&gt;0.2,"Series contain annual jump(s) of over 20%","")</f>
        <v/>
      </c>
      <c r="BF28" s="1346" t="str">
        <f>IF(MAX('2 sup_templates checks'!BF28:BF29)&gt;0.2,"Series contain annual jump(s) of over 20%","")</f>
        <v/>
      </c>
      <c r="BG28" s="1345" t="str">
        <f>IF(MAX('2 sup_templates checks'!BG28:BG29)&gt;0.2,"Series contain annual jump(s) of over 20%","")</f>
        <v/>
      </c>
      <c r="BH28" s="824"/>
      <c r="BI28" s="944" t="s">
        <v>555</v>
      </c>
      <c r="BJ28" s="1337" t="str">
        <f>IF(MAX('2 sup_templates checks'!BJ28:BJ29)&gt;0.2,"Series contain annual jump(s) of over 20%","")</f>
        <v/>
      </c>
      <c r="BK28" s="1338" t="str">
        <f>IF(MAX('2 sup_templates checks'!BK28:BK29)&gt;0.2,"Series contain annual jump(s) of over 20%","")</f>
        <v/>
      </c>
      <c r="BL28" s="1337" t="str">
        <f>IF(MAX('2 sup_templates checks'!BL28:BL29)&gt;0.2,"Series contain annual jump(s) of over 20%","")</f>
        <v/>
      </c>
      <c r="BM28" s="1338" t="str">
        <f>IF(MAX('2 sup_templates checks'!BM28:BM29)&gt;0.2,"Series contain annual jump(s) of over 20%","")</f>
        <v/>
      </c>
      <c r="BN28" s="1337" t="str">
        <f>IF(MAX('2 sup_templates checks'!BN28:BN29)&gt;0.2,"Series contain annual jump(s) of over 20%","")</f>
        <v/>
      </c>
      <c r="BO28" s="1338" t="str">
        <f>IF(MAX('2 sup_templates checks'!BO28:BO29)&gt;0.2,"Series contain annual jump(s) of over 20%","")</f>
        <v/>
      </c>
      <c r="BP28" s="1337" t="str">
        <f>IF(MAX('2 sup_templates checks'!BP28:BP29)&gt;0.2,"Series contain annual jump(s) of over 20%","")</f>
        <v/>
      </c>
      <c r="BQ28" s="1338" t="str">
        <f>IF(MAX('2 sup_templates checks'!BQ28:BQ29)&gt;0.2,"Series contain annual jump(s) of over 20%","")</f>
        <v/>
      </c>
      <c r="BR28" s="1337" t="str">
        <f>IF(MAX('2 sup_templates checks'!BR28:BR29)&gt;0.2,"Series contain annual jump(s) of over 20%","")</f>
        <v/>
      </c>
      <c r="BS28" s="1338" t="str">
        <f>IF(MAX('2 sup_templates checks'!BS28:BS29)&gt;0.2,"Series contain annual jump(s) of over 20%","")</f>
        <v/>
      </c>
      <c r="BT28" s="1337" t="str">
        <f>IF(MAX('2 sup_templates checks'!BT28:BT29)&gt;0.2,"Series contain annual jump(s) of over 20%","")</f>
        <v/>
      </c>
      <c r="BU28" s="1338" t="str">
        <f>IF(MAX('2 sup_templates checks'!BU28:BU29)&gt;0.2,"Series contain annual jump(s) of over 20%","")</f>
        <v/>
      </c>
      <c r="BV28" s="1337" t="str">
        <f>IF(MAX('2 sup_templates checks'!BV28:BV29)&gt;0.2,"Series contain annual jump(s) of over 20%","")</f>
        <v/>
      </c>
      <c r="BW28" s="1338" t="str">
        <f>IF(MAX('2 sup_templates checks'!BW28:BW29)&gt;0.2,"Series contain annual jump(s) of over 20%","")</f>
        <v/>
      </c>
      <c r="BX28" s="1337" t="str">
        <f>IF(MAX('2 sup_templates checks'!BX28:BX29)&gt;0.2,"Series contain annual jump(s) of over 20%","")</f>
        <v/>
      </c>
      <c r="BY28" s="1338" t="str">
        <f>IF(MAX('2 sup_templates checks'!BY28:BY29)&gt;0.2,"Series contain annual jump(s) of over 20%","")</f>
        <v/>
      </c>
      <c r="BZ28" s="1337" t="str">
        <f>IF(MAX('2 sup_templates checks'!BZ28:BZ29)&gt;0.2,"Series contain annual jump(s) of over 20%","")</f>
        <v/>
      </c>
      <c r="CA28" s="1339" t="str">
        <f>IF(MAX('2 sup_templates checks'!CA28:CA29)&gt;0.2,"Series contain annual jump(s) of over 20%","")</f>
        <v/>
      </c>
      <c r="CB28" s="1340" t="str">
        <f>IF(MAX('2 sup_templates checks'!CB28:CB29)&gt;0.2,"Series contain annual jump(s) of over 20%","")</f>
        <v/>
      </c>
      <c r="CC28" s="1338" t="str">
        <f>IF(MAX('2 sup_templates checks'!CC28:CC29)&gt;0.2,"Series contain annual jump(s) of over 20%","")</f>
        <v/>
      </c>
      <c r="CD28" s="1337" t="str">
        <f>IF(MAX('2 sup_templates checks'!CD28:CD29)&gt;0.2,"Series contain annual jump(s) of over 20%","")</f>
        <v/>
      </c>
      <c r="CE28" s="1338" t="str">
        <f>IF(MAX('2 sup_templates checks'!CE28:CE29)&gt;0.2,"Series contain annual jump(s) of over 20%","")</f>
        <v/>
      </c>
      <c r="CF28" s="1755"/>
      <c r="CG28" s="944" t="s">
        <v>555</v>
      </c>
      <c r="CH28" s="1344" t="str">
        <f>IF(MAX('2 sup_templates checks'!CH28:CH29)&gt;0.2,"Series contain annual jump(s) of over 20%","")</f>
        <v/>
      </c>
      <c r="CI28" s="1345" t="str">
        <f>IF(MAX('2 sup_templates checks'!CI28:CI29)&gt;0.2,"Series contain annual jump(s) of over 20%","")</f>
        <v/>
      </c>
      <c r="CJ28" s="1741" t="str">
        <f>IF(MAX('2 sup_templates checks'!CJ28:CJ29)&gt;0.2,"Series contain annual jump(s) of over 20%","")</f>
        <v/>
      </c>
      <c r="CK28" s="1741" t="str">
        <f>IF(MAX('2 sup_templates checks'!CK28:CK29)&gt;0.2,"Series contain annual jump(s) of over 20%","")</f>
        <v/>
      </c>
      <c r="CL28" s="1741" t="str">
        <f>IF(MAX('2 sup_templates checks'!CL28:CL29)&gt;0.2,"Series contain annual jump(s) of over 20%","")</f>
        <v/>
      </c>
      <c r="CM28" s="1741" t="str">
        <f>IF(MAX('2 sup_templates checks'!CM28:CM29)&gt;0.2,"Series contain annual jump(s) of over 20%","")</f>
        <v/>
      </c>
      <c r="CN28" s="1741" t="str">
        <f>IF(MAX('2 sup_templates checks'!CN28:CN29)&gt;0.2,"Series contain annual jump(s) of over 20%","")</f>
        <v/>
      </c>
      <c r="CO28" s="1741" t="str">
        <f>IF(MAX('2 sup_templates checks'!CO28:CO29)&gt;0.2,"Series contain annual jump(s) of over 20%","")</f>
        <v/>
      </c>
      <c r="CP28" s="1741" t="str">
        <f>IF(MAX('2 sup_templates checks'!CP28:CP29)&gt;0.2,"Series contain annual jump(s) of over 20%","")</f>
        <v/>
      </c>
      <c r="CQ28" s="1741" t="str">
        <f>IF(MAX('2 sup_templates checks'!CQ28:CQ29)&gt;0.2,"Series contain annual jump(s) of over 20%","")</f>
        <v/>
      </c>
      <c r="CR28" s="1741" t="str">
        <f>IF(MAX('2 sup_templates checks'!CR28:CR29)&gt;0.2,"Series contain annual jump(s) of over 20%","")</f>
        <v/>
      </c>
      <c r="CS28" s="1741" t="str">
        <f>IF(MAX('2 sup_templates checks'!CS28:CS29)&gt;0.2,"Series contain annual jump(s) of over 20%","")</f>
        <v/>
      </c>
      <c r="CT28" s="1741" t="str">
        <f>IF(MAX('2 sup_templates checks'!CT28:CT29)&gt;0.2,"Series contain annual jump(s) of over 20%","")</f>
        <v/>
      </c>
    </row>
    <row r="29" spans="1:99" s="2" customFormat="1" ht="69.95" customHeight="1" x14ac:dyDescent="0.2">
      <c r="B29" s="91" t="s">
        <v>97</v>
      </c>
      <c r="C29" s="140"/>
      <c r="D29" s="1841"/>
      <c r="E29" s="141"/>
      <c r="F29" s="140"/>
      <c r="G29" s="1841"/>
      <c r="H29" s="1852"/>
      <c r="I29" s="140"/>
      <c r="J29" s="1841"/>
      <c r="K29" s="1852"/>
      <c r="L29" s="140"/>
      <c r="M29" s="1841"/>
      <c r="N29" s="1852"/>
      <c r="O29" s="140"/>
      <c r="P29" s="1841"/>
      <c r="Q29" s="141"/>
      <c r="R29" s="140"/>
      <c r="S29" s="1841"/>
      <c r="T29" s="141"/>
      <c r="U29" s="140"/>
      <c r="V29" s="1841"/>
      <c r="W29" s="1852"/>
      <c r="X29" s="140"/>
      <c r="Y29" s="1841"/>
      <c r="Z29" s="1852"/>
      <c r="AA29" s="140"/>
      <c r="AB29" s="1841"/>
      <c r="AC29" s="141"/>
      <c r="AD29" s="140"/>
      <c r="AE29" s="1841"/>
      <c r="AF29" s="141"/>
      <c r="AG29" s="140"/>
      <c r="AH29" s="1841"/>
      <c r="AI29" s="141"/>
      <c r="AJ29" s="659"/>
      <c r="AK29" s="91" t="s">
        <v>97</v>
      </c>
      <c r="AL29" s="140"/>
      <c r="AM29" s="141"/>
      <c r="AN29" s="140"/>
      <c r="AO29" s="141"/>
      <c r="AP29" s="140"/>
      <c r="AQ29" s="141"/>
      <c r="AR29" s="140"/>
      <c r="AS29" s="141"/>
      <c r="AT29" s="140"/>
      <c r="AU29" s="141"/>
      <c r="AV29" s="140"/>
      <c r="AW29" s="141"/>
      <c r="AX29" s="140"/>
      <c r="AY29" s="141"/>
      <c r="AZ29" s="140"/>
      <c r="BA29" s="141"/>
      <c r="BB29" s="140"/>
      <c r="BC29" s="141"/>
      <c r="BD29" s="140"/>
      <c r="BE29" s="141"/>
      <c r="BF29" s="140"/>
      <c r="BG29" s="141"/>
      <c r="BH29" s="659"/>
      <c r="BI29" s="91" t="s">
        <v>97</v>
      </c>
      <c r="BJ29" s="140"/>
      <c r="BK29" s="141"/>
      <c r="BL29" s="140"/>
      <c r="BM29" s="141"/>
      <c r="BN29" s="140"/>
      <c r="BO29" s="141"/>
      <c r="BP29" s="140"/>
      <c r="BQ29" s="141"/>
      <c r="BR29" s="140"/>
      <c r="BS29" s="141"/>
      <c r="BT29" s="140"/>
      <c r="BU29" s="141"/>
      <c r="BV29" s="140"/>
      <c r="BW29" s="141"/>
      <c r="BX29" s="140"/>
      <c r="BY29" s="141"/>
      <c r="BZ29" s="140"/>
      <c r="CA29" s="142"/>
      <c r="CB29" s="152"/>
      <c r="CC29" s="141"/>
      <c r="CD29" s="140"/>
      <c r="CE29" s="141"/>
      <c r="CF29" s="1753"/>
      <c r="CG29" s="91" t="s">
        <v>97</v>
      </c>
      <c r="CH29" s="140"/>
      <c r="CI29" s="141"/>
      <c r="CJ29" s="1742"/>
      <c r="CK29" s="1742"/>
      <c r="CL29" s="1742"/>
      <c r="CM29" s="1742"/>
      <c r="CN29" s="1742"/>
      <c r="CO29" s="1742"/>
      <c r="CP29" s="1742"/>
      <c r="CQ29" s="1742"/>
      <c r="CR29" s="1742"/>
      <c r="CS29" s="1742"/>
      <c r="CT29" s="1742"/>
      <c r="CU29" s="14"/>
    </row>
    <row r="30" spans="1:99" s="14" customFormat="1" ht="69.95" customHeight="1" thickBot="1" x14ac:dyDescent="0.25">
      <c r="A30" s="2"/>
      <c r="B30" s="92" t="s">
        <v>101</v>
      </c>
      <c r="C30" s="143"/>
      <c r="D30" s="1842"/>
      <c r="E30" s="144"/>
      <c r="F30" s="143"/>
      <c r="G30" s="1842"/>
      <c r="H30" s="1853"/>
      <c r="I30" s="143"/>
      <c r="J30" s="1842"/>
      <c r="K30" s="1853"/>
      <c r="L30" s="143"/>
      <c r="M30" s="1842"/>
      <c r="N30" s="1853"/>
      <c r="O30" s="143"/>
      <c r="P30" s="1842"/>
      <c r="Q30" s="144"/>
      <c r="R30" s="143"/>
      <c r="S30" s="1842"/>
      <c r="T30" s="144"/>
      <c r="U30" s="143"/>
      <c r="V30" s="1842"/>
      <c r="W30" s="1853"/>
      <c r="X30" s="143"/>
      <c r="Y30" s="1842"/>
      <c r="Z30" s="1853"/>
      <c r="AA30" s="143"/>
      <c r="AB30" s="1842"/>
      <c r="AC30" s="144"/>
      <c r="AD30" s="143"/>
      <c r="AE30" s="1842"/>
      <c r="AF30" s="144"/>
      <c r="AG30" s="143"/>
      <c r="AH30" s="1842"/>
      <c r="AI30" s="144"/>
      <c r="AJ30" s="659"/>
      <c r="AK30" s="92" t="s">
        <v>251</v>
      </c>
      <c r="AL30" s="143"/>
      <c r="AM30" s="144"/>
      <c r="AN30" s="143"/>
      <c r="AO30" s="144"/>
      <c r="AP30" s="143"/>
      <c r="AQ30" s="144"/>
      <c r="AR30" s="143"/>
      <c r="AS30" s="144"/>
      <c r="AT30" s="143"/>
      <c r="AU30" s="144"/>
      <c r="AV30" s="143"/>
      <c r="AW30" s="144"/>
      <c r="AX30" s="143"/>
      <c r="AY30" s="144"/>
      <c r="AZ30" s="143"/>
      <c r="BA30" s="144"/>
      <c r="BB30" s="143"/>
      <c r="BC30" s="144"/>
      <c r="BD30" s="143"/>
      <c r="BE30" s="144"/>
      <c r="BF30" s="143"/>
      <c r="BG30" s="144"/>
      <c r="BH30" s="659"/>
      <c r="BI30" s="92" t="s">
        <v>101</v>
      </c>
      <c r="BJ30" s="143"/>
      <c r="BK30" s="144"/>
      <c r="BL30" s="143"/>
      <c r="BM30" s="144"/>
      <c r="BN30" s="143"/>
      <c r="BO30" s="144"/>
      <c r="BP30" s="143"/>
      <c r="BQ30" s="144"/>
      <c r="BR30" s="143"/>
      <c r="BS30" s="144"/>
      <c r="BT30" s="143"/>
      <c r="BU30" s="144"/>
      <c r="BV30" s="143"/>
      <c r="BW30" s="144"/>
      <c r="BX30" s="143"/>
      <c r="BY30" s="144"/>
      <c r="BZ30" s="143"/>
      <c r="CA30" s="145"/>
      <c r="CB30" s="153"/>
      <c r="CC30" s="144"/>
      <c r="CD30" s="143"/>
      <c r="CE30" s="144"/>
      <c r="CF30" s="1753"/>
      <c r="CG30" s="92" t="s">
        <v>101</v>
      </c>
      <c r="CH30" s="143"/>
      <c r="CI30" s="144"/>
      <c r="CJ30" s="143"/>
      <c r="CK30" s="1743"/>
      <c r="CL30" s="1743"/>
      <c r="CM30" s="1743"/>
      <c r="CN30" s="1743"/>
      <c r="CO30" s="1743"/>
      <c r="CP30" s="1743"/>
      <c r="CQ30" s="1743"/>
      <c r="CR30" s="1743"/>
      <c r="CS30" s="1743"/>
      <c r="CT30" s="1743"/>
    </row>
    <row r="31" spans="1:99" x14ac:dyDescent="0.2">
      <c r="B31" s="1656" t="s">
        <v>671</v>
      </c>
      <c r="C31" s="1656" t="s">
        <v>715</v>
      </c>
      <c r="D31" s="1656" t="s">
        <v>716</v>
      </c>
      <c r="E31" s="1758" t="s">
        <v>717</v>
      </c>
      <c r="F31" s="1656" t="s">
        <v>718</v>
      </c>
      <c r="G31" s="1656" t="s">
        <v>719</v>
      </c>
      <c r="H31" s="1758" t="s">
        <v>720</v>
      </c>
      <c r="I31" s="1656" t="s">
        <v>721</v>
      </c>
      <c r="J31" s="1656" t="s">
        <v>722</v>
      </c>
      <c r="K31" s="1758" t="s">
        <v>723</v>
      </c>
      <c r="L31" s="1656" t="s">
        <v>724</v>
      </c>
      <c r="M31" s="1656" t="s">
        <v>725</v>
      </c>
      <c r="N31" s="1758" t="s">
        <v>726</v>
      </c>
      <c r="O31" s="1656" t="s">
        <v>727</v>
      </c>
      <c r="P31" s="1656" t="s">
        <v>728</v>
      </c>
      <c r="Q31" s="1758" t="s">
        <v>729</v>
      </c>
      <c r="R31" s="1656" t="s">
        <v>730</v>
      </c>
      <c r="S31" s="1656" t="s">
        <v>1061</v>
      </c>
      <c r="T31" s="1758" t="s">
        <v>1062</v>
      </c>
      <c r="U31" s="1656" t="s">
        <v>1063</v>
      </c>
      <c r="V31" s="1656" t="s">
        <v>1064</v>
      </c>
      <c r="W31" s="1758" t="s">
        <v>1065</v>
      </c>
      <c r="X31" s="1656" t="s">
        <v>1066</v>
      </c>
      <c r="Y31" s="1758" t="s">
        <v>1080</v>
      </c>
      <c r="Z31" s="1758" t="s">
        <v>1081</v>
      </c>
      <c r="AA31" s="1758" t="s">
        <v>1082</v>
      </c>
      <c r="AB31" s="1758" t="s">
        <v>1083</v>
      </c>
      <c r="AC31" s="1758" t="s">
        <v>1084</v>
      </c>
      <c r="AD31" s="1758" t="s">
        <v>1085</v>
      </c>
      <c r="AE31" s="1758" t="s">
        <v>1086</v>
      </c>
      <c r="AF31" s="1758" t="s">
        <v>1087</v>
      </c>
      <c r="AG31" s="1758" t="s">
        <v>1088</v>
      </c>
      <c r="AH31" s="1758" t="s">
        <v>1089</v>
      </c>
      <c r="AI31" s="1758" t="s">
        <v>1090</v>
      </c>
      <c r="AJ31" s="1624"/>
      <c r="AK31" s="1656" t="s">
        <v>671</v>
      </c>
      <c r="AL31" s="1656" t="s">
        <v>731</v>
      </c>
      <c r="AM31" s="1656" t="s">
        <v>732</v>
      </c>
      <c r="AN31" s="1656" t="s">
        <v>733</v>
      </c>
      <c r="AO31" s="1656" t="s">
        <v>734</v>
      </c>
      <c r="AP31" s="1656" t="s">
        <v>735</v>
      </c>
      <c r="AQ31" s="1656" t="s">
        <v>736</v>
      </c>
      <c r="AR31" s="1656" t="s">
        <v>737</v>
      </c>
      <c r="AS31" s="1656" t="s">
        <v>738</v>
      </c>
      <c r="AT31" s="1656" t="s">
        <v>739</v>
      </c>
      <c r="AU31" s="1656" t="s">
        <v>740</v>
      </c>
      <c r="AV31" s="1656" t="s">
        <v>741</v>
      </c>
      <c r="AW31" s="1656" t="s">
        <v>742</v>
      </c>
      <c r="AX31" s="1656" t="s">
        <v>743</v>
      </c>
      <c r="AY31" s="1656" t="s">
        <v>744</v>
      </c>
      <c r="AZ31" s="1656" t="s">
        <v>745</v>
      </c>
      <c r="BA31" s="1656" t="s">
        <v>746</v>
      </c>
      <c r="BB31" s="1656" t="s">
        <v>1040</v>
      </c>
      <c r="BC31" s="1656" t="s">
        <v>1041</v>
      </c>
      <c r="BD31" s="1656" t="s">
        <v>1042</v>
      </c>
      <c r="BE31" s="1656" t="s">
        <v>1043</v>
      </c>
      <c r="BF31" s="1656" t="s">
        <v>1044</v>
      </c>
      <c r="BG31" s="1656" t="s">
        <v>1045</v>
      </c>
      <c r="BH31" s="1624"/>
      <c r="BI31" s="1623"/>
      <c r="BJ31" s="1655" t="s">
        <v>747</v>
      </c>
      <c r="BK31" s="1655" t="s">
        <v>748</v>
      </c>
      <c r="BL31" s="1655" t="s">
        <v>749</v>
      </c>
      <c r="BM31" s="1655" t="s">
        <v>750</v>
      </c>
      <c r="BN31" s="1655" t="s">
        <v>751</v>
      </c>
      <c r="BO31" s="1655" t="s">
        <v>752</v>
      </c>
      <c r="BP31" s="1655" t="s">
        <v>753</v>
      </c>
      <c r="BQ31" s="1655" t="s">
        <v>754</v>
      </c>
      <c r="BR31" s="1655" t="s">
        <v>755</v>
      </c>
      <c r="BS31" s="1655" t="s">
        <v>756</v>
      </c>
      <c r="BT31" s="1655" t="s">
        <v>757</v>
      </c>
      <c r="BU31" s="1655" t="s">
        <v>758</v>
      </c>
      <c r="BV31" s="1655" t="s">
        <v>759</v>
      </c>
      <c r="BW31" s="1655" t="s">
        <v>760</v>
      </c>
      <c r="BX31" s="1655" t="s">
        <v>761</v>
      </c>
      <c r="BY31" s="1655" t="s">
        <v>762</v>
      </c>
      <c r="BZ31" s="1655" t="s">
        <v>763</v>
      </c>
      <c r="CA31" s="1655" t="s">
        <v>764</v>
      </c>
      <c r="CB31" s="1655" t="s">
        <v>766</v>
      </c>
      <c r="CC31" s="1655" t="s">
        <v>765</v>
      </c>
      <c r="CD31" s="1655" t="s">
        <v>767</v>
      </c>
      <c r="CE31" s="1655" t="s">
        <v>768</v>
      </c>
      <c r="CH31" s="1758" t="s">
        <v>1001</v>
      </c>
      <c r="CI31" s="1758" t="s">
        <v>1002</v>
      </c>
      <c r="CJ31" s="1758" t="s">
        <v>1003</v>
      </c>
      <c r="CK31" s="1758" t="s">
        <v>1004</v>
      </c>
      <c r="CL31" s="1758" t="s">
        <v>1005</v>
      </c>
      <c r="CM31" s="1758" t="s">
        <v>1006</v>
      </c>
      <c r="CN31" s="1758" t="s">
        <v>1007</v>
      </c>
      <c r="CO31" s="1758" t="s">
        <v>1008</v>
      </c>
      <c r="CP31" s="1758" t="s">
        <v>1009</v>
      </c>
      <c r="CQ31" s="1758" t="s">
        <v>1010</v>
      </c>
      <c r="CR31" s="1758" t="s">
        <v>1072</v>
      </c>
      <c r="CS31" s="1758" t="s">
        <v>1073</v>
      </c>
      <c r="CT31" s="1758" t="s">
        <v>1074</v>
      </c>
    </row>
    <row r="32" spans="1:99" x14ac:dyDescent="0.2">
      <c r="AJ32" s="20"/>
      <c r="BH32" s="20"/>
    </row>
    <row r="33" spans="1:85" s="21" customFormat="1" ht="15.95" customHeight="1" x14ac:dyDescent="0.2">
      <c r="A33" s="19"/>
      <c r="B33" s="22" t="s">
        <v>98</v>
      </c>
      <c r="AJ33" s="61"/>
      <c r="AK33" s="22" t="s">
        <v>98</v>
      </c>
      <c r="BH33" s="61"/>
      <c r="BI33" s="22" t="s">
        <v>98</v>
      </c>
      <c r="CG33" s="22" t="s">
        <v>98</v>
      </c>
    </row>
    <row r="34" spans="1:85" s="82" customFormat="1" ht="15.75" customHeight="1" x14ac:dyDescent="0.2">
      <c r="A34" s="78"/>
      <c r="B34" s="37" t="s">
        <v>107</v>
      </c>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37" t="s">
        <v>107</v>
      </c>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37" t="s">
        <v>107</v>
      </c>
      <c r="BJ34" s="79"/>
      <c r="BK34" s="79"/>
      <c r="BL34" s="79"/>
      <c r="BM34" s="79"/>
      <c r="BN34" s="79"/>
      <c r="BO34" s="79"/>
      <c r="BP34" s="79"/>
      <c r="BQ34" s="79"/>
      <c r="BR34" s="79"/>
      <c r="BS34" s="79"/>
      <c r="BT34" s="79"/>
      <c r="BU34" s="79"/>
      <c r="BV34" s="79"/>
      <c r="BW34" s="79"/>
      <c r="BX34" s="79"/>
      <c r="BY34" s="79"/>
      <c r="BZ34" s="79"/>
      <c r="CA34" s="79"/>
      <c r="CB34" s="79"/>
      <c r="CC34" s="79"/>
      <c r="CD34" s="79"/>
      <c r="CE34" s="79"/>
      <c r="CG34" s="37" t="s">
        <v>107</v>
      </c>
    </row>
    <row r="35" spans="1:85" ht="14.25" customHeight="1" x14ac:dyDescent="0.2">
      <c r="B35" s="33" t="s">
        <v>629</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76" t="s">
        <v>335</v>
      </c>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t="s">
        <v>346</v>
      </c>
      <c r="BJ35" s="33"/>
      <c r="BK35" s="33"/>
      <c r="BL35" s="33"/>
      <c r="BM35" s="33"/>
      <c r="BN35" s="33"/>
      <c r="BO35" s="33"/>
      <c r="BP35" s="33"/>
      <c r="BQ35" s="33"/>
      <c r="BR35" s="33"/>
      <c r="BS35" s="33"/>
      <c r="BT35" s="33"/>
      <c r="BU35" s="33"/>
      <c r="BV35" s="33"/>
      <c r="BW35" s="33"/>
      <c r="BX35" s="33"/>
      <c r="BY35" s="33"/>
      <c r="BZ35" s="33"/>
      <c r="CA35" s="33"/>
      <c r="CB35" s="33"/>
      <c r="CC35" s="33"/>
      <c r="CD35" s="33"/>
      <c r="CE35" s="33"/>
      <c r="CG35" s="33" t="s">
        <v>1035</v>
      </c>
    </row>
    <row r="36" spans="1:85" x14ac:dyDescent="0.2">
      <c r="B36" s="33" t="s">
        <v>1091</v>
      </c>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3" t="s">
        <v>330</v>
      </c>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76" t="s">
        <v>623</v>
      </c>
      <c r="BJ36" s="38"/>
      <c r="BK36" s="38"/>
      <c r="BL36" s="38"/>
      <c r="BM36" s="38"/>
      <c r="BN36" s="38"/>
      <c r="BO36" s="38"/>
      <c r="BP36" s="38"/>
      <c r="BQ36" s="38"/>
      <c r="BR36" s="38"/>
      <c r="BS36" s="38"/>
      <c r="BT36" s="38"/>
      <c r="BU36" s="38"/>
      <c r="BV36" s="38"/>
      <c r="BW36" s="38"/>
      <c r="BX36" s="38"/>
      <c r="BY36" s="38"/>
      <c r="BZ36" s="38"/>
      <c r="CA36" s="38"/>
      <c r="CB36" s="38"/>
      <c r="CC36" s="38"/>
      <c r="CD36" s="38"/>
      <c r="CE36" s="38"/>
    </row>
    <row r="37" spans="1:85" x14ac:dyDescent="0.2">
      <c r="B37" s="33" t="s">
        <v>1092</v>
      </c>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2" t="s">
        <v>341</v>
      </c>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76" t="s">
        <v>132</v>
      </c>
      <c r="BJ37" s="38"/>
      <c r="BK37" s="38"/>
      <c r="BL37" s="38"/>
      <c r="BM37" s="38"/>
      <c r="BN37" s="38"/>
      <c r="BO37" s="38"/>
      <c r="BP37" s="38"/>
      <c r="BQ37" s="38"/>
      <c r="BR37" s="38"/>
      <c r="BS37" s="38"/>
      <c r="BT37" s="38"/>
      <c r="BU37" s="38"/>
      <c r="BV37" s="38"/>
      <c r="BW37" s="38"/>
      <c r="BX37" s="38"/>
      <c r="BY37" s="38"/>
      <c r="BZ37" s="38"/>
      <c r="CA37" s="38"/>
      <c r="CB37" s="38"/>
      <c r="CC37" s="38"/>
      <c r="CD37" s="38"/>
      <c r="CE37" s="38"/>
    </row>
    <row r="38" spans="1:85" x14ac:dyDescent="0.2">
      <c r="B38" s="76" t="s">
        <v>1057</v>
      </c>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76" t="s">
        <v>339</v>
      </c>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76"/>
      <c r="BJ38" s="38"/>
      <c r="BK38" s="38"/>
      <c r="BL38" s="38"/>
      <c r="BM38" s="38"/>
      <c r="BN38" s="38"/>
      <c r="BO38" s="38"/>
      <c r="BP38" s="38"/>
      <c r="BQ38" s="38"/>
      <c r="BR38" s="38"/>
      <c r="BS38" s="38"/>
      <c r="BT38" s="38"/>
      <c r="BU38" s="38"/>
      <c r="BV38" s="38"/>
      <c r="BW38" s="38"/>
      <c r="BX38" s="38"/>
      <c r="BY38" s="38"/>
      <c r="BZ38" s="38"/>
      <c r="CA38" s="38"/>
      <c r="CB38" s="38"/>
      <c r="CC38" s="38"/>
      <c r="CD38" s="38"/>
      <c r="CE38" s="38"/>
    </row>
    <row r="39" spans="1:85" x14ac:dyDescent="0.2">
      <c r="B39" s="76" t="s">
        <v>1093</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76" t="s">
        <v>340</v>
      </c>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3"/>
      <c r="BJ39" s="38"/>
      <c r="BK39" s="38"/>
      <c r="BL39" s="38"/>
      <c r="BM39" s="38"/>
      <c r="BN39" s="38"/>
      <c r="BO39" s="38"/>
      <c r="BP39" s="38"/>
      <c r="BQ39" s="38"/>
      <c r="BR39" s="38"/>
      <c r="BS39" s="38"/>
      <c r="BT39" s="38"/>
      <c r="BU39" s="38"/>
      <c r="BV39" s="38"/>
      <c r="BW39" s="38"/>
      <c r="BX39" s="38"/>
      <c r="BY39" s="38"/>
      <c r="BZ39" s="38"/>
      <c r="CA39" s="38"/>
      <c r="CB39" s="38"/>
      <c r="CC39" s="38"/>
      <c r="CD39" s="38"/>
      <c r="CE39" s="38"/>
    </row>
    <row r="40" spans="1:85" x14ac:dyDescent="0.2">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3" t="s">
        <v>660</v>
      </c>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3"/>
      <c r="BJ40" s="38"/>
      <c r="BK40" s="38"/>
      <c r="BL40" s="38"/>
      <c r="BM40" s="38"/>
      <c r="BN40" s="38"/>
      <c r="BO40" s="38"/>
      <c r="BP40" s="38"/>
      <c r="BQ40" s="38"/>
      <c r="BR40" s="38"/>
      <c r="BS40" s="38"/>
      <c r="BT40" s="38"/>
      <c r="BU40" s="38"/>
      <c r="BV40" s="38"/>
      <c r="BW40" s="38"/>
      <c r="BX40" s="38"/>
      <c r="BY40" s="38"/>
      <c r="BZ40" s="38"/>
      <c r="CA40" s="38"/>
      <c r="CB40" s="38"/>
      <c r="CC40" s="38"/>
      <c r="CD40" s="38"/>
      <c r="CE40" s="38"/>
    </row>
    <row r="41" spans="1:85" ht="14.25" customHeight="1" x14ac:dyDescent="0.2">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J41" s="38"/>
      <c r="BK41" s="38"/>
      <c r="BL41" s="38"/>
      <c r="BM41" s="38"/>
      <c r="BN41" s="38"/>
      <c r="BO41" s="38"/>
      <c r="BP41" s="38"/>
      <c r="BQ41" s="38"/>
      <c r="BR41" s="38"/>
      <c r="BS41" s="38"/>
      <c r="BT41" s="38"/>
      <c r="BU41" s="38"/>
      <c r="BV41" s="38"/>
      <c r="BW41" s="38"/>
      <c r="BX41" s="38"/>
      <c r="BY41" s="38"/>
      <c r="BZ41" s="38"/>
      <c r="CA41" s="38"/>
      <c r="CB41" s="38"/>
      <c r="CC41" s="38"/>
      <c r="CD41" s="38"/>
      <c r="CE41" s="38"/>
    </row>
    <row r="42" spans="1:85" hidden="1" x14ac:dyDescent="0.2">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J42" s="38"/>
      <c r="BK42" s="38"/>
      <c r="BL42" s="38"/>
      <c r="BM42" s="38"/>
      <c r="BN42" s="38"/>
      <c r="BO42" s="38"/>
      <c r="BP42" s="38"/>
      <c r="BQ42" s="38"/>
      <c r="BR42" s="38"/>
      <c r="BS42" s="38"/>
      <c r="BT42" s="38"/>
      <c r="BU42" s="38"/>
      <c r="BV42" s="38"/>
      <c r="BW42" s="38"/>
      <c r="BX42" s="38"/>
      <c r="BY42" s="38"/>
      <c r="BZ42" s="38"/>
      <c r="CA42" s="38"/>
      <c r="CB42" s="38"/>
      <c r="CC42" s="38"/>
      <c r="CD42" s="38"/>
      <c r="CE42" s="38"/>
    </row>
    <row r="43" spans="1:85" hidden="1" x14ac:dyDescent="0.2">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J43" s="38"/>
      <c r="BK43" s="38"/>
      <c r="BL43" s="38"/>
      <c r="BM43" s="38"/>
      <c r="BN43" s="38"/>
      <c r="BO43" s="38"/>
      <c r="BP43" s="38"/>
      <c r="BQ43" s="38"/>
      <c r="BR43" s="38"/>
      <c r="BS43" s="38"/>
      <c r="BT43" s="38"/>
      <c r="BU43" s="38"/>
      <c r="BV43" s="38"/>
      <c r="BW43" s="38"/>
      <c r="BX43" s="38"/>
      <c r="BY43" s="38"/>
      <c r="BZ43" s="38"/>
      <c r="CA43" s="38"/>
      <c r="CB43" s="38"/>
      <c r="CC43" s="38"/>
      <c r="CD43" s="38"/>
      <c r="CE43" s="38"/>
    </row>
    <row r="44" spans="1:85" ht="14.25" hidden="1" customHeight="1" x14ac:dyDescent="0.2">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J44" s="33"/>
      <c r="BK44" s="33"/>
      <c r="BL44" s="33"/>
      <c r="BM44" s="33"/>
      <c r="BN44" s="33"/>
      <c r="BO44" s="33"/>
      <c r="BP44" s="33"/>
      <c r="BQ44" s="33"/>
      <c r="BR44" s="33"/>
      <c r="BS44" s="33"/>
      <c r="BT44" s="33"/>
      <c r="BU44" s="33"/>
      <c r="BV44" s="33"/>
      <c r="BW44" s="33"/>
      <c r="BX44" s="33"/>
      <c r="BY44" s="33"/>
      <c r="BZ44" s="33"/>
      <c r="CA44" s="33"/>
      <c r="CB44" s="33"/>
      <c r="CC44" s="33"/>
      <c r="CD44" s="33"/>
      <c r="CE44" s="33"/>
    </row>
    <row r="45" spans="1:85" hidden="1" x14ac:dyDescent="0.2">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J45" s="33"/>
      <c r="BK45" s="33"/>
      <c r="BL45" s="33"/>
      <c r="BM45" s="33"/>
      <c r="BN45" s="33"/>
      <c r="BO45" s="33"/>
      <c r="BP45" s="33"/>
      <c r="BQ45" s="33"/>
      <c r="BR45" s="33"/>
      <c r="BS45" s="33"/>
      <c r="BT45" s="33"/>
      <c r="BU45" s="33"/>
      <c r="BV45" s="33"/>
      <c r="BW45" s="33"/>
      <c r="BX45" s="33"/>
      <c r="BY45" s="33"/>
      <c r="BZ45" s="33"/>
      <c r="CA45" s="33"/>
      <c r="CB45" s="33"/>
      <c r="CC45" s="33"/>
      <c r="CD45" s="33"/>
      <c r="CE45" s="33"/>
    </row>
    <row r="46" spans="1:85" ht="14.25" hidden="1" customHeight="1" x14ac:dyDescent="0.2">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J46" s="33"/>
      <c r="BK46" s="33"/>
      <c r="BL46" s="33"/>
      <c r="BM46" s="33"/>
      <c r="BN46" s="33"/>
      <c r="BO46" s="33"/>
      <c r="BP46" s="33"/>
      <c r="BQ46" s="33"/>
      <c r="BR46" s="33"/>
      <c r="BS46" s="33"/>
      <c r="BT46" s="33"/>
      <c r="BU46" s="33"/>
      <c r="BV46" s="33"/>
      <c r="BW46" s="33"/>
      <c r="BX46" s="33"/>
      <c r="BY46" s="33"/>
      <c r="BZ46" s="33"/>
      <c r="CA46" s="33"/>
      <c r="CB46" s="33"/>
      <c r="CC46" s="33"/>
      <c r="CD46" s="33"/>
      <c r="CE46" s="33"/>
    </row>
    <row r="47" spans="1:85" ht="14.25" hidden="1" customHeight="1" x14ac:dyDescent="0.2">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J47" s="33"/>
      <c r="BK47" s="33"/>
      <c r="BL47" s="33"/>
      <c r="BM47" s="33"/>
      <c r="BN47" s="33"/>
      <c r="BO47" s="33"/>
      <c r="BP47" s="33"/>
      <c r="BQ47" s="33"/>
      <c r="BR47" s="33"/>
      <c r="BS47" s="33"/>
      <c r="BT47" s="33"/>
      <c r="BU47" s="33"/>
      <c r="BV47" s="33"/>
      <c r="BW47" s="33"/>
      <c r="BX47" s="33"/>
      <c r="BY47" s="33"/>
      <c r="BZ47" s="33"/>
      <c r="CA47" s="33"/>
      <c r="CB47" s="33"/>
      <c r="CC47" s="33"/>
      <c r="CD47" s="33"/>
      <c r="CE47" s="33"/>
    </row>
    <row r="48" spans="1:85" hidden="1" x14ac:dyDescent="0.2">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J48" s="38"/>
      <c r="BK48" s="38"/>
      <c r="BL48" s="38"/>
      <c r="BM48" s="38"/>
      <c r="BN48" s="38"/>
      <c r="BO48" s="38"/>
      <c r="BP48" s="38"/>
      <c r="BQ48" s="38"/>
      <c r="BR48" s="38"/>
      <c r="BS48" s="38"/>
      <c r="BT48" s="38"/>
      <c r="BU48" s="38"/>
      <c r="BV48" s="38"/>
      <c r="BW48" s="38"/>
      <c r="BX48" s="38"/>
      <c r="BY48" s="38"/>
      <c r="BZ48" s="38"/>
      <c r="CA48" s="38"/>
      <c r="CB48" s="38"/>
      <c r="CC48" s="38"/>
      <c r="CD48" s="38"/>
      <c r="CE48" s="38"/>
    </row>
    <row r="49" spans="1:83" hidden="1" x14ac:dyDescent="0.2">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J49" s="38"/>
      <c r="BK49" s="38"/>
      <c r="BL49" s="38"/>
      <c r="BM49" s="38"/>
      <c r="BN49" s="38"/>
      <c r="BO49" s="38"/>
      <c r="BP49" s="38"/>
      <c r="BQ49" s="38"/>
      <c r="BR49" s="38"/>
      <c r="BS49" s="38"/>
      <c r="BT49" s="38"/>
      <c r="BU49" s="38"/>
      <c r="BV49" s="38"/>
      <c r="BW49" s="38"/>
      <c r="BX49" s="38"/>
      <c r="BY49" s="38"/>
      <c r="BZ49" s="38"/>
      <c r="CA49" s="38"/>
      <c r="CB49" s="38"/>
      <c r="CC49" s="38"/>
      <c r="CD49" s="38"/>
      <c r="CE49" s="38"/>
    </row>
    <row r="50" spans="1:83" ht="14.25" hidden="1" customHeight="1" x14ac:dyDescent="0.2">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row>
    <row r="51" spans="1:83" s="2" customFormat="1" ht="12" hidden="1" customHeight="1" x14ac:dyDescent="0.2">
      <c r="A51" s="3"/>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row>
    <row r="52" spans="1:83" ht="14.25" hidden="1" customHeight="1" x14ac:dyDescent="0.2">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row>
    <row r="53" spans="1:83" ht="14.25" hidden="1" customHeight="1" x14ac:dyDescent="0.2"/>
    <row r="54" spans="1:83" ht="14.25" hidden="1" customHeight="1" x14ac:dyDescent="0.2"/>
    <row r="55" spans="1:83" ht="14.25" hidden="1" customHeight="1" x14ac:dyDescent="0.2"/>
    <row r="56" spans="1:83" ht="14.25" hidden="1" customHeight="1" x14ac:dyDescent="0.2"/>
    <row r="57" spans="1:83" ht="14.25" hidden="1" customHeight="1" x14ac:dyDescent="0.2"/>
    <row r="58" spans="1:83" ht="14.25" hidden="1" customHeight="1" x14ac:dyDescent="0.2"/>
    <row r="59" spans="1:83" ht="14.25" hidden="1" customHeight="1" x14ac:dyDescent="0.2"/>
    <row r="60" spans="1:83" ht="14.25" hidden="1" customHeight="1" x14ac:dyDescent="0.2"/>
    <row r="61" spans="1:83" ht="14.25" hidden="1" customHeight="1" x14ac:dyDescent="0.2"/>
    <row r="62" spans="1:83" ht="14.25" hidden="1" customHeight="1" x14ac:dyDescent="0.2"/>
    <row r="63" spans="1:83" ht="14.25" hidden="1" customHeight="1" x14ac:dyDescent="0.2"/>
    <row r="64" spans="1:83" ht="14.25" hidden="1" customHeight="1" x14ac:dyDescent="0.2"/>
    <row r="65" ht="14.25" hidden="1" customHeight="1" x14ac:dyDescent="0.2"/>
    <row r="66" ht="14.25" hidden="1" customHeight="1" x14ac:dyDescent="0.2"/>
    <row r="67" ht="14.25" hidden="1" customHeight="1" x14ac:dyDescent="0.2"/>
    <row r="68" ht="14.25" hidden="1" customHeight="1" x14ac:dyDescent="0.2"/>
    <row r="69" ht="14.25" hidden="1" customHeight="1" x14ac:dyDescent="0.2"/>
    <row r="70" ht="14.25" hidden="1" customHeight="1" x14ac:dyDescent="0.2"/>
    <row r="71" ht="14.25" hidden="1" customHeight="1" x14ac:dyDescent="0.2"/>
    <row r="72" ht="14.25" hidden="1" customHeight="1" x14ac:dyDescent="0.2"/>
    <row r="73" ht="14.25" hidden="1" customHeight="1" x14ac:dyDescent="0.2"/>
    <row r="74" ht="14.25" hidden="1" customHeight="1" x14ac:dyDescent="0.2"/>
    <row r="75" ht="14.25" hidden="1" customHeight="1" x14ac:dyDescent="0.2"/>
    <row r="76" ht="14.25" hidden="1" customHeight="1" x14ac:dyDescent="0.2"/>
    <row r="77" ht="14.25" hidden="1" customHeight="1" x14ac:dyDescent="0.2"/>
    <row r="78" ht="14.25" hidden="1" customHeight="1" x14ac:dyDescent="0.2"/>
    <row r="79" ht="14.25" hidden="1" customHeight="1" x14ac:dyDescent="0.2"/>
    <row r="80" ht="14.25" hidden="1" customHeight="1" x14ac:dyDescent="0.2"/>
    <row r="81" ht="14.25" hidden="1" customHeight="1" x14ac:dyDescent="0.2"/>
    <row r="82" ht="14.25" hidden="1" customHeight="1" x14ac:dyDescent="0.2"/>
    <row r="83" ht="14.25" hidden="1" customHeight="1" x14ac:dyDescent="0.2"/>
    <row r="84" ht="14.25" hidden="1" customHeight="1" x14ac:dyDescent="0.2"/>
    <row r="85" ht="14.25" hidden="1" customHeight="1" x14ac:dyDescent="0.2"/>
    <row r="86" ht="14.25" hidden="1" customHeight="1" x14ac:dyDescent="0.2"/>
    <row r="87" ht="14.25" hidden="1" customHeight="1" x14ac:dyDescent="0.2"/>
    <row r="88" ht="14.25" hidden="1" customHeight="1" x14ac:dyDescent="0.2"/>
    <row r="89" ht="14.25" hidden="1" customHeight="1" x14ac:dyDescent="0.2"/>
    <row r="90" ht="14.25" hidden="1" customHeight="1" x14ac:dyDescent="0.2"/>
    <row r="91" ht="14.25" hidden="1" customHeight="1" x14ac:dyDescent="0.2"/>
    <row r="92" ht="14.25" hidden="1" customHeight="1" x14ac:dyDescent="0.2"/>
    <row r="93" ht="14.25" hidden="1" customHeight="1" x14ac:dyDescent="0.2"/>
    <row r="94" ht="14.25" hidden="1" customHeight="1" x14ac:dyDescent="0.2"/>
    <row r="95" ht="14.25" hidden="1" customHeight="1" x14ac:dyDescent="0.2"/>
    <row r="96" ht="14.25" hidden="1" customHeight="1" x14ac:dyDescent="0.2"/>
    <row r="97" ht="14.25" hidden="1" customHeight="1" x14ac:dyDescent="0.2"/>
    <row r="98" ht="14.25" hidden="1" customHeight="1" x14ac:dyDescent="0.2"/>
    <row r="99" ht="14.25" hidden="1" customHeight="1" x14ac:dyDescent="0.2"/>
    <row r="100" ht="14.25" hidden="1" customHeight="1" x14ac:dyDescent="0.2"/>
    <row r="101" ht="14.25" hidden="1" customHeight="1" x14ac:dyDescent="0.2"/>
    <row r="102" ht="14.25" hidden="1" customHeight="1" x14ac:dyDescent="0.2"/>
    <row r="103" ht="14.25" hidden="1" customHeight="1" x14ac:dyDescent="0.2"/>
    <row r="104" ht="14.25" hidden="1" customHeight="1" x14ac:dyDescent="0.2"/>
    <row r="105" ht="14.25" hidden="1" customHeight="1" x14ac:dyDescent="0.2"/>
    <row r="106" ht="14.25" hidden="1" customHeight="1" x14ac:dyDescent="0.2"/>
    <row r="107" ht="14.25" hidden="1" customHeight="1" x14ac:dyDescent="0.2"/>
    <row r="108" ht="14.25" hidden="1" customHeight="1" x14ac:dyDescent="0.2"/>
    <row r="109" ht="14.25" hidden="1" customHeight="1" x14ac:dyDescent="0.2"/>
    <row r="110" ht="14.25" hidden="1" customHeight="1" x14ac:dyDescent="0.2"/>
    <row r="111" ht="14.25" hidden="1" customHeight="1" x14ac:dyDescent="0.2"/>
    <row r="112" ht="14.25" hidden="1" customHeight="1" x14ac:dyDescent="0.2"/>
    <row r="113" ht="14.25" hidden="1" customHeight="1" x14ac:dyDescent="0.2"/>
    <row r="114" ht="14.25" hidden="1" customHeight="1" x14ac:dyDescent="0.2"/>
    <row r="115" ht="14.25" hidden="1" customHeight="1" x14ac:dyDescent="0.2"/>
    <row r="116" ht="14.25" hidden="1" customHeight="1" x14ac:dyDescent="0.2"/>
    <row r="117" ht="14.25" hidden="1" customHeight="1" x14ac:dyDescent="0.2"/>
    <row r="118" ht="14.25" hidden="1" customHeight="1" x14ac:dyDescent="0.2"/>
    <row r="119" ht="14.25" hidden="1" customHeight="1" x14ac:dyDescent="0.2"/>
    <row r="120" ht="14.25" hidden="1" customHeight="1" x14ac:dyDescent="0.2"/>
    <row r="121" ht="14.25" hidden="1" customHeight="1" x14ac:dyDescent="0.2"/>
    <row r="122" ht="14.25" hidden="1" customHeight="1" x14ac:dyDescent="0.2"/>
    <row r="123" ht="14.25" hidden="1" customHeight="1" x14ac:dyDescent="0.2"/>
    <row r="124" ht="14.25" hidden="1" customHeight="1" x14ac:dyDescent="0.2"/>
    <row r="125" ht="14.25" hidden="1" customHeight="1" x14ac:dyDescent="0.2"/>
    <row r="126" ht="14.25" hidden="1" customHeight="1" x14ac:dyDescent="0.2"/>
    <row r="127" ht="14.25" hidden="1" customHeight="1" x14ac:dyDescent="0.2"/>
    <row r="128" ht="14.25" hidden="1" customHeight="1" x14ac:dyDescent="0.2"/>
    <row r="129" ht="14.25" hidden="1" customHeight="1" x14ac:dyDescent="0.2"/>
    <row r="130" ht="14.25" hidden="1" customHeight="1" x14ac:dyDescent="0.2"/>
    <row r="131" ht="14.25" hidden="1" customHeight="1" x14ac:dyDescent="0.2"/>
    <row r="132" ht="14.25" hidden="1" customHeight="1" x14ac:dyDescent="0.2"/>
    <row r="133" ht="14.25" hidden="1" customHeight="1" x14ac:dyDescent="0.2"/>
    <row r="134" ht="14.25" hidden="1" customHeight="1" x14ac:dyDescent="0.2"/>
    <row r="135" ht="14.25" hidden="1" customHeight="1" x14ac:dyDescent="0.2"/>
    <row r="136" ht="14.25" hidden="1" customHeight="1" x14ac:dyDescent="0.2"/>
    <row r="137" ht="14.25" hidden="1" customHeight="1" x14ac:dyDescent="0.2"/>
    <row r="138" ht="14.25" hidden="1" customHeight="1" x14ac:dyDescent="0.2"/>
    <row r="139" ht="14.25" hidden="1" customHeight="1" x14ac:dyDescent="0.2"/>
    <row r="140" ht="14.25" hidden="1" customHeight="1" x14ac:dyDescent="0.2"/>
    <row r="141" ht="14.25" hidden="1" customHeight="1" x14ac:dyDescent="0.2"/>
    <row r="142" ht="14.25" hidden="1" customHeight="1" x14ac:dyDescent="0.2"/>
    <row r="143" ht="14.25" hidden="1" customHeight="1" x14ac:dyDescent="0.2"/>
    <row r="144" ht="14.25" hidden="1" customHeight="1" x14ac:dyDescent="0.2"/>
    <row r="145" ht="14.25" hidden="1" customHeight="1" x14ac:dyDescent="0.2"/>
    <row r="146" ht="14.25" hidden="1" customHeight="1" x14ac:dyDescent="0.2"/>
    <row r="147" ht="14.25" hidden="1" customHeight="1" x14ac:dyDescent="0.2"/>
    <row r="148" ht="14.25" hidden="1" customHeight="1" x14ac:dyDescent="0.2"/>
    <row r="149" ht="14.25" hidden="1" customHeight="1" x14ac:dyDescent="0.2"/>
    <row r="150" ht="14.25" hidden="1" customHeight="1" x14ac:dyDescent="0.2"/>
    <row r="151" ht="14.25" hidden="1" customHeight="1" x14ac:dyDescent="0.2"/>
    <row r="152" ht="14.25" hidden="1" customHeight="1" x14ac:dyDescent="0.2"/>
    <row r="153" ht="14.25" hidden="1" customHeight="1" x14ac:dyDescent="0.2"/>
    <row r="154" ht="14.25" hidden="1" customHeight="1" x14ac:dyDescent="0.2"/>
    <row r="155" ht="14.25" hidden="1" customHeight="1" x14ac:dyDescent="0.2"/>
    <row r="156" ht="14.25" hidden="1" customHeight="1" x14ac:dyDescent="0.2"/>
    <row r="157" ht="14.25" hidden="1" customHeight="1" x14ac:dyDescent="0.2"/>
    <row r="158" ht="14.25" hidden="1" customHeight="1" x14ac:dyDescent="0.2"/>
    <row r="159" ht="14.25" hidden="1" customHeight="1" x14ac:dyDescent="0.2"/>
    <row r="160" ht="14.25" hidden="1" customHeight="1" x14ac:dyDescent="0.2"/>
    <row r="161" ht="14.25" hidden="1" customHeight="1" x14ac:dyDescent="0.2"/>
    <row r="162" ht="14.25" hidden="1" customHeight="1" x14ac:dyDescent="0.2"/>
    <row r="163" ht="14.25" hidden="1" customHeight="1" x14ac:dyDescent="0.2"/>
    <row r="164" ht="14.25" hidden="1" customHeight="1" x14ac:dyDescent="0.2"/>
    <row r="165" ht="14.25" hidden="1" customHeight="1" x14ac:dyDescent="0.2"/>
    <row r="166" ht="14.25" hidden="1" customHeight="1" x14ac:dyDescent="0.2"/>
    <row r="167" ht="14.25" hidden="1" customHeight="1" x14ac:dyDescent="0.2"/>
    <row r="168" ht="14.25" hidden="1" customHeight="1" x14ac:dyDescent="0.2"/>
    <row r="169" ht="14.25" hidden="1" customHeight="1" x14ac:dyDescent="0.2"/>
    <row r="170" ht="14.25" hidden="1" customHeight="1" x14ac:dyDescent="0.2"/>
    <row r="171" ht="14.25" hidden="1" customHeight="1" x14ac:dyDescent="0.2"/>
    <row r="172" ht="14.25" hidden="1" customHeight="1" x14ac:dyDescent="0.2"/>
    <row r="173" ht="14.25" hidden="1" customHeight="1" x14ac:dyDescent="0.2"/>
    <row r="174" ht="14.25" hidden="1" customHeight="1" x14ac:dyDescent="0.2"/>
    <row r="175" ht="14.25" hidden="1" customHeight="1" x14ac:dyDescent="0.2"/>
    <row r="176" ht="14.25" hidden="1" customHeight="1" x14ac:dyDescent="0.2"/>
    <row r="177" ht="14.25" hidden="1" customHeight="1" x14ac:dyDescent="0.2"/>
    <row r="178" ht="14.25" hidden="1" customHeight="1" x14ac:dyDescent="0.2"/>
    <row r="179" ht="14.25" hidden="1" customHeight="1" x14ac:dyDescent="0.2"/>
    <row r="180" ht="14.25" hidden="1" customHeight="1" x14ac:dyDescent="0.2"/>
    <row r="181" ht="14.25" hidden="1" customHeight="1" x14ac:dyDescent="0.2"/>
    <row r="182" ht="14.25" hidden="1" customHeight="1" x14ac:dyDescent="0.2"/>
    <row r="183" ht="14.25" hidden="1" customHeight="1" x14ac:dyDescent="0.2"/>
    <row r="184" ht="14.25" hidden="1" customHeight="1" x14ac:dyDescent="0.2"/>
    <row r="185" ht="14.25" hidden="1" customHeight="1" x14ac:dyDescent="0.2"/>
    <row r="186" ht="14.25" hidden="1" customHeight="1" x14ac:dyDescent="0.2"/>
    <row r="187" ht="14.25" hidden="1" customHeight="1" x14ac:dyDescent="0.2"/>
    <row r="188" ht="14.25" hidden="1" customHeight="1" x14ac:dyDescent="0.2"/>
    <row r="189" ht="14.25" hidden="1" customHeight="1" x14ac:dyDescent="0.2"/>
    <row r="190" ht="14.25" hidden="1" customHeight="1" x14ac:dyDescent="0.2"/>
    <row r="191" ht="14.25" hidden="1" customHeight="1" x14ac:dyDescent="0.2"/>
    <row r="192" ht="14.25" hidden="1" customHeight="1" x14ac:dyDescent="0.2"/>
    <row r="193" ht="14.25" hidden="1" customHeight="1" x14ac:dyDescent="0.2"/>
    <row r="194" ht="14.25" hidden="1" customHeight="1" x14ac:dyDescent="0.2"/>
    <row r="195" ht="14.25" hidden="1" customHeight="1" x14ac:dyDescent="0.2"/>
    <row r="196" ht="14.25" hidden="1" customHeight="1" x14ac:dyDescent="0.2"/>
    <row r="197" ht="14.25" hidden="1" customHeight="1" x14ac:dyDescent="0.2"/>
    <row r="198" ht="14.25" hidden="1" customHeight="1" x14ac:dyDescent="0.2"/>
    <row r="199" ht="14.25" hidden="1" customHeight="1" x14ac:dyDescent="0.2"/>
    <row r="200" ht="14.25" hidden="1" customHeight="1" x14ac:dyDescent="0.2"/>
    <row r="201" ht="14.25" hidden="1" customHeight="1" x14ac:dyDescent="0.2"/>
    <row r="202" ht="14.25" hidden="1" customHeight="1" x14ac:dyDescent="0.2"/>
    <row r="203" ht="14.25" hidden="1" customHeight="1" x14ac:dyDescent="0.2"/>
    <row r="204" ht="14.25" hidden="1" customHeight="1" x14ac:dyDescent="0.2"/>
    <row r="205" ht="14.25" hidden="1" customHeight="1" x14ac:dyDescent="0.2"/>
    <row r="206" ht="14.25" hidden="1" customHeight="1" x14ac:dyDescent="0.2"/>
    <row r="207" ht="14.25" hidden="1" customHeight="1" x14ac:dyDescent="0.2"/>
    <row r="208" ht="14.25" hidden="1" customHeight="1" x14ac:dyDescent="0.2"/>
    <row r="209" ht="14.25" hidden="1" customHeight="1" x14ac:dyDescent="0.2"/>
    <row r="210" ht="14.25" hidden="1" customHeight="1" x14ac:dyDescent="0.2"/>
    <row r="211" ht="14.25" hidden="1" customHeight="1" x14ac:dyDescent="0.2"/>
    <row r="212" ht="14.25" hidden="1" customHeight="1" x14ac:dyDescent="0.2"/>
    <row r="213" ht="14.25" hidden="1" customHeight="1" x14ac:dyDescent="0.2"/>
    <row r="214" ht="14.25" hidden="1" customHeight="1" x14ac:dyDescent="0.2"/>
    <row r="215" ht="14.25" hidden="1" customHeight="1" x14ac:dyDescent="0.2"/>
    <row r="216" ht="14.25" hidden="1" customHeight="1" x14ac:dyDescent="0.2"/>
    <row r="217" ht="14.25" hidden="1" customHeight="1" x14ac:dyDescent="0.2"/>
    <row r="218" ht="14.25" hidden="1" customHeight="1" x14ac:dyDescent="0.2"/>
    <row r="219" ht="14.25" hidden="1" customHeight="1" x14ac:dyDescent="0.2"/>
    <row r="220" ht="14.25" hidden="1" customHeight="1" x14ac:dyDescent="0.2"/>
    <row r="221" ht="14.25" hidden="1" customHeight="1" x14ac:dyDescent="0.2"/>
    <row r="222" ht="14.25" hidden="1" customHeight="1" x14ac:dyDescent="0.2"/>
    <row r="223" ht="14.25" hidden="1" customHeight="1" x14ac:dyDescent="0.2"/>
    <row r="224" ht="14.25" hidden="1" customHeight="1" x14ac:dyDescent="0.2"/>
    <row r="225" ht="14.25" hidden="1" customHeight="1" x14ac:dyDescent="0.2"/>
    <row r="226" ht="14.25" hidden="1" customHeight="1" x14ac:dyDescent="0.2"/>
    <row r="227" ht="14.25" hidden="1" customHeight="1" x14ac:dyDescent="0.2"/>
    <row r="228" ht="14.25" hidden="1" customHeight="1" x14ac:dyDescent="0.2"/>
    <row r="229" ht="14.25" hidden="1" customHeight="1" x14ac:dyDescent="0.2"/>
    <row r="230" ht="14.25" hidden="1" customHeight="1" x14ac:dyDescent="0.2"/>
    <row r="231" ht="14.25" hidden="1" customHeight="1" x14ac:dyDescent="0.2"/>
    <row r="232" ht="14.25" hidden="1" customHeight="1" x14ac:dyDescent="0.2"/>
    <row r="233" ht="14.25" hidden="1" customHeight="1" x14ac:dyDescent="0.2"/>
    <row r="234" ht="14.25" hidden="1" customHeight="1" x14ac:dyDescent="0.2"/>
    <row r="235" ht="14.25" hidden="1" customHeight="1" x14ac:dyDescent="0.2"/>
    <row r="236" ht="14.25" hidden="1" customHeight="1" x14ac:dyDescent="0.2"/>
    <row r="237" ht="14.25" hidden="1" customHeight="1" x14ac:dyDescent="0.2"/>
    <row r="238" ht="14.25" hidden="1" customHeight="1" x14ac:dyDescent="0.2"/>
    <row r="239" ht="14.25" hidden="1" customHeight="1" x14ac:dyDescent="0.2"/>
    <row r="240" ht="14.25" hidden="1" customHeight="1" x14ac:dyDescent="0.2"/>
    <row r="241" ht="14.25" hidden="1" customHeight="1" x14ac:dyDescent="0.2"/>
    <row r="242" ht="14.25" hidden="1" customHeight="1" x14ac:dyDescent="0.2"/>
    <row r="243" ht="14.25" hidden="1" customHeight="1" x14ac:dyDescent="0.2"/>
    <row r="244" ht="14.25" hidden="1" customHeight="1" x14ac:dyDescent="0.2"/>
    <row r="245" ht="14.25" hidden="1" customHeight="1" x14ac:dyDescent="0.2"/>
    <row r="246" ht="14.25" hidden="1" customHeight="1" x14ac:dyDescent="0.2"/>
    <row r="247" ht="14.25" hidden="1" customHeight="1" x14ac:dyDescent="0.2"/>
    <row r="248" ht="14.25" hidden="1" customHeight="1" x14ac:dyDescent="0.2"/>
    <row r="249" ht="14.25" hidden="1" customHeight="1" x14ac:dyDescent="0.2"/>
    <row r="250" ht="14.25" hidden="1" customHeight="1" x14ac:dyDescent="0.2"/>
    <row r="251" ht="14.25" hidden="1" customHeight="1" x14ac:dyDescent="0.2"/>
    <row r="252" ht="14.25" hidden="1" customHeight="1" x14ac:dyDescent="0.2"/>
    <row r="253" ht="14.25" hidden="1" customHeight="1" x14ac:dyDescent="0.2"/>
    <row r="254" ht="14.25" hidden="1" customHeight="1" x14ac:dyDescent="0.2"/>
    <row r="255" ht="14.25" hidden="1" customHeight="1" x14ac:dyDescent="0.2"/>
    <row r="256" ht="14.25" hidden="1" customHeight="1" x14ac:dyDescent="0.2"/>
    <row r="257" ht="14.25" hidden="1" customHeight="1" x14ac:dyDescent="0.2"/>
    <row r="258" ht="14.25" hidden="1" customHeight="1" x14ac:dyDescent="0.2"/>
    <row r="259" ht="14.25" hidden="1" customHeight="1" x14ac:dyDescent="0.2"/>
    <row r="260" ht="14.25" hidden="1" customHeight="1" x14ac:dyDescent="0.2"/>
    <row r="261" ht="14.25" hidden="1" customHeight="1" x14ac:dyDescent="0.2"/>
    <row r="262" ht="14.25" hidden="1" customHeight="1" x14ac:dyDescent="0.2"/>
    <row r="263" ht="14.25" hidden="1" customHeight="1" x14ac:dyDescent="0.2"/>
    <row r="264" ht="14.25" hidden="1" customHeight="1" x14ac:dyDescent="0.2"/>
    <row r="265" ht="14.25" hidden="1" customHeight="1" x14ac:dyDescent="0.2"/>
    <row r="266" ht="14.25" hidden="1" customHeight="1" x14ac:dyDescent="0.2"/>
    <row r="267" ht="14.25" hidden="1" customHeight="1" x14ac:dyDescent="0.2"/>
    <row r="268" ht="14.25" hidden="1" customHeight="1" x14ac:dyDescent="0.2"/>
    <row r="269" ht="14.25" hidden="1" customHeight="1" x14ac:dyDescent="0.2"/>
    <row r="270" ht="14.25" hidden="1" customHeight="1" x14ac:dyDescent="0.2"/>
    <row r="271" ht="14.25" hidden="1" customHeight="1" x14ac:dyDescent="0.2"/>
    <row r="272" ht="14.25" hidden="1" customHeight="1" x14ac:dyDescent="0.2"/>
    <row r="273" ht="14.25" hidden="1" customHeight="1" x14ac:dyDescent="0.2"/>
    <row r="274" ht="14.25" hidden="1" customHeight="1" x14ac:dyDescent="0.2"/>
    <row r="275" ht="14.25" hidden="1" customHeight="1" x14ac:dyDescent="0.2"/>
    <row r="276" ht="14.25" hidden="1" customHeight="1" x14ac:dyDescent="0.2"/>
    <row r="277" ht="14.25" hidden="1" customHeight="1" x14ac:dyDescent="0.2"/>
    <row r="278" ht="14.25" hidden="1" customHeight="1" x14ac:dyDescent="0.2"/>
    <row r="279" ht="14.25" hidden="1" customHeight="1" x14ac:dyDescent="0.2"/>
    <row r="280" ht="14.25" hidden="1" customHeight="1" x14ac:dyDescent="0.2"/>
    <row r="281" ht="14.25" hidden="1" customHeight="1" x14ac:dyDescent="0.2"/>
    <row r="282" ht="14.25" hidden="1" customHeight="1" x14ac:dyDescent="0.2"/>
    <row r="283" ht="14.25" hidden="1" customHeight="1" x14ac:dyDescent="0.2"/>
    <row r="284" ht="14.25" hidden="1" customHeight="1" x14ac:dyDescent="0.2"/>
    <row r="285" ht="14.25" hidden="1" customHeight="1" x14ac:dyDescent="0.2"/>
    <row r="286" ht="14.25" hidden="1" customHeight="1" x14ac:dyDescent="0.2"/>
    <row r="287" ht="14.25" hidden="1" customHeight="1" x14ac:dyDescent="0.2"/>
    <row r="288" ht="14.25" hidden="1" customHeight="1" x14ac:dyDescent="0.2"/>
    <row r="289" ht="14.25" hidden="1" customHeight="1" x14ac:dyDescent="0.2"/>
    <row r="290" ht="14.25" hidden="1" customHeight="1" x14ac:dyDescent="0.2"/>
    <row r="291" ht="14.25" hidden="1" customHeight="1" x14ac:dyDescent="0.2"/>
    <row r="292" ht="14.25" hidden="1" customHeight="1" x14ac:dyDescent="0.2"/>
    <row r="293" ht="14.25" hidden="1" customHeight="1" x14ac:dyDescent="0.2"/>
    <row r="294" ht="14.25" hidden="1" customHeight="1" x14ac:dyDescent="0.2"/>
    <row r="295" ht="14.25" hidden="1" customHeight="1" x14ac:dyDescent="0.2"/>
    <row r="296" ht="14.25" hidden="1" customHeight="1" x14ac:dyDescent="0.2"/>
    <row r="297" ht="14.25" hidden="1" customHeight="1" x14ac:dyDescent="0.2"/>
    <row r="298" ht="14.25" hidden="1" customHeight="1" x14ac:dyDescent="0.2"/>
    <row r="299" ht="14.25" hidden="1" customHeight="1" x14ac:dyDescent="0.2"/>
    <row r="300" ht="14.25" hidden="1" customHeight="1" x14ac:dyDescent="0.2"/>
    <row r="301" ht="14.25" hidden="1" customHeight="1" x14ac:dyDescent="0.2"/>
    <row r="302" ht="14.25" hidden="1" customHeight="1" x14ac:dyDescent="0.2"/>
    <row r="303" ht="14.25" hidden="1" customHeight="1" x14ac:dyDescent="0.2"/>
    <row r="304" ht="14.25" hidden="1" customHeight="1" x14ac:dyDescent="0.2"/>
    <row r="305" ht="14.25" hidden="1" customHeight="1" x14ac:dyDescent="0.2"/>
    <row r="306" ht="14.25" hidden="1" customHeight="1" x14ac:dyDescent="0.2"/>
    <row r="307" ht="14.25" hidden="1" customHeight="1" x14ac:dyDescent="0.2"/>
    <row r="308" ht="14.25" hidden="1" customHeight="1" x14ac:dyDescent="0.2"/>
    <row r="309" ht="14.25" hidden="1" customHeight="1" x14ac:dyDescent="0.2"/>
    <row r="310" ht="14.25" hidden="1" customHeight="1" x14ac:dyDescent="0.2"/>
    <row r="311" ht="14.25" hidden="1" customHeight="1" x14ac:dyDescent="0.2"/>
    <row r="312" ht="14.25" hidden="1" customHeight="1" x14ac:dyDescent="0.2"/>
    <row r="313" ht="14.25" hidden="1" customHeight="1" x14ac:dyDescent="0.2"/>
    <row r="314" ht="14.25" hidden="1" customHeight="1" x14ac:dyDescent="0.2"/>
    <row r="315" ht="14.25" hidden="1" customHeight="1" x14ac:dyDescent="0.2"/>
    <row r="316" ht="14.25" hidden="1" customHeight="1" x14ac:dyDescent="0.2"/>
    <row r="317" ht="14.25" hidden="1" customHeight="1" x14ac:dyDescent="0.2"/>
    <row r="318" ht="14.25" hidden="1" customHeight="1" x14ac:dyDescent="0.2"/>
    <row r="319" ht="14.25" hidden="1" customHeight="1" x14ac:dyDescent="0.2"/>
    <row r="320" ht="14.25" hidden="1" customHeight="1" x14ac:dyDescent="0.2"/>
    <row r="321" ht="14.25" hidden="1" customHeight="1" x14ac:dyDescent="0.2"/>
    <row r="322" ht="14.25" hidden="1" customHeight="1" x14ac:dyDescent="0.2"/>
    <row r="323" ht="14.25" hidden="1" customHeight="1" x14ac:dyDescent="0.2"/>
    <row r="324" ht="14.25" hidden="1" customHeight="1" x14ac:dyDescent="0.2"/>
    <row r="325" ht="14.25" hidden="1" customHeight="1" x14ac:dyDescent="0.2"/>
    <row r="326" ht="14.25" hidden="1" customHeight="1" x14ac:dyDescent="0.2"/>
    <row r="327" ht="14.25" hidden="1" customHeight="1" x14ac:dyDescent="0.2"/>
    <row r="328" ht="14.25" hidden="1" customHeight="1" x14ac:dyDescent="0.2"/>
    <row r="329" ht="14.25" hidden="1" customHeight="1" x14ac:dyDescent="0.2"/>
    <row r="330" ht="14.25" hidden="1" customHeight="1" x14ac:dyDescent="0.2"/>
    <row r="331" ht="14.25" hidden="1" customHeight="1" x14ac:dyDescent="0.2"/>
    <row r="332" ht="14.25" hidden="1" customHeight="1" x14ac:dyDescent="0.2"/>
    <row r="333" ht="14.25" hidden="1" customHeight="1" x14ac:dyDescent="0.2"/>
    <row r="334" ht="14.25" hidden="1" customHeight="1" x14ac:dyDescent="0.2"/>
    <row r="335" ht="14.25" hidden="1" customHeight="1" x14ac:dyDescent="0.2"/>
    <row r="336" ht="14.25" hidden="1" customHeight="1" x14ac:dyDescent="0.2"/>
    <row r="337" ht="14.25" hidden="1" customHeight="1" x14ac:dyDescent="0.2"/>
    <row r="338" ht="14.25" hidden="1" customHeight="1" x14ac:dyDescent="0.2"/>
    <row r="339" ht="14.25" hidden="1" customHeight="1" x14ac:dyDescent="0.2"/>
    <row r="340" ht="14.25" hidden="1" customHeight="1" x14ac:dyDescent="0.2"/>
    <row r="341" ht="14.25" hidden="1" customHeight="1" x14ac:dyDescent="0.2"/>
    <row r="342" ht="14.25" hidden="1" customHeight="1" x14ac:dyDescent="0.2"/>
    <row r="343" ht="14.25" hidden="1" customHeight="1" x14ac:dyDescent="0.2"/>
    <row r="344" ht="14.25" hidden="1" customHeight="1" x14ac:dyDescent="0.2"/>
    <row r="345" ht="14.25" hidden="1" customHeight="1" x14ac:dyDescent="0.2"/>
    <row r="346" ht="14.25" hidden="1" customHeight="1" x14ac:dyDescent="0.2"/>
    <row r="347" ht="14.25" hidden="1" customHeight="1" x14ac:dyDescent="0.2"/>
    <row r="348" ht="14.25" hidden="1" customHeight="1" x14ac:dyDescent="0.2"/>
    <row r="349" ht="14.25" hidden="1" customHeight="1" x14ac:dyDescent="0.2"/>
    <row r="350" ht="14.25" hidden="1" customHeight="1" x14ac:dyDescent="0.2"/>
    <row r="351" ht="14.25" hidden="1" customHeight="1" x14ac:dyDescent="0.2"/>
    <row r="352" ht="14.25" hidden="1" customHeight="1" x14ac:dyDescent="0.2"/>
    <row r="353" ht="14.25" hidden="1" customHeight="1" x14ac:dyDescent="0.2"/>
    <row r="354" ht="14.25" hidden="1" customHeight="1" x14ac:dyDescent="0.2"/>
    <row r="355" ht="14.25" hidden="1" customHeight="1" x14ac:dyDescent="0.2"/>
    <row r="356" ht="14.25" hidden="1" customHeight="1" x14ac:dyDescent="0.2"/>
    <row r="357" ht="14.25" hidden="1" customHeight="1" x14ac:dyDescent="0.2"/>
    <row r="358" ht="14.25" hidden="1" customHeight="1" x14ac:dyDescent="0.2"/>
    <row r="359" ht="14.25" hidden="1" customHeight="1" x14ac:dyDescent="0.2"/>
    <row r="360" ht="14.25" hidden="1" customHeight="1" x14ac:dyDescent="0.2"/>
    <row r="361" ht="14.25" hidden="1" customHeight="1" x14ac:dyDescent="0.2"/>
    <row r="362" ht="14.25" hidden="1" customHeight="1" x14ac:dyDescent="0.2"/>
    <row r="363" ht="14.25" hidden="1" customHeight="1" x14ac:dyDescent="0.2"/>
    <row r="364" ht="14.25" hidden="1" customHeight="1" x14ac:dyDescent="0.2"/>
    <row r="365" ht="14.25" hidden="1" customHeight="1" x14ac:dyDescent="0.2"/>
    <row r="366" ht="14.25" hidden="1" customHeight="1" x14ac:dyDescent="0.2"/>
    <row r="367" ht="14.25" hidden="1" customHeight="1" x14ac:dyDescent="0.2"/>
    <row r="368" ht="14.25" hidden="1" customHeight="1" x14ac:dyDescent="0.2"/>
    <row r="369" ht="14.25" hidden="1" customHeight="1" x14ac:dyDescent="0.2"/>
    <row r="370" ht="14.25" hidden="1" customHeight="1" x14ac:dyDescent="0.2"/>
    <row r="371" ht="14.25" hidden="1" customHeight="1" x14ac:dyDescent="0.2"/>
    <row r="372" ht="14.25" hidden="1" customHeight="1" x14ac:dyDescent="0.2"/>
    <row r="373" ht="14.25" hidden="1" customHeight="1" x14ac:dyDescent="0.2"/>
    <row r="374" ht="14.25" hidden="1" customHeight="1" x14ac:dyDescent="0.2"/>
    <row r="375" ht="14.25" hidden="1" customHeight="1" x14ac:dyDescent="0.2"/>
    <row r="376" ht="14.25" hidden="1" customHeight="1" x14ac:dyDescent="0.2"/>
    <row r="377" ht="14.25" hidden="1" customHeight="1" x14ac:dyDescent="0.2"/>
    <row r="378" ht="14.25" hidden="1" customHeight="1" x14ac:dyDescent="0.2"/>
    <row r="379" ht="14.25" hidden="1" customHeight="1" x14ac:dyDescent="0.2"/>
    <row r="380" ht="14.25" hidden="1" customHeight="1" x14ac:dyDescent="0.2"/>
    <row r="381" ht="14.25" hidden="1" customHeight="1" x14ac:dyDescent="0.2"/>
    <row r="382" ht="14.25" hidden="1" customHeight="1" x14ac:dyDescent="0.2"/>
    <row r="383" ht="14.25" hidden="1" customHeight="1" x14ac:dyDescent="0.2"/>
    <row r="384" ht="14.25" hidden="1" customHeight="1" x14ac:dyDescent="0.2"/>
    <row r="385" ht="14.25" hidden="1" customHeight="1" x14ac:dyDescent="0.2"/>
    <row r="386" ht="14.25" hidden="1" customHeight="1" x14ac:dyDescent="0.2"/>
    <row r="387" ht="14.25" hidden="1" customHeight="1" x14ac:dyDescent="0.2"/>
    <row r="388" ht="14.25" hidden="1" customHeight="1" x14ac:dyDescent="0.2"/>
    <row r="389" ht="14.25" hidden="1" customHeight="1" x14ac:dyDescent="0.2"/>
    <row r="390" ht="14.25" hidden="1" customHeight="1" x14ac:dyDescent="0.2"/>
    <row r="391" ht="14.25" hidden="1" customHeight="1" x14ac:dyDescent="0.2"/>
    <row r="392" ht="14.25" hidden="1" customHeight="1" x14ac:dyDescent="0.2"/>
    <row r="393" ht="14.25" hidden="1" customHeight="1" x14ac:dyDescent="0.2"/>
    <row r="394" ht="14.25" hidden="1" customHeight="1" x14ac:dyDescent="0.2"/>
    <row r="395" ht="14.25" hidden="1" customHeight="1" x14ac:dyDescent="0.2"/>
    <row r="396" ht="14.25" hidden="1" customHeight="1" x14ac:dyDescent="0.2"/>
    <row r="397" ht="14.25" hidden="1" customHeight="1" x14ac:dyDescent="0.2"/>
    <row r="398" ht="14.25" hidden="1" customHeight="1" x14ac:dyDescent="0.2"/>
    <row r="399" ht="14.25" hidden="1" customHeight="1" x14ac:dyDescent="0.2"/>
    <row r="400" ht="14.25" hidden="1" customHeight="1" x14ac:dyDescent="0.2"/>
    <row r="401" ht="14.25" hidden="1" customHeight="1" x14ac:dyDescent="0.2"/>
    <row r="402" ht="14.25" hidden="1" customHeight="1" x14ac:dyDescent="0.2"/>
    <row r="403" ht="14.25" hidden="1" customHeight="1" x14ac:dyDescent="0.2"/>
    <row r="404" ht="14.25" hidden="1" customHeight="1" x14ac:dyDescent="0.2"/>
    <row r="405" ht="14.25" hidden="1" customHeight="1" x14ac:dyDescent="0.2"/>
    <row r="406" ht="14.25" hidden="1" customHeight="1" x14ac:dyDescent="0.2"/>
    <row r="407" ht="14.25" hidden="1" customHeight="1" x14ac:dyDescent="0.2"/>
    <row r="408" ht="14.25" hidden="1" customHeight="1" x14ac:dyDescent="0.2"/>
    <row r="409" ht="14.25" hidden="1" customHeight="1" x14ac:dyDescent="0.2"/>
    <row r="410" ht="14.25" hidden="1" customHeight="1" x14ac:dyDescent="0.2"/>
    <row r="411" ht="14.25" hidden="1" customHeight="1" x14ac:dyDescent="0.2"/>
    <row r="412" ht="14.25" hidden="1" customHeight="1" x14ac:dyDescent="0.2"/>
    <row r="413" ht="14.25" hidden="1" customHeight="1" x14ac:dyDescent="0.2"/>
    <row r="414" ht="14.25" hidden="1" customHeight="1" x14ac:dyDescent="0.2"/>
    <row r="415" ht="14.25" hidden="1" customHeight="1" x14ac:dyDescent="0.2"/>
    <row r="416" ht="14.25" hidden="1" customHeight="1" x14ac:dyDescent="0.2"/>
    <row r="417" ht="14.25" hidden="1" customHeight="1" x14ac:dyDescent="0.2"/>
    <row r="418" ht="14.25" hidden="1" customHeight="1" x14ac:dyDescent="0.2"/>
    <row r="419" ht="14.25" hidden="1" customHeight="1" x14ac:dyDescent="0.2"/>
    <row r="420" ht="14.25" hidden="1" customHeight="1" x14ac:dyDescent="0.2"/>
    <row r="421" ht="14.25" hidden="1" customHeight="1" x14ac:dyDescent="0.2"/>
    <row r="422" ht="14.25" hidden="1" customHeight="1" x14ac:dyDescent="0.2"/>
    <row r="423" ht="14.25" hidden="1" customHeight="1" x14ac:dyDescent="0.2"/>
    <row r="424" ht="14.25" hidden="1" customHeight="1" x14ac:dyDescent="0.2"/>
    <row r="425" ht="14.25" hidden="1" customHeight="1" x14ac:dyDescent="0.2"/>
    <row r="426" ht="14.25" hidden="1" customHeight="1" x14ac:dyDescent="0.2"/>
    <row r="427" ht="14.25" hidden="1" customHeight="1" x14ac:dyDescent="0.2"/>
    <row r="428" ht="14.25" hidden="1" customHeight="1" x14ac:dyDescent="0.2"/>
    <row r="429" ht="14.25" hidden="1" customHeight="1" x14ac:dyDescent="0.2"/>
    <row r="430" ht="14.25" hidden="1" customHeight="1" x14ac:dyDescent="0.2"/>
    <row r="431" ht="14.25" hidden="1" customHeight="1" x14ac:dyDescent="0.2"/>
    <row r="432" ht="14.25" hidden="1" customHeight="1" x14ac:dyDescent="0.2"/>
    <row r="433" ht="14.25" hidden="1" customHeight="1" x14ac:dyDescent="0.2"/>
    <row r="434" ht="14.25" hidden="1" customHeight="1" x14ac:dyDescent="0.2"/>
    <row r="435" ht="14.25" hidden="1" customHeight="1" x14ac:dyDescent="0.2"/>
    <row r="436" ht="14.25" hidden="1" customHeight="1" x14ac:dyDescent="0.2"/>
    <row r="437" ht="14.25" hidden="1" customHeight="1" x14ac:dyDescent="0.2"/>
    <row r="438" ht="14.25" hidden="1" customHeight="1" x14ac:dyDescent="0.2"/>
    <row r="439" ht="14.25" hidden="1" customHeight="1" x14ac:dyDescent="0.2"/>
    <row r="440" ht="14.25" hidden="1" customHeight="1" x14ac:dyDescent="0.2"/>
    <row r="441" ht="14.25" hidden="1" customHeight="1" x14ac:dyDescent="0.2"/>
    <row r="442" ht="14.25" hidden="1" customHeight="1" x14ac:dyDescent="0.2"/>
    <row r="443" ht="14.25" hidden="1" customHeight="1" x14ac:dyDescent="0.2"/>
    <row r="444" ht="14.25" hidden="1" customHeight="1" x14ac:dyDescent="0.2"/>
    <row r="445" ht="14.25" hidden="1" customHeight="1" x14ac:dyDescent="0.2"/>
    <row r="446" ht="14.25" hidden="1" customHeight="1" x14ac:dyDescent="0.2"/>
    <row r="447" ht="14.25" hidden="1" customHeight="1" x14ac:dyDescent="0.2"/>
    <row r="448" ht="14.25" hidden="1" customHeight="1" x14ac:dyDescent="0.2"/>
    <row r="449" ht="14.25" hidden="1" customHeight="1" x14ac:dyDescent="0.2"/>
    <row r="450" ht="14.25" hidden="1" customHeight="1" x14ac:dyDescent="0.2"/>
    <row r="451" ht="14.25" hidden="1" customHeight="1" x14ac:dyDescent="0.2"/>
    <row r="452" ht="14.25" hidden="1" customHeight="1" x14ac:dyDescent="0.2"/>
    <row r="453" ht="14.25" hidden="1" customHeight="1" x14ac:dyDescent="0.2"/>
    <row r="454" ht="14.25" hidden="1" customHeight="1" x14ac:dyDescent="0.2"/>
    <row r="455" ht="14.25" hidden="1" customHeight="1" x14ac:dyDescent="0.2"/>
    <row r="456" ht="14.25" hidden="1" customHeight="1" x14ac:dyDescent="0.2"/>
    <row r="457" ht="14.25" hidden="1" customHeight="1" x14ac:dyDescent="0.2"/>
    <row r="458" ht="14.25" hidden="1" customHeight="1" x14ac:dyDescent="0.2"/>
    <row r="459" ht="14.25" hidden="1" customHeight="1" x14ac:dyDescent="0.2"/>
    <row r="460" ht="14.25" hidden="1" customHeight="1" x14ac:dyDescent="0.2"/>
    <row r="461" ht="14.25" hidden="1" customHeight="1" x14ac:dyDescent="0.2"/>
    <row r="462" ht="14.25" hidden="1" customHeight="1" x14ac:dyDescent="0.2"/>
    <row r="463" ht="14.25" hidden="1" customHeight="1" x14ac:dyDescent="0.2"/>
    <row r="464" ht="14.25" hidden="1" customHeight="1" x14ac:dyDescent="0.2"/>
    <row r="465" ht="14.25" hidden="1" customHeight="1" x14ac:dyDescent="0.2"/>
    <row r="466" ht="14.25" hidden="1" customHeight="1" x14ac:dyDescent="0.2"/>
    <row r="467" ht="14.25" hidden="1" customHeight="1" x14ac:dyDescent="0.2"/>
    <row r="468" ht="14.25" hidden="1" customHeight="1" x14ac:dyDescent="0.2"/>
    <row r="469" ht="14.25" hidden="1" customHeight="1" x14ac:dyDescent="0.2"/>
    <row r="470" ht="14.25" hidden="1" customHeight="1" x14ac:dyDescent="0.2"/>
    <row r="471" ht="14.25" hidden="1" customHeight="1" x14ac:dyDescent="0.2"/>
    <row r="472" ht="14.25" hidden="1" customHeight="1" x14ac:dyDescent="0.2"/>
    <row r="473" ht="14.25" hidden="1" customHeight="1" x14ac:dyDescent="0.2"/>
    <row r="474" ht="14.25" hidden="1" customHeight="1" x14ac:dyDescent="0.2"/>
    <row r="475" ht="14.25" hidden="1" customHeight="1" x14ac:dyDescent="0.2"/>
    <row r="476" ht="14.25" hidden="1" customHeight="1" x14ac:dyDescent="0.2"/>
    <row r="477" ht="14.25" hidden="1" customHeight="1" x14ac:dyDescent="0.2"/>
    <row r="478" ht="14.25" hidden="1" customHeight="1" x14ac:dyDescent="0.2"/>
    <row r="479" ht="14.25" hidden="1" customHeight="1" x14ac:dyDescent="0.2"/>
    <row r="480" ht="14.25" hidden="1" customHeight="1" x14ac:dyDescent="0.2"/>
    <row r="481" ht="14.25" hidden="1" customHeight="1" x14ac:dyDescent="0.2"/>
    <row r="482" ht="14.25" hidden="1" customHeight="1" x14ac:dyDescent="0.2"/>
    <row r="483" ht="14.25" hidden="1" customHeight="1" x14ac:dyDescent="0.2"/>
    <row r="484" ht="14.25" hidden="1" customHeight="1" x14ac:dyDescent="0.2"/>
    <row r="485" ht="14.25" hidden="1" customHeight="1" x14ac:dyDescent="0.2"/>
    <row r="486" ht="14.25" hidden="1" customHeight="1" x14ac:dyDescent="0.2"/>
    <row r="487" ht="14.25" hidden="1" customHeight="1" x14ac:dyDescent="0.2"/>
    <row r="488" ht="14.25" hidden="1" customHeight="1" x14ac:dyDescent="0.2"/>
    <row r="489" ht="14.25" hidden="1" customHeight="1" x14ac:dyDescent="0.2"/>
    <row r="490" ht="14.25" hidden="1" customHeight="1" x14ac:dyDescent="0.2"/>
    <row r="491" ht="14.25" hidden="1" customHeight="1" x14ac:dyDescent="0.2"/>
    <row r="492" ht="14.25" hidden="1" customHeight="1" x14ac:dyDescent="0.2"/>
    <row r="493" ht="14.25" hidden="1" customHeight="1" x14ac:dyDescent="0.2"/>
    <row r="494" ht="14.25" hidden="1" customHeight="1" x14ac:dyDescent="0.2"/>
    <row r="495" ht="14.25" hidden="1" customHeight="1" x14ac:dyDescent="0.2"/>
    <row r="496" ht="14.25" hidden="1" customHeight="1" x14ac:dyDescent="0.2"/>
    <row r="497" ht="14.25" hidden="1" customHeight="1" x14ac:dyDescent="0.2"/>
    <row r="498" ht="14.25" hidden="1" customHeight="1" x14ac:dyDescent="0.2"/>
    <row r="499" ht="14.25" hidden="1" customHeight="1" x14ac:dyDescent="0.2"/>
    <row r="500" ht="14.25" hidden="1" customHeight="1" x14ac:dyDescent="0.2"/>
    <row r="501" ht="14.25" hidden="1" customHeight="1" x14ac:dyDescent="0.2"/>
    <row r="502" ht="14.25" hidden="1" customHeight="1" x14ac:dyDescent="0.2"/>
    <row r="503" ht="14.25" hidden="1" customHeight="1" x14ac:dyDescent="0.2"/>
    <row r="504" ht="14.25" hidden="1" customHeight="1" x14ac:dyDescent="0.2"/>
    <row r="505" ht="14.25" hidden="1" customHeight="1" x14ac:dyDescent="0.2"/>
    <row r="506" ht="14.25" hidden="1" customHeight="1" x14ac:dyDescent="0.2"/>
    <row r="507" ht="14.25" hidden="1" customHeight="1" x14ac:dyDescent="0.2"/>
    <row r="508" ht="14.25" hidden="1" customHeight="1" x14ac:dyDescent="0.2"/>
    <row r="509" ht="14.25" hidden="1" customHeight="1" x14ac:dyDescent="0.2"/>
    <row r="510" ht="14.25" hidden="1" customHeight="1" x14ac:dyDescent="0.2"/>
    <row r="511" ht="14.25" hidden="1" customHeight="1" x14ac:dyDescent="0.2"/>
    <row r="512" ht="14.25" hidden="1" customHeight="1" x14ac:dyDescent="0.2"/>
    <row r="513" ht="14.25" hidden="1" customHeight="1" x14ac:dyDescent="0.2"/>
    <row r="514" ht="14.25" hidden="1" customHeight="1" x14ac:dyDescent="0.2"/>
    <row r="515" ht="14.25" hidden="1" customHeight="1" x14ac:dyDescent="0.2"/>
    <row r="516" ht="14.25" hidden="1" customHeight="1" x14ac:dyDescent="0.2"/>
    <row r="517" ht="14.25" hidden="1" customHeight="1" x14ac:dyDescent="0.2"/>
    <row r="518" ht="14.25" hidden="1" customHeight="1" x14ac:dyDescent="0.2"/>
    <row r="519" ht="14.25" hidden="1" customHeight="1" x14ac:dyDescent="0.2"/>
    <row r="520" ht="14.25" hidden="1" customHeight="1" x14ac:dyDescent="0.2"/>
    <row r="521" ht="14.25" hidden="1" customHeight="1" x14ac:dyDescent="0.2"/>
    <row r="522" ht="14.25" hidden="1" customHeight="1" x14ac:dyDescent="0.2"/>
    <row r="523" ht="14.25" hidden="1" customHeight="1" x14ac:dyDescent="0.2"/>
    <row r="524" ht="14.25" hidden="1" customHeight="1" x14ac:dyDescent="0.2"/>
    <row r="525" ht="14.25" hidden="1" customHeight="1" x14ac:dyDescent="0.2"/>
    <row r="526" ht="14.25" hidden="1" customHeight="1" x14ac:dyDescent="0.2"/>
    <row r="527" ht="14.25" hidden="1" customHeight="1" x14ac:dyDescent="0.2"/>
    <row r="528" ht="14.25" hidden="1" customHeight="1" x14ac:dyDescent="0.2"/>
    <row r="529" ht="14.25" hidden="1" customHeight="1" x14ac:dyDescent="0.2"/>
    <row r="530" ht="14.25" hidden="1" customHeight="1" x14ac:dyDescent="0.2"/>
    <row r="531" ht="14.25" hidden="1" customHeight="1" x14ac:dyDescent="0.2"/>
    <row r="532" ht="14.25" hidden="1" customHeight="1" x14ac:dyDescent="0.2"/>
    <row r="533" ht="14.25" hidden="1" customHeight="1" x14ac:dyDescent="0.2"/>
    <row r="534" ht="14.25" hidden="1" customHeight="1" x14ac:dyDescent="0.2"/>
    <row r="535" ht="14.25" hidden="1" customHeight="1" x14ac:dyDescent="0.2"/>
    <row r="536" ht="14.25" hidden="1" customHeight="1" x14ac:dyDescent="0.2"/>
    <row r="537" ht="14.25" hidden="1" customHeight="1" x14ac:dyDescent="0.2"/>
    <row r="538" ht="14.25" hidden="1" customHeight="1" x14ac:dyDescent="0.2"/>
    <row r="539" ht="14.25" hidden="1" customHeight="1" x14ac:dyDescent="0.2"/>
    <row r="540" ht="14.25" hidden="1" customHeight="1" x14ac:dyDescent="0.2"/>
    <row r="541" ht="14.25" hidden="1" customHeight="1" x14ac:dyDescent="0.2"/>
    <row r="542" ht="14.25" hidden="1" customHeight="1" x14ac:dyDescent="0.2"/>
    <row r="543" ht="14.25" hidden="1" customHeight="1" x14ac:dyDescent="0.2"/>
    <row r="544" ht="14.25" hidden="1" customHeight="1" x14ac:dyDescent="0.2"/>
    <row r="545" ht="14.25" hidden="1" customHeight="1" x14ac:dyDescent="0.2"/>
    <row r="546" ht="14.25" hidden="1" customHeight="1" x14ac:dyDescent="0.2"/>
    <row r="547" ht="14.25" hidden="1" customHeight="1" x14ac:dyDescent="0.2"/>
    <row r="548" ht="14.25" hidden="1" customHeight="1" x14ac:dyDescent="0.2"/>
    <row r="549" ht="14.25" hidden="1" customHeight="1" x14ac:dyDescent="0.2"/>
    <row r="550" ht="14.25" hidden="1" customHeight="1" x14ac:dyDescent="0.2"/>
    <row r="551" ht="14.25" hidden="1" customHeight="1" x14ac:dyDescent="0.2"/>
    <row r="552" ht="14.25" hidden="1" customHeight="1" x14ac:dyDescent="0.2"/>
    <row r="553" ht="14.25" hidden="1" customHeight="1" x14ac:dyDescent="0.2"/>
    <row r="554" ht="14.25" hidden="1" customHeight="1" x14ac:dyDescent="0.2"/>
    <row r="555" ht="14.25" hidden="1" customHeight="1" x14ac:dyDescent="0.2"/>
    <row r="556" ht="14.25" hidden="1" customHeight="1" x14ac:dyDescent="0.2"/>
    <row r="557" ht="14.25" hidden="1" customHeight="1" x14ac:dyDescent="0.2"/>
    <row r="558" ht="14.25" hidden="1" customHeight="1" x14ac:dyDescent="0.2"/>
    <row r="559" ht="14.25" hidden="1" customHeight="1" x14ac:dyDescent="0.2"/>
    <row r="560" ht="14.25" hidden="1" customHeight="1" x14ac:dyDescent="0.2"/>
    <row r="561" ht="14.25" hidden="1" customHeight="1" x14ac:dyDescent="0.2"/>
    <row r="562" ht="14.25" hidden="1" customHeight="1" x14ac:dyDescent="0.2"/>
    <row r="563" ht="14.25" hidden="1" customHeight="1" x14ac:dyDescent="0.2"/>
    <row r="564" ht="14.25" hidden="1" customHeight="1" x14ac:dyDescent="0.2"/>
    <row r="565" ht="14.25" hidden="1" customHeight="1" x14ac:dyDescent="0.2"/>
    <row r="566" ht="14.25" hidden="1" customHeight="1" x14ac:dyDescent="0.2"/>
    <row r="567" ht="14.25" hidden="1" customHeight="1" x14ac:dyDescent="0.2"/>
    <row r="568" ht="14.25" hidden="1" customHeight="1" x14ac:dyDescent="0.2"/>
    <row r="569" ht="14.25" hidden="1" customHeight="1" x14ac:dyDescent="0.2"/>
    <row r="570" ht="14.25" hidden="1" customHeight="1" x14ac:dyDescent="0.2"/>
    <row r="571" ht="14.25" hidden="1" customHeight="1" x14ac:dyDescent="0.2"/>
    <row r="572" ht="14.25" hidden="1" customHeight="1" x14ac:dyDescent="0.2"/>
    <row r="573" ht="14.25" hidden="1" customHeight="1" x14ac:dyDescent="0.2"/>
    <row r="574" ht="14.25" hidden="1" customHeight="1" x14ac:dyDescent="0.2"/>
    <row r="575" ht="14.25" hidden="1" customHeight="1" x14ac:dyDescent="0.2"/>
    <row r="576" ht="14.25" hidden="1" customHeight="1" x14ac:dyDescent="0.2"/>
    <row r="577" ht="14.25" hidden="1" customHeight="1" x14ac:dyDescent="0.2"/>
    <row r="578" ht="14.25" hidden="1" customHeight="1" x14ac:dyDescent="0.2"/>
    <row r="579" ht="14.25" hidden="1" customHeight="1" x14ac:dyDescent="0.2"/>
    <row r="580" ht="14.25" hidden="1" customHeight="1" x14ac:dyDescent="0.2"/>
    <row r="581" ht="14.25" hidden="1" customHeight="1" x14ac:dyDescent="0.2"/>
    <row r="582" ht="14.25" hidden="1" customHeight="1" x14ac:dyDescent="0.2"/>
    <row r="583" ht="14.25" hidden="1" customHeight="1" x14ac:dyDescent="0.2"/>
    <row r="584" ht="14.25" hidden="1" customHeight="1" x14ac:dyDescent="0.2"/>
    <row r="585" ht="14.25" hidden="1" customHeight="1" x14ac:dyDescent="0.2"/>
    <row r="586" ht="14.25" hidden="1" customHeight="1" x14ac:dyDescent="0.2"/>
    <row r="587" ht="14.25" hidden="1" customHeight="1" x14ac:dyDescent="0.2"/>
    <row r="588" ht="14.25" hidden="1" customHeight="1" x14ac:dyDescent="0.2"/>
    <row r="589" ht="14.25" hidden="1" customHeight="1" x14ac:dyDescent="0.2"/>
    <row r="590" ht="14.25" hidden="1" customHeight="1" x14ac:dyDescent="0.2"/>
    <row r="591" ht="14.25" hidden="1" customHeight="1" x14ac:dyDescent="0.2"/>
    <row r="592" ht="14.25" hidden="1" customHeight="1" x14ac:dyDescent="0.2"/>
    <row r="593" ht="14.25" hidden="1" customHeight="1" x14ac:dyDescent="0.2"/>
    <row r="594" ht="14.25" hidden="1" customHeight="1" x14ac:dyDescent="0.2"/>
    <row r="595" ht="14.25" hidden="1" customHeight="1" x14ac:dyDescent="0.2"/>
    <row r="596" ht="14.25" hidden="1" customHeight="1" x14ac:dyDescent="0.2"/>
    <row r="597" ht="14.25" hidden="1" customHeight="1" x14ac:dyDescent="0.2"/>
    <row r="598" ht="14.25" hidden="1" customHeight="1" x14ac:dyDescent="0.2"/>
    <row r="599" ht="14.25" hidden="1" customHeight="1" x14ac:dyDescent="0.2"/>
    <row r="600" ht="14.25" hidden="1" customHeight="1" x14ac:dyDescent="0.2"/>
    <row r="601" ht="14.25" hidden="1" customHeight="1" x14ac:dyDescent="0.2"/>
    <row r="602" ht="14.25" hidden="1" customHeight="1" x14ac:dyDescent="0.2"/>
    <row r="603" ht="14.25" hidden="1" customHeight="1" x14ac:dyDescent="0.2"/>
    <row r="604" ht="14.25" hidden="1" customHeight="1" x14ac:dyDescent="0.2"/>
    <row r="605" ht="14.25" hidden="1" customHeight="1" x14ac:dyDescent="0.2"/>
    <row r="606" ht="14.25" hidden="1" customHeight="1" x14ac:dyDescent="0.2"/>
    <row r="607" ht="14.25" hidden="1" customHeight="1" x14ac:dyDescent="0.2"/>
    <row r="608" ht="14.25" hidden="1" customHeight="1" x14ac:dyDescent="0.2"/>
    <row r="609" ht="14.25" hidden="1" customHeight="1" x14ac:dyDescent="0.2"/>
    <row r="610" ht="14.25" hidden="1" customHeight="1" x14ac:dyDescent="0.2"/>
    <row r="611" ht="14.25" hidden="1" customHeight="1" x14ac:dyDescent="0.2"/>
    <row r="612" ht="14.25" hidden="1" customHeight="1" x14ac:dyDescent="0.2"/>
    <row r="613" ht="14.25" hidden="1" customHeight="1" x14ac:dyDescent="0.2"/>
    <row r="614" ht="14.25" hidden="1" customHeight="1" x14ac:dyDescent="0.2"/>
    <row r="615" ht="14.25" hidden="1" customHeight="1" x14ac:dyDescent="0.2"/>
    <row r="616" ht="14.25" hidden="1" customHeight="1" x14ac:dyDescent="0.2"/>
    <row r="617" ht="14.25" hidden="1" customHeight="1" x14ac:dyDescent="0.2"/>
    <row r="618" ht="14.25" hidden="1" customHeight="1" x14ac:dyDescent="0.2"/>
    <row r="619" ht="14.25" hidden="1" customHeight="1" x14ac:dyDescent="0.2"/>
    <row r="620" ht="14.25" hidden="1" customHeight="1" x14ac:dyDescent="0.2"/>
    <row r="621" ht="14.25" hidden="1" customHeight="1" x14ac:dyDescent="0.2"/>
    <row r="622" ht="14.25" hidden="1" customHeight="1" x14ac:dyDescent="0.2"/>
    <row r="623" ht="14.25" hidden="1" customHeight="1" x14ac:dyDescent="0.2"/>
    <row r="624" ht="14.25" hidden="1" customHeight="1" x14ac:dyDescent="0.2"/>
    <row r="625" ht="14.25" hidden="1" customHeight="1" x14ac:dyDescent="0.2"/>
    <row r="626" ht="14.25" hidden="1" customHeight="1" x14ac:dyDescent="0.2"/>
    <row r="627" ht="14.25" hidden="1" customHeight="1" x14ac:dyDescent="0.2"/>
    <row r="628" ht="14.25" hidden="1" customHeight="1" x14ac:dyDescent="0.2"/>
    <row r="629" ht="14.25" hidden="1" customHeight="1" x14ac:dyDescent="0.2"/>
    <row r="630" ht="14.25" hidden="1" customHeight="1" x14ac:dyDescent="0.2"/>
    <row r="631" ht="14.25" hidden="1" customHeight="1" x14ac:dyDescent="0.2"/>
    <row r="632" ht="14.25" hidden="1" customHeight="1" x14ac:dyDescent="0.2"/>
    <row r="633" ht="14.25" hidden="1" customHeight="1" x14ac:dyDescent="0.2"/>
    <row r="634" ht="14.25" hidden="1" customHeight="1" x14ac:dyDescent="0.2"/>
    <row r="635" ht="14.25" hidden="1" customHeight="1" x14ac:dyDescent="0.2"/>
    <row r="636" ht="14.25" hidden="1" customHeight="1" x14ac:dyDescent="0.2"/>
    <row r="637" ht="14.25" hidden="1" customHeight="1" x14ac:dyDescent="0.2"/>
    <row r="638" ht="14.25" hidden="1" customHeight="1" x14ac:dyDescent="0.2"/>
    <row r="639" ht="14.25" hidden="1" customHeight="1" x14ac:dyDescent="0.2"/>
    <row r="640" ht="14.25" hidden="1" customHeight="1" x14ac:dyDescent="0.2"/>
    <row r="641" ht="14.25" hidden="1" customHeight="1" x14ac:dyDescent="0.2"/>
    <row r="642" ht="14.25" hidden="1" customHeight="1" x14ac:dyDescent="0.2"/>
    <row r="643" ht="14.25" hidden="1" customHeight="1" x14ac:dyDescent="0.2"/>
    <row r="644" ht="14.25" hidden="1" customHeight="1" x14ac:dyDescent="0.2"/>
    <row r="645" ht="14.25" hidden="1" customHeight="1" x14ac:dyDescent="0.2"/>
    <row r="646" ht="14.25" hidden="1" customHeight="1" x14ac:dyDescent="0.2"/>
    <row r="647" ht="14.25" hidden="1" customHeight="1" x14ac:dyDescent="0.2"/>
    <row r="648" ht="14.25" hidden="1" customHeight="1" x14ac:dyDescent="0.2"/>
    <row r="649" ht="14.25" hidden="1" customHeight="1" x14ac:dyDescent="0.2"/>
    <row r="650" ht="14.25" hidden="1" customHeight="1" x14ac:dyDescent="0.2"/>
    <row r="651" ht="14.25" hidden="1" customHeight="1" x14ac:dyDescent="0.2"/>
    <row r="652" ht="14.25" hidden="1" customHeight="1" x14ac:dyDescent="0.2"/>
    <row r="653" ht="14.25" hidden="1" customHeight="1" x14ac:dyDescent="0.2"/>
    <row r="654" ht="14.25" hidden="1" customHeight="1" x14ac:dyDescent="0.2"/>
    <row r="655" ht="14.25" hidden="1" customHeight="1" x14ac:dyDescent="0.2"/>
    <row r="656" ht="14.25" hidden="1" customHeight="1" x14ac:dyDescent="0.2"/>
    <row r="657" ht="14.25" hidden="1" customHeight="1" x14ac:dyDescent="0.2"/>
    <row r="658" ht="14.25" hidden="1" customHeight="1" x14ac:dyDescent="0.2"/>
    <row r="659" ht="14.25" hidden="1" customHeight="1" x14ac:dyDescent="0.2"/>
    <row r="660" ht="14.25" hidden="1" customHeight="1" x14ac:dyDescent="0.2"/>
    <row r="661" ht="14.25" hidden="1" customHeight="1" x14ac:dyDescent="0.2"/>
    <row r="662" ht="14.25" hidden="1" customHeight="1" x14ac:dyDescent="0.2"/>
    <row r="663" ht="14.25" hidden="1" customHeight="1" x14ac:dyDescent="0.2"/>
    <row r="664" ht="14.25" hidden="1" customHeight="1" x14ac:dyDescent="0.2"/>
    <row r="665" ht="14.25" hidden="1" customHeight="1" x14ac:dyDescent="0.2"/>
    <row r="666" ht="14.25" hidden="1" customHeight="1" x14ac:dyDescent="0.2"/>
    <row r="667" ht="14.25" hidden="1" customHeight="1" x14ac:dyDescent="0.2"/>
    <row r="668" ht="14.25" hidden="1" customHeight="1" x14ac:dyDescent="0.2"/>
    <row r="669" ht="14.25" hidden="1" customHeight="1" x14ac:dyDescent="0.2"/>
    <row r="670" ht="14.25" hidden="1" customHeight="1" x14ac:dyDescent="0.2"/>
    <row r="671" ht="14.25" hidden="1" customHeight="1" x14ac:dyDescent="0.2"/>
    <row r="672" ht="14.25" hidden="1" customHeight="1" x14ac:dyDescent="0.2"/>
    <row r="673" ht="14.25" hidden="1" customHeight="1" x14ac:dyDescent="0.2"/>
    <row r="674" ht="14.25" hidden="1" customHeight="1" x14ac:dyDescent="0.2"/>
    <row r="675" ht="14.25" hidden="1" customHeight="1" x14ac:dyDescent="0.2"/>
    <row r="676" ht="14.25" hidden="1" customHeight="1" x14ac:dyDescent="0.2"/>
    <row r="677" ht="14.25" hidden="1" customHeight="1" x14ac:dyDescent="0.2"/>
    <row r="678" ht="14.25" hidden="1" customHeight="1" x14ac:dyDescent="0.2"/>
    <row r="679" ht="14.25" hidden="1" customHeight="1" x14ac:dyDescent="0.2"/>
    <row r="680" ht="14.25" hidden="1" customHeight="1" x14ac:dyDescent="0.2"/>
    <row r="681" ht="14.25" hidden="1" customHeight="1" x14ac:dyDescent="0.2"/>
    <row r="682" ht="14.25" hidden="1" customHeight="1" x14ac:dyDescent="0.2"/>
    <row r="683" ht="14.25" hidden="1" customHeight="1" x14ac:dyDescent="0.2"/>
    <row r="684" ht="14.25" hidden="1" customHeight="1" x14ac:dyDescent="0.2"/>
    <row r="685" ht="14.25" hidden="1" customHeight="1" x14ac:dyDescent="0.2"/>
    <row r="686" ht="14.25" hidden="1" customHeight="1" x14ac:dyDescent="0.2"/>
    <row r="687" ht="14.25" hidden="1" customHeight="1" x14ac:dyDescent="0.2"/>
    <row r="688" ht="14.25" hidden="1" customHeight="1" x14ac:dyDescent="0.2"/>
    <row r="689" ht="14.25" hidden="1" customHeight="1" x14ac:dyDescent="0.2"/>
    <row r="690" ht="14.25" hidden="1" customHeight="1" x14ac:dyDescent="0.2"/>
    <row r="691" ht="14.25" hidden="1" customHeight="1" x14ac:dyDescent="0.2"/>
    <row r="692" ht="14.25" hidden="1" customHeight="1" x14ac:dyDescent="0.2"/>
    <row r="693" ht="14.25" hidden="1" customHeight="1" x14ac:dyDescent="0.2"/>
    <row r="694" ht="14.25" hidden="1" customHeight="1" x14ac:dyDescent="0.2"/>
    <row r="695" ht="14.25" hidden="1" customHeight="1" x14ac:dyDescent="0.2"/>
    <row r="696" ht="14.25" hidden="1" customHeight="1" x14ac:dyDescent="0.2"/>
    <row r="697" ht="14.25" hidden="1" customHeight="1" x14ac:dyDescent="0.2"/>
    <row r="698" ht="14.25" hidden="1" customHeight="1" x14ac:dyDescent="0.2"/>
    <row r="699" ht="14.25" hidden="1" customHeight="1" x14ac:dyDescent="0.2"/>
    <row r="700" ht="14.25" hidden="1" customHeight="1" x14ac:dyDescent="0.2"/>
    <row r="701" ht="14.25" hidden="1" customHeight="1" x14ac:dyDescent="0.2"/>
    <row r="702" ht="14.25" hidden="1" customHeight="1" x14ac:dyDescent="0.2"/>
    <row r="703" ht="14.25" hidden="1" customHeight="1" x14ac:dyDescent="0.2"/>
    <row r="704" ht="14.25" hidden="1" customHeight="1" x14ac:dyDescent="0.2"/>
    <row r="705" ht="14.25" hidden="1" customHeight="1" x14ac:dyDescent="0.2"/>
    <row r="706" ht="14.25" hidden="1" customHeight="1" x14ac:dyDescent="0.2"/>
    <row r="707" ht="14.25" hidden="1" customHeight="1" x14ac:dyDescent="0.2"/>
    <row r="708" ht="14.25" hidden="1" customHeight="1" x14ac:dyDescent="0.2"/>
    <row r="709" ht="14.25" hidden="1" customHeight="1" x14ac:dyDescent="0.2"/>
    <row r="710" ht="14.25" hidden="1" customHeight="1" x14ac:dyDescent="0.2"/>
    <row r="711" ht="14.25" hidden="1" customHeight="1" x14ac:dyDescent="0.2"/>
    <row r="712" ht="14.25" hidden="1" customHeight="1" x14ac:dyDescent="0.2"/>
    <row r="713" ht="14.25" hidden="1" customHeight="1" x14ac:dyDescent="0.2"/>
    <row r="714" ht="14.25" hidden="1" customHeight="1" x14ac:dyDescent="0.2"/>
    <row r="715" ht="14.25" hidden="1" customHeight="1" x14ac:dyDescent="0.2"/>
    <row r="716" ht="14.25" hidden="1" customHeight="1" x14ac:dyDescent="0.2"/>
    <row r="717" ht="14.25" hidden="1" customHeight="1" x14ac:dyDescent="0.2"/>
    <row r="718" ht="14.25" hidden="1" customHeight="1" x14ac:dyDescent="0.2"/>
    <row r="719" ht="14.25" hidden="1" customHeight="1" x14ac:dyDescent="0.2"/>
    <row r="720" ht="14.25" hidden="1" customHeight="1" x14ac:dyDescent="0.2"/>
    <row r="721" ht="14.25" hidden="1" customHeight="1" x14ac:dyDescent="0.2"/>
    <row r="722" ht="14.25" hidden="1" customHeight="1" x14ac:dyDescent="0.2"/>
    <row r="723" ht="14.25" hidden="1" customHeight="1" x14ac:dyDescent="0.2"/>
    <row r="724" ht="14.25" hidden="1" customHeight="1" x14ac:dyDescent="0.2"/>
    <row r="725" ht="14.25" hidden="1" customHeight="1" x14ac:dyDescent="0.2"/>
    <row r="726" ht="14.25" hidden="1" customHeight="1" x14ac:dyDescent="0.2"/>
    <row r="727" ht="14.25" hidden="1" customHeight="1" x14ac:dyDescent="0.2"/>
    <row r="728" ht="14.25" hidden="1" customHeight="1" x14ac:dyDescent="0.2"/>
    <row r="729" ht="14.25" hidden="1" customHeight="1" x14ac:dyDescent="0.2"/>
    <row r="730" ht="14.25" hidden="1" customHeight="1" x14ac:dyDescent="0.2"/>
    <row r="731" ht="14.25" hidden="1" customHeight="1" x14ac:dyDescent="0.2"/>
    <row r="732" ht="14.25" hidden="1" customHeight="1" x14ac:dyDescent="0.2"/>
    <row r="733" ht="14.25" hidden="1" customHeight="1" x14ac:dyDescent="0.2"/>
    <row r="734" ht="14.25" hidden="1" customHeight="1" x14ac:dyDescent="0.2"/>
    <row r="735" ht="14.25" hidden="1" customHeight="1" x14ac:dyDescent="0.2"/>
    <row r="736" ht="14.25" hidden="1" customHeight="1" x14ac:dyDescent="0.2"/>
    <row r="737" ht="14.25" hidden="1" customHeight="1" x14ac:dyDescent="0.2"/>
    <row r="738" ht="14.25" hidden="1" customHeight="1" x14ac:dyDescent="0.2"/>
    <row r="739" ht="14.25" hidden="1" customHeight="1" x14ac:dyDescent="0.2"/>
    <row r="740" ht="14.25" hidden="1" customHeight="1" x14ac:dyDescent="0.2"/>
    <row r="741" ht="14.25" hidden="1" customHeight="1" x14ac:dyDescent="0.2"/>
    <row r="742" ht="14.25" hidden="1" customHeight="1" x14ac:dyDescent="0.2"/>
    <row r="743" ht="14.25" hidden="1" customHeight="1" x14ac:dyDescent="0.2"/>
    <row r="744" ht="14.25" hidden="1" customHeight="1" x14ac:dyDescent="0.2"/>
    <row r="745" ht="14.25" hidden="1" customHeight="1" x14ac:dyDescent="0.2"/>
    <row r="746" ht="14.25" hidden="1" customHeight="1" x14ac:dyDescent="0.2"/>
    <row r="747" ht="14.25" hidden="1" customHeight="1" x14ac:dyDescent="0.2"/>
    <row r="748" ht="14.25" hidden="1" customHeight="1" x14ac:dyDescent="0.2"/>
    <row r="749" ht="14.25" hidden="1" customHeight="1" x14ac:dyDescent="0.2"/>
    <row r="750" ht="14.25" hidden="1" customHeight="1" x14ac:dyDescent="0.2"/>
    <row r="751" ht="14.25" hidden="1" customHeight="1" x14ac:dyDescent="0.2"/>
    <row r="752" ht="14.25" hidden="1" customHeight="1" x14ac:dyDescent="0.2"/>
    <row r="753" ht="14.25" hidden="1" customHeight="1" x14ac:dyDescent="0.2"/>
    <row r="754" ht="14.25" hidden="1" customHeight="1" x14ac:dyDescent="0.2"/>
    <row r="755" ht="14.25" hidden="1" customHeight="1" x14ac:dyDescent="0.2"/>
    <row r="756" ht="14.25" hidden="1" customHeight="1" x14ac:dyDescent="0.2"/>
    <row r="757" ht="14.25" hidden="1" customHeight="1" x14ac:dyDescent="0.2"/>
    <row r="758" ht="14.25" hidden="1" customHeight="1" x14ac:dyDescent="0.2"/>
    <row r="759" ht="14.25" hidden="1" customHeight="1" x14ac:dyDescent="0.2"/>
    <row r="760" ht="14.25" hidden="1" customHeight="1" x14ac:dyDescent="0.2"/>
    <row r="761" ht="14.25" hidden="1" customHeight="1" x14ac:dyDescent="0.2"/>
    <row r="762" ht="14.25" hidden="1" customHeight="1" x14ac:dyDescent="0.2"/>
    <row r="763" ht="14.25" hidden="1" customHeight="1" x14ac:dyDescent="0.2"/>
    <row r="764" ht="14.25" hidden="1" customHeight="1" x14ac:dyDescent="0.2"/>
    <row r="765" ht="14.25" hidden="1" customHeight="1" x14ac:dyDescent="0.2"/>
    <row r="766" ht="14.25" hidden="1" customHeight="1" x14ac:dyDescent="0.2"/>
    <row r="767" ht="14.25" hidden="1" customHeight="1" x14ac:dyDescent="0.2"/>
    <row r="768" ht="14.25" hidden="1" customHeight="1" x14ac:dyDescent="0.2"/>
    <row r="769" ht="14.25" hidden="1" customHeight="1" x14ac:dyDescent="0.2"/>
    <row r="770" ht="14.25" hidden="1" customHeight="1" x14ac:dyDescent="0.2"/>
    <row r="771" ht="14.25" hidden="1" customHeight="1" x14ac:dyDescent="0.2"/>
    <row r="772" ht="14.25" hidden="1" customHeight="1" x14ac:dyDescent="0.2"/>
    <row r="773" ht="14.25" hidden="1" customHeight="1" x14ac:dyDescent="0.2"/>
    <row r="774" ht="14.25" hidden="1" customHeight="1" x14ac:dyDescent="0.2"/>
    <row r="775" ht="14.25" hidden="1" customHeight="1" x14ac:dyDescent="0.2"/>
    <row r="776" ht="14.25" hidden="1" customHeight="1" x14ac:dyDescent="0.2"/>
    <row r="777" ht="14.25" hidden="1" customHeight="1" x14ac:dyDescent="0.2"/>
    <row r="778" ht="14.25" hidden="1" customHeight="1" x14ac:dyDescent="0.2"/>
    <row r="779" ht="14.25" hidden="1" customHeight="1" x14ac:dyDescent="0.2"/>
    <row r="780" ht="14.25" hidden="1" customHeight="1" x14ac:dyDescent="0.2"/>
    <row r="781" ht="14.25" hidden="1" customHeight="1" x14ac:dyDescent="0.2"/>
    <row r="782" ht="14.25" hidden="1" customHeight="1" x14ac:dyDescent="0.2"/>
    <row r="783" ht="14.25" hidden="1" customHeight="1" x14ac:dyDescent="0.2"/>
    <row r="784" ht="14.25" hidden="1" customHeight="1" x14ac:dyDescent="0.2"/>
    <row r="785" ht="14.25" hidden="1" customHeight="1" x14ac:dyDescent="0.2"/>
    <row r="786" ht="14.25" hidden="1" customHeight="1" x14ac:dyDescent="0.2"/>
    <row r="787" ht="14.25" hidden="1" customHeight="1" x14ac:dyDescent="0.2"/>
    <row r="788" ht="14.25" hidden="1" customHeight="1" x14ac:dyDescent="0.2"/>
    <row r="789" ht="14.25" hidden="1" customHeight="1" x14ac:dyDescent="0.2"/>
    <row r="790" ht="14.25" hidden="1" customHeight="1" x14ac:dyDescent="0.2"/>
    <row r="791" ht="14.25" hidden="1" customHeight="1" x14ac:dyDescent="0.2"/>
    <row r="792" ht="14.25" hidden="1" customHeight="1" x14ac:dyDescent="0.2"/>
    <row r="793" ht="14.25" hidden="1" customHeight="1" x14ac:dyDescent="0.2"/>
    <row r="794" ht="14.25" hidden="1" customHeight="1" x14ac:dyDescent="0.2"/>
    <row r="795" ht="14.25" hidden="1" customHeight="1" x14ac:dyDescent="0.2"/>
    <row r="796" ht="14.25" hidden="1" customHeight="1" x14ac:dyDescent="0.2"/>
    <row r="797" ht="14.25" hidden="1" customHeight="1" x14ac:dyDescent="0.2"/>
    <row r="798" ht="14.25" hidden="1" customHeight="1" x14ac:dyDescent="0.2"/>
    <row r="799" ht="14.25" hidden="1" customHeight="1" x14ac:dyDescent="0.2"/>
    <row r="800" ht="14.25" hidden="1" customHeight="1" x14ac:dyDescent="0.2"/>
    <row r="801" ht="14.25" hidden="1" customHeight="1" x14ac:dyDescent="0.2"/>
    <row r="802" ht="14.25" hidden="1" customHeight="1" x14ac:dyDescent="0.2"/>
    <row r="803" ht="14.25" hidden="1" customHeight="1" x14ac:dyDescent="0.2"/>
    <row r="804" ht="14.25" hidden="1" customHeight="1" x14ac:dyDescent="0.2"/>
    <row r="805" ht="14.25" hidden="1" customHeight="1" x14ac:dyDescent="0.2"/>
    <row r="806" ht="14.25" hidden="1" customHeight="1" x14ac:dyDescent="0.2"/>
    <row r="807" ht="14.25" hidden="1" customHeight="1" x14ac:dyDescent="0.2"/>
    <row r="808" ht="14.25" hidden="1" customHeight="1" x14ac:dyDescent="0.2"/>
    <row r="809" ht="14.25" hidden="1" customHeight="1" x14ac:dyDescent="0.2"/>
    <row r="810" ht="14.25" hidden="1" customHeight="1" x14ac:dyDescent="0.2"/>
    <row r="811" ht="14.25" hidden="1" customHeight="1" x14ac:dyDescent="0.2"/>
    <row r="812" ht="14.25" hidden="1" customHeight="1" x14ac:dyDescent="0.2"/>
    <row r="813" ht="14.25" hidden="1" customHeight="1" x14ac:dyDescent="0.2"/>
    <row r="814" ht="14.25" hidden="1" customHeight="1" x14ac:dyDescent="0.2"/>
    <row r="815" ht="14.25" hidden="1" customHeight="1" x14ac:dyDescent="0.2"/>
    <row r="816" ht="14.25" hidden="1" customHeight="1" x14ac:dyDescent="0.2"/>
    <row r="817" ht="14.25" hidden="1" customHeight="1" x14ac:dyDescent="0.2"/>
    <row r="818" ht="14.25" hidden="1" customHeight="1" x14ac:dyDescent="0.2"/>
    <row r="819" ht="14.25" hidden="1" customHeight="1" x14ac:dyDescent="0.2"/>
    <row r="820" ht="14.25" hidden="1" customHeight="1" x14ac:dyDescent="0.2"/>
    <row r="821" ht="14.25" hidden="1" customHeight="1" x14ac:dyDescent="0.2"/>
    <row r="822" ht="14.25" hidden="1" customHeight="1" x14ac:dyDescent="0.2"/>
    <row r="823" ht="14.25" hidden="1" customHeight="1" x14ac:dyDescent="0.2"/>
    <row r="824" ht="14.25" hidden="1" customHeight="1" x14ac:dyDescent="0.2"/>
    <row r="825" ht="14.25" hidden="1" customHeight="1" x14ac:dyDescent="0.2"/>
    <row r="826" ht="14.25" hidden="1" customHeight="1" x14ac:dyDescent="0.2"/>
    <row r="827" ht="14.25" hidden="1" customHeight="1" x14ac:dyDescent="0.2"/>
    <row r="828" ht="14.25" hidden="1" customHeight="1" x14ac:dyDescent="0.2"/>
    <row r="829" ht="14.25" hidden="1" customHeight="1" x14ac:dyDescent="0.2"/>
    <row r="830" ht="14.25" hidden="1" customHeight="1" x14ac:dyDescent="0.2"/>
    <row r="831" ht="14.25" hidden="1" customHeight="1" x14ac:dyDescent="0.2"/>
    <row r="832" ht="14.25" hidden="1" customHeight="1" x14ac:dyDescent="0.2"/>
    <row r="833" ht="14.25" hidden="1" customHeight="1" x14ac:dyDescent="0.2"/>
    <row r="834" ht="14.25" hidden="1" customHeight="1" x14ac:dyDescent="0.2"/>
    <row r="835" ht="14.25" hidden="1" customHeight="1" x14ac:dyDescent="0.2"/>
    <row r="836" ht="14.25" hidden="1" customHeight="1" x14ac:dyDescent="0.2"/>
    <row r="837" ht="14.25" hidden="1" customHeight="1" x14ac:dyDescent="0.2"/>
    <row r="838" ht="14.25" hidden="1" customHeight="1" x14ac:dyDescent="0.2"/>
    <row r="839" ht="14.25" hidden="1" customHeight="1" x14ac:dyDescent="0.2"/>
    <row r="840" ht="14.25" hidden="1" customHeight="1" x14ac:dyDescent="0.2"/>
    <row r="841" ht="14.25" hidden="1" customHeight="1" x14ac:dyDescent="0.2"/>
    <row r="842" ht="14.25" hidden="1" customHeight="1" x14ac:dyDescent="0.2"/>
    <row r="843" ht="14.25" hidden="1" customHeight="1" x14ac:dyDescent="0.2"/>
    <row r="844" ht="14.25" hidden="1" customHeight="1" x14ac:dyDescent="0.2"/>
    <row r="845" ht="14.25" hidden="1" customHeight="1" x14ac:dyDescent="0.2"/>
    <row r="846" ht="14.25" hidden="1" customHeight="1" x14ac:dyDescent="0.2"/>
    <row r="847" ht="14.25" hidden="1" customHeight="1" x14ac:dyDescent="0.2"/>
    <row r="848" ht="14.25" hidden="1" customHeight="1" x14ac:dyDescent="0.2"/>
    <row r="849" ht="14.25" hidden="1" customHeight="1" x14ac:dyDescent="0.2"/>
    <row r="850" ht="14.25" hidden="1" customHeight="1" x14ac:dyDescent="0.2"/>
    <row r="851" ht="14.25" hidden="1" customHeight="1" x14ac:dyDescent="0.2"/>
    <row r="852" ht="14.25" hidden="1" customHeight="1" x14ac:dyDescent="0.2"/>
    <row r="853" ht="14.25" hidden="1" customHeight="1" x14ac:dyDescent="0.2"/>
    <row r="854" ht="14.25" hidden="1" customHeight="1" x14ac:dyDescent="0.2"/>
    <row r="855" ht="14.25" hidden="1" customHeight="1" x14ac:dyDescent="0.2"/>
    <row r="856" ht="14.25" hidden="1" customHeight="1" x14ac:dyDescent="0.2"/>
    <row r="857" ht="14.25" hidden="1" customHeight="1" x14ac:dyDescent="0.2"/>
    <row r="858" ht="14.25" hidden="1" customHeight="1" x14ac:dyDescent="0.2"/>
    <row r="859" ht="14.25" hidden="1" customHeight="1" x14ac:dyDescent="0.2"/>
    <row r="860" ht="14.25" hidden="1" customHeight="1" x14ac:dyDescent="0.2"/>
    <row r="861" ht="14.25" hidden="1" customHeight="1" x14ac:dyDescent="0.2"/>
    <row r="862" ht="14.25" hidden="1" customHeight="1" x14ac:dyDescent="0.2"/>
    <row r="863" ht="14.25" hidden="1" customHeight="1" x14ac:dyDescent="0.2"/>
    <row r="864" ht="14.25" hidden="1" customHeight="1" x14ac:dyDescent="0.2"/>
    <row r="865" ht="14.25" hidden="1" customHeight="1" x14ac:dyDescent="0.2"/>
    <row r="866" ht="14.25" hidden="1" customHeight="1" x14ac:dyDescent="0.2"/>
    <row r="867" ht="14.25" hidden="1" customHeight="1" x14ac:dyDescent="0.2"/>
    <row r="868" ht="14.25" hidden="1" customHeight="1" x14ac:dyDescent="0.2"/>
    <row r="869" ht="14.25" hidden="1" customHeight="1" x14ac:dyDescent="0.2"/>
    <row r="870" ht="14.25" hidden="1" customHeight="1" x14ac:dyDescent="0.2"/>
    <row r="871" ht="14.25" hidden="1" customHeight="1" x14ac:dyDescent="0.2"/>
    <row r="872" ht="14.25" hidden="1" customHeight="1" x14ac:dyDescent="0.2"/>
    <row r="873" ht="14.25" hidden="1" customHeight="1" x14ac:dyDescent="0.2"/>
    <row r="874" ht="14.25" hidden="1" customHeight="1" x14ac:dyDescent="0.2"/>
    <row r="875" ht="14.25" hidden="1" customHeight="1" x14ac:dyDescent="0.2"/>
    <row r="876" ht="14.25" hidden="1" customHeight="1" x14ac:dyDescent="0.2"/>
    <row r="877" ht="14.25" hidden="1" customHeight="1" x14ac:dyDescent="0.2"/>
    <row r="878" ht="14.25" hidden="1" customHeight="1" x14ac:dyDescent="0.2"/>
    <row r="879" ht="14.25" hidden="1" customHeight="1" x14ac:dyDescent="0.2"/>
    <row r="880" ht="14.25" hidden="1" customHeight="1" x14ac:dyDescent="0.2"/>
    <row r="881" ht="14.25" hidden="1" customHeight="1" x14ac:dyDescent="0.2"/>
    <row r="882" ht="14.25" hidden="1" customHeight="1" x14ac:dyDescent="0.2"/>
    <row r="883" ht="14.25" hidden="1" customHeight="1" x14ac:dyDescent="0.2"/>
    <row r="884" ht="14.25" hidden="1" customHeight="1" x14ac:dyDescent="0.2"/>
    <row r="885" ht="14.25" hidden="1" customHeight="1" x14ac:dyDescent="0.2"/>
    <row r="886" ht="14.25" hidden="1" customHeight="1" x14ac:dyDescent="0.2"/>
    <row r="887" ht="14.25" hidden="1" customHeight="1" x14ac:dyDescent="0.2"/>
    <row r="888" ht="14.25" hidden="1" customHeight="1" x14ac:dyDescent="0.2"/>
    <row r="889" ht="14.25" hidden="1" customHeight="1" x14ac:dyDescent="0.2"/>
    <row r="890" ht="14.25" hidden="1" customHeight="1" x14ac:dyDescent="0.2"/>
    <row r="891" ht="14.25" hidden="1" customHeight="1" x14ac:dyDescent="0.2"/>
    <row r="892" ht="14.25" hidden="1" customHeight="1" x14ac:dyDescent="0.2"/>
    <row r="893" ht="14.25" hidden="1" customHeight="1" x14ac:dyDescent="0.2"/>
    <row r="894" ht="14.25" hidden="1" customHeight="1" x14ac:dyDescent="0.2"/>
    <row r="895" ht="14.25" hidden="1" customHeight="1" x14ac:dyDescent="0.2"/>
    <row r="896" ht="14.25" hidden="1" customHeight="1" x14ac:dyDescent="0.2"/>
    <row r="897" ht="14.25" hidden="1" customHeight="1" x14ac:dyDescent="0.2"/>
    <row r="898" ht="14.25" hidden="1" customHeight="1" x14ac:dyDescent="0.2"/>
    <row r="899" ht="14.25" hidden="1" customHeight="1" x14ac:dyDescent="0.2"/>
    <row r="900" ht="14.25" hidden="1" customHeight="1" x14ac:dyDescent="0.2"/>
    <row r="901" ht="14.25" hidden="1" customHeight="1" x14ac:dyDescent="0.2"/>
    <row r="902" ht="14.25" hidden="1" customHeight="1" x14ac:dyDescent="0.2"/>
    <row r="903" ht="14.25" hidden="1" customHeight="1" x14ac:dyDescent="0.2"/>
    <row r="904" ht="14.25" hidden="1" customHeight="1" x14ac:dyDescent="0.2"/>
    <row r="905" ht="14.25" hidden="1" customHeight="1" x14ac:dyDescent="0.2"/>
    <row r="906" ht="14.25" hidden="1" customHeight="1" x14ac:dyDescent="0.2"/>
    <row r="907" ht="14.25" hidden="1" customHeight="1" x14ac:dyDescent="0.2"/>
    <row r="908" ht="14.25" hidden="1" customHeight="1" x14ac:dyDescent="0.2"/>
    <row r="909" ht="14.25" hidden="1" customHeight="1" x14ac:dyDescent="0.2"/>
    <row r="910" ht="14.25" hidden="1" customHeight="1" x14ac:dyDescent="0.2"/>
    <row r="911" ht="14.25" hidden="1" customHeight="1" x14ac:dyDescent="0.2"/>
    <row r="912" ht="14.25" hidden="1" customHeight="1" x14ac:dyDescent="0.2"/>
    <row r="913" ht="14.25" hidden="1" customHeight="1" x14ac:dyDescent="0.2"/>
    <row r="914" ht="14.25" hidden="1" customHeight="1" x14ac:dyDescent="0.2"/>
    <row r="915" ht="14.25" hidden="1" customHeight="1" x14ac:dyDescent="0.2"/>
    <row r="916" ht="14.25" hidden="1" customHeight="1" x14ac:dyDescent="0.2"/>
    <row r="917" ht="14.25" hidden="1" customHeight="1" x14ac:dyDescent="0.2"/>
    <row r="918" ht="14.25" hidden="1" customHeight="1" x14ac:dyDescent="0.2"/>
    <row r="919" ht="14.25" hidden="1" customHeight="1" x14ac:dyDescent="0.2"/>
    <row r="920" ht="14.25" hidden="1" customHeight="1" x14ac:dyDescent="0.2"/>
    <row r="921" ht="14.25" hidden="1" customHeight="1" x14ac:dyDescent="0.2"/>
    <row r="922" ht="14.25" hidden="1" customHeight="1" x14ac:dyDescent="0.2"/>
    <row r="923" ht="14.25" hidden="1" customHeight="1" x14ac:dyDescent="0.2"/>
    <row r="924" ht="14.25" hidden="1" customHeight="1" x14ac:dyDescent="0.2"/>
    <row r="925" ht="14.25" hidden="1" customHeight="1" x14ac:dyDescent="0.2"/>
    <row r="926" ht="14.25" hidden="1" customHeight="1" x14ac:dyDescent="0.2"/>
    <row r="927" ht="14.25" hidden="1" customHeight="1" x14ac:dyDescent="0.2"/>
    <row r="928" ht="14.25" hidden="1" customHeight="1" x14ac:dyDescent="0.2"/>
    <row r="929" ht="14.25" hidden="1" customHeight="1" x14ac:dyDescent="0.2"/>
    <row r="930" ht="14.25" hidden="1" customHeight="1" x14ac:dyDescent="0.2"/>
    <row r="931" ht="14.25" hidden="1" customHeight="1" x14ac:dyDescent="0.2"/>
    <row r="932" ht="14.25" hidden="1" customHeight="1" x14ac:dyDescent="0.2"/>
    <row r="933" ht="14.25" hidden="1" customHeight="1" x14ac:dyDescent="0.2"/>
    <row r="934" ht="14.25" hidden="1" customHeight="1" x14ac:dyDescent="0.2"/>
    <row r="935" ht="14.25" hidden="1" customHeight="1" x14ac:dyDescent="0.2"/>
    <row r="936" ht="14.25" hidden="1" customHeight="1" x14ac:dyDescent="0.2"/>
    <row r="937" ht="14.25" hidden="1" customHeight="1" x14ac:dyDescent="0.2"/>
    <row r="938" ht="14.25" hidden="1" customHeight="1" x14ac:dyDescent="0.2"/>
    <row r="939" ht="14.25" hidden="1" customHeight="1" x14ac:dyDescent="0.2"/>
    <row r="940" ht="14.25" hidden="1" customHeight="1" x14ac:dyDescent="0.2"/>
    <row r="941" ht="14.25" hidden="1" customHeight="1" x14ac:dyDescent="0.2"/>
    <row r="942" ht="14.25" hidden="1" customHeight="1" x14ac:dyDescent="0.2"/>
    <row r="943" ht="14.25" hidden="1" customHeight="1" x14ac:dyDescent="0.2"/>
    <row r="944" ht="14.25" hidden="1" customHeight="1" x14ac:dyDescent="0.2"/>
    <row r="945" ht="14.25" hidden="1" customHeight="1" x14ac:dyDescent="0.2"/>
    <row r="946" ht="14.25" hidden="1" customHeight="1" x14ac:dyDescent="0.2"/>
    <row r="947" ht="14.25" hidden="1" customHeight="1" x14ac:dyDescent="0.2"/>
    <row r="948" ht="14.25" hidden="1" customHeight="1" x14ac:dyDescent="0.2"/>
    <row r="949" ht="14.25" hidden="1" customHeight="1" x14ac:dyDescent="0.2"/>
    <row r="950" ht="14.25" hidden="1" customHeight="1" x14ac:dyDescent="0.2"/>
    <row r="951" ht="14.25" hidden="1" customHeight="1" x14ac:dyDescent="0.2"/>
    <row r="952" ht="14.25" hidden="1" customHeight="1" x14ac:dyDescent="0.2"/>
    <row r="953" ht="14.25" hidden="1" customHeight="1" x14ac:dyDescent="0.2"/>
    <row r="954" ht="14.25" hidden="1" customHeight="1" x14ac:dyDescent="0.2"/>
    <row r="955" ht="14.25" hidden="1" customHeight="1" x14ac:dyDescent="0.2"/>
    <row r="956" ht="14.25" hidden="1" customHeight="1" x14ac:dyDescent="0.2"/>
    <row r="957" ht="14.25" hidden="1" customHeight="1" x14ac:dyDescent="0.2"/>
    <row r="958" ht="14.25" hidden="1" customHeight="1" x14ac:dyDescent="0.2"/>
    <row r="959" ht="14.25" hidden="1" customHeight="1" x14ac:dyDescent="0.2"/>
    <row r="960" ht="14.25" hidden="1" customHeight="1" x14ac:dyDescent="0.2"/>
    <row r="961" ht="14.25" hidden="1" customHeight="1" x14ac:dyDescent="0.2"/>
    <row r="962" ht="14.25" hidden="1" customHeight="1" x14ac:dyDescent="0.2"/>
    <row r="963" ht="14.25" hidden="1" customHeight="1" x14ac:dyDescent="0.2"/>
    <row r="964" ht="14.25" hidden="1" customHeight="1" x14ac:dyDescent="0.2"/>
    <row r="965" ht="14.25" hidden="1" customHeight="1" x14ac:dyDescent="0.2"/>
    <row r="966" ht="14.25" hidden="1" customHeight="1" x14ac:dyDescent="0.2"/>
    <row r="967" ht="14.25" hidden="1" customHeight="1" x14ac:dyDescent="0.2"/>
    <row r="968" ht="14.25" hidden="1" customHeight="1" x14ac:dyDescent="0.2"/>
    <row r="969" ht="14.25" hidden="1" customHeight="1" x14ac:dyDescent="0.2"/>
    <row r="970" ht="14.25" hidden="1" customHeight="1" x14ac:dyDescent="0.2"/>
    <row r="971" ht="14.25" hidden="1" customHeight="1" x14ac:dyDescent="0.2"/>
    <row r="972" ht="14.25" hidden="1" customHeight="1" x14ac:dyDescent="0.2"/>
    <row r="973" ht="14.25" hidden="1" customHeight="1" x14ac:dyDescent="0.2"/>
    <row r="974" ht="14.25" hidden="1" customHeight="1" x14ac:dyDescent="0.2"/>
    <row r="975" ht="14.25" hidden="1" customHeight="1" x14ac:dyDescent="0.2"/>
    <row r="976" ht="14.25" hidden="1" customHeight="1" x14ac:dyDescent="0.2"/>
    <row r="977" ht="14.25" hidden="1" customHeight="1" x14ac:dyDescent="0.2"/>
    <row r="978" ht="14.25" hidden="1" customHeight="1" x14ac:dyDescent="0.2"/>
    <row r="979" ht="14.25" hidden="1" customHeight="1" x14ac:dyDescent="0.2"/>
    <row r="980" ht="14.25" hidden="1" customHeight="1" x14ac:dyDescent="0.2"/>
    <row r="981" ht="14.25" hidden="1" customHeight="1" x14ac:dyDescent="0.2"/>
    <row r="982" ht="14.25" hidden="1" customHeight="1" x14ac:dyDescent="0.2"/>
    <row r="983" ht="14.25" hidden="1" customHeight="1" x14ac:dyDescent="0.2"/>
    <row r="984" ht="14.25" hidden="1" customHeight="1" x14ac:dyDescent="0.2"/>
    <row r="985" ht="14.25" hidden="1" customHeight="1" x14ac:dyDescent="0.2"/>
    <row r="986" ht="14.25" hidden="1" customHeight="1" x14ac:dyDescent="0.2"/>
    <row r="987" ht="14.25" hidden="1" customHeight="1" x14ac:dyDescent="0.2"/>
    <row r="988" ht="14.25" hidden="1" customHeight="1" x14ac:dyDescent="0.2"/>
    <row r="989" ht="14.25" hidden="1" customHeight="1" x14ac:dyDescent="0.2"/>
    <row r="990" ht="14.25" hidden="1" customHeight="1" x14ac:dyDescent="0.2"/>
    <row r="991" ht="14.25" hidden="1" customHeight="1" x14ac:dyDescent="0.2"/>
    <row r="992" ht="14.25" hidden="1" customHeight="1" x14ac:dyDescent="0.2"/>
    <row r="993" ht="14.25" hidden="1" customHeight="1" x14ac:dyDescent="0.2"/>
    <row r="994" ht="14.25" hidden="1" customHeight="1" x14ac:dyDescent="0.2"/>
    <row r="995" ht="14.25" hidden="1" customHeight="1" x14ac:dyDescent="0.2"/>
    <row r="996" ht="14.25" hidden="1" customHeight="1" x14ac:dyDescent="0.2"/>
    <row r="997" ht="14.25" hidden="1" customHeight="1" x14ac:dyDescent="0.2"/>
    <row r="998" ht="14.25" hidden="1" customHeight="1" x14ac:dyDescent="0.2"/>
    <row r="999" ht="14.25" hidden="1" customHeight="1" x14ac:dyDescent="0.2"/>
    <row r="1000" ht="14.25" hidden="1" customHeight="1" x14ac:dyDescent="0.2"/>
    <row r="1001" ht="14.25" hidden="1" customHeight="1" x14ac:dyDescent="0.2"/>
    <row r="1002" ht="14.25" hidden="1" customHeight="1" x14ac:dyDescent="0.2"/>
    <row r="1003" ht="14.25" hidden="1" customHeight="1" x14ac:dyDescent="0.2"/>
    <row r="1004" ht="14.25" hidden="1" customHeight="1" x14ac:dyDescent="0.2"/>
    <row r="1005" ht="14.25" hidden="1" customHeight="1" x14ac:dyDescent="0.2"/>
    <row r="1006" ht="14.25" hidden="1" customHeight="1" x14ac:dyDescent="0.2"/>
    <row r="1007" ht="14.25" hidden="1" customHeight="1" x14ac:dyDescent="0.2"/>
    <row r="1008" ht="14.25" hidden="1" customHeight="1" x14ac:dyDescent="0.2"/>
    <row r="1009" ht="14.25" hidden="1" customHeight="1" x14ac:dyDescent="0.2"/>
    <row r="1010" ht="14.25" hidden="1" customHeight="1" x14ac:dyDescent="0.2"/>
    <row r="1011" ht="14.25" hidden="1" customHeight="1" x14ac:dyDescent="0.2"/>
    <row r="1012" ht="14.25" hidden="1" customHeight="1" x14ac:dyDescent="0.2"/>
    <row r="1013" ht="14.25" hidden="1" customHeight="1" x14ac:dyDescent="0.2"/>
    <row r="1014" ht="14.25" hidden="1" customHeight="1" x14ac:dyDescent="0.2"/>
    <row r="1015" ht="14.25" hidden="1" customHeight="1" x14ac:dyDescent="0.2"/>
    <row r="1016" ht="14.25" hidden="1" customHeight="1" x14ac:dyDescent="0.2"/>
    <row r="1017" ht="14.25" hidden="1" customHeight="1" x14ac:dyDescent="0.2"/>
    <row r="1018" ht="14.25" hidden="1" customHeight="1" x14ac:dyDescent="0.2"/>
    <row r="1019" ht="14.25" hidden="1" customHeight="1" x14ac:dyDescent="0.2"/>
    <row r="1020" ht="14.25" hidden="1" customHeight="1" x14ac:dyDescent="0.2"/>
    <row r="1021" ht="14.25" hidden="1" customHeight="1" x14ac:dyDescent="0.2"/>
    <row r="1022" ht="14.25" hidden="1" customHeight="1" x14ac:dyDescent="0.2"/>
    <row r="1023" ht="14.25" hidden="1" customHeight="1" x14ac:dyDescent="0.2"/>
    <row r="1024" ht="14.25" hidden="1" customHeight="1" x14ac:dyDescent="0.2"/>
    <row r="1025" ht="14.25" hidden="1" customHeight="1" x14ac:dyDescent="0.2"/>
    <row r="1026" ht="14.25" hidden="1" customHeight="1" x14ac:dyDescent="0.2"/>
    <row r="1027" ht="14.25" hidden="1" customHeight="1" x14ac:dyDescent="0.2"/>
    <row r="1028" ht="14.25" hidden="1" customHeight="1" x14ac:dyDescent="0.2"/>
    <row r="1029" ht="14.25" hidden="1" customHeight="1" x14ac:dyDescent="0.2"/>
    <row r="1030" ht="14.25" hidden="1" customHeight="1" x14ac:dyDescent="0.2"/>
    <row r="1031" ht="14.25" hidden="1" customHeight="1" x14ac:dyDescent="0.2"/>
    <row r="1032" ht="14.25" hidden="1" customHeight="1" x14ac:dyDescent="0.2"/>
    <row r="1033" ht="14.25" hidden="1" customHeight="1" x14ac:dyDescent="0.2"/>
    <row r="1034" ht="14.25" hidden="1" customHeight="1" x14ac:dyDescent="0.2"/>
    <row r="1035" ht="14.25" hidden="1" customHeight="1" x14ac:dyDescent="0.2"/>
    <row r="1036" ht="14.25" hidden="1" customHeight="1" x14ac:dyDescent="0.2"/>
    <row r="1037" ht="14.25" hidden="1" customHeight="1" x14ac:dyDescent="0.2"/>
    <row r="1038" ht="14.25" hidden="1" customHeight="1" x14ac:dyDescent="0.2"/>
    <row r="1039" ht="14.25" hidden="1" customHeight="1" x14ac:dyDescent="0.2"/>
    <row r="1040" ht="14.25" hidden="1" customHeight="1" x14ac:dyDescent="0.2"/>
    <row r="1041" ht="14.25" hidden="1" customHeight="1" x14ac:dyDescent="0.2"/>
    <row r="1042" ht="14.25" hidden="1" customHeight="1" x14ac:dyDescent="0.2"/>
    <row r="1043" ht="14.25" hidden="1" customHeight="1" x14ac:dyDescent="0.2"/>
    <row r="1044" ht="14.25" hidden="1" customHeight="1" x14ac:dyDescent="0.2"/>
    <row r="1045" ht="14.25" hidden="1" customHeight="1" x14ac:dyDescent="0.2"/>
    <row r="1046" ht="14.25" hidden="1" customHeight="1" x14ac:dyDescent="0.2"/>
    <row r="1047" ht="14.25" hidden="1" customHeight="1" x14ac:dyDescent="0.2"/>
    <row r="1048" ht="14.25" hidden="1" customHeight="1" x14ac:dyDescent="0.2"/>
    <row r="1049" ht="14.25" hidden="1" customHeight="1" x14ac:dyDescent="0.2"/>
    <row r="1050" ht="14.25" hidden="1" customHeight="1" x14ac:dyDescent="0.2"/>
    <row r="1051" ht="14.25" hidden="1" customHeight="1" x14ac:dyDescent="0.2"/>
    <row r="1052" ht="14.25" hidden="1" customHeight="1" x14ac:dyDescent="0.2"/>
    <row r="1053" ht="14.25" hidden="1" customHeight="1" x14ac:dyDescent="0.2"/>
    <row r="1054" ht="14.25" hidden="1" customHeight="1" x14ac:dyDescent="0.2"/>
    <row r="1055" ht="14.25" hidden="1" customHeight="1" x14ac:dyDescent="0.2"/>
    <row r="1056" ht="14.25" hidden="1" customHeight="1" x14ac:dyDescent="0.2"/>
    <row r="1057" ht="14.25" hidden="1" customHeight="1" x14ac:dyDescent="0.2"/>
    <row r="1058" ht="14.25" hidden="1" customHeight="1" x14ac:dyDescent="0.2"/>
    <row r="1059" ht="14.25" hidden="1" customHeight="1" x14ac:dyDescent="0.2"/>
    <row r="1060" ht="14.25" hidden="1" customHeight="1" x14ac:dyDescent="0.2"/>
    <row r="1061" ht="14.25" hidden="1" customHeight="1" x14ac:dyDescent="0.2"/>
    <row r="1062" ht="14.25" hidden="1" customHeight="1" x14ac:dyDescent="0.2"/>
    <row r="1063" ht="14.25" hidden="1" customHeight="1" x14ac:dyDescent="0.2"/>
    <row r="1064" ht="14.25" hidden="1" customHeight="1" x14ac:dyDescent="0.2"/>
    <row r="1065" ht="14.25" hidden="1" customHeight="1" x14ac:dyDescent="0.2"/>
    <row r="1066" ht="14.25" hidden="1" customHeight="1" x14ac:dyDescent="0.2"/>
    <row r="1067" ht="14.25" hidden="1" customHeight="1" x14ac:dyDescent="0.2"/>
    <row r="1068" ht="14.25" hidden="1" customHeight="1" x14ac:dyDescent="0.2"/>
    <row r="1069" ht="14.25" hidden="1" customHeight="1" x14ac:dyDescent="0.2"/>
    <row r="1070" ht="14.25" hidden="1" customHeight="1" x14ac:dyDescent="0.2"/>
    <row r="1071" ht="14.25" hidden="1" customHeight="1" x14ac:dyDescent="0.2"/>
    <row r="1072" ht="14.25" hidden="1" customHeight="1" x14ac:dyDescent="0.2"/>
    <row r="1073" ht="14.25" hidden="1" customHeight="1" x14ac:dyDescent="0.2"/>
    <row r="1074" ht="14.25" hidden="1" customHeight="1" x14ac:dyDescent="0.2"/>
    <row r="1075" ht="14.25" hidden="1" customHeight="1" x14ac:dyDescent="0.2"/>
    <row r="1076" ht="14.25" hidden="1" customHeight="1" x14ac:dyDescent="0.2"/>
    <row r="1077" ht="14.25" hidden="1" customHeight="1" x14ac:dyDescent="0.2"/>
    <row r="1078" ht="14.25" hidden="1" customHeight="1" x14ac:dyDescent="0.2"/>
    <row r="1079" ht="14.25" hidden="1" customHeight="1" x14ac:dyDescent="0.2"/>
    <row r="1080" ht="14.25" hidden="1" customHeight="1" x14ac:dyDescent="0.2"/>
    <row r="1081" ht="14.25" hidden="1" customHeight="1" x14ac:dyDescent="0.2"/>
    <row r="1082" ht="14.25" hidden="1" customHeight="1" x14ac:dyDescent="0.2"/>
    <row r="1083" ht="14.25" hidden="1" customHeight="1" x14ac:dyDescent="0.2"/>
    <row r="1084" ht="14.25" hidden="1" customHeight="1" x14ac:dyDescent="0.2"/>
    <row r="1085" ht="14.25" hidden="1" customHeight="1" x14ac:dyDescent="0.2"/>
    <row r="1086" ht="14.25" hidden="1" customHeight="1" x14ac:dyDescent="0.2"/>
    <row r="1087" ht="14.25" hidden="1" customHeight="1" x14ac:dyDescent="0.2"/>
    <row r="1088" ht="14.25" hidden="1" customHeight="1" x14ac:dyDescent="0.2"/>
    <row r="1089" ht="14.25" hidden="1" customHeight="1" x14ac:dyDescent="0.2"/>
    <row r="1090" ht="14.25" hidden="1" customHeight="1" x14ac:dyDescent="0.2"/>
    <row r="1091" ht="14.25" hidden="1" customHeight="1" x14ac:dyDescent="0.2"/>
    <row r="1092" ht="14.25" hidden="1" customHeight="1" x14ac:dyDescent="0.2"/>
    <row r="1093" ht="14.25" hidden="1" customHeight="1" x14ac:dyDescent="0.2"/>
    <row r="1094" ht="14.25" hidden="1" customHeight="1" x14ac:dyDescent="0.2"/>
    <row r="1095" ht="14.25" hidden="1" customHeight="1" x14ac:dyDescent="0.2"/>
    <row r="1096" ht="14.25" hidden="1" customHeight="1" x14ac:dyDescent="0.2"/>
    <row r="1097" ht="14.25" hidden="1" customHeight="1" x14ac:dyDescent="0.2"/>
    <row r="1098" ht="14.25" hidden="1" customHeight="1" x14ac:dyDescent="0.2"/>
    <row r="1099" ht="14.25" hidden="1" customHeight="1" x14ac:dyDescent="0.2"/>
    <row r="1100" ht="14.25" hidden="1" customHeight="1" x14ac:dyDescent="0.2"/>
    <row r="1101" ht="14.25" hidden="1" customHeight="1" x14ac:dyDescent="0.2"/>
    <row r="1102" ht="14.25" hidden="1" customHeight="1" x14ac:dyDescent="0.2"/>
    <row r="1103" ht="14.25" hidden="1" customHeight="1" x14ac:dyDescent="0.2"/>
    <row r="1104" ht="14.25" hidden="1" customHeight="1" x14ac:dyDescent="0.2"/>
    <row r="1105" ht="14.25" hidden="1" customHeight="1" x14ac:dyDescent="0.2"/>
    <row r="1106" ht="14.25" hidden="1" customHeight="1" x14ac:dyDescent="0.2"/>
    <row r="1107" ht="14.25" hidden="1" customHeight="1" x14ac:dyDescent="0.2"/>
    <row r="1108" ht="14.25" hidden="1" customHeight="1" x14ac:dyDescent="0.2"/>
    <row r="1109" ht="14.25" hidden="1" customHeight="1" x14ac:dyDescent="0.2"/>
    <row r="1110" ht="14.25" hidden="1" customHeight="1" x14ac:dyDescent="0.2"/>
    <row r="1111" ht="14.25" hidden="1" customHeight="1" x14ac:dyDescent="0.2"/>
    <row r="1112" ht="14.25" hidden="1" customHeight="1" x14ac:dyDescent="0.2"/>
    <row r="1113" ht="14.25" hidden="1" customHeight="1" x14ac:dyDescent="0.2"/>
    <row r="1114" ht="14.25" hidden="1" customHeight="1" x14ac:dyDescent="0.2"/>
    <row r="1115" ht="14.25" hidden="1" customHeight="1" x14ac:dyDescent="0.2"/>
    <row r="1116" ht="14.25" hidden="1" customHeight="1" x14ac:dyDescent="0.2"/>
    <row r="1117" ht="14.25" hidden="1" customHeight="1" x14ac:dyDescent="0.2"/>
    <row r="1118" ht="14.25" hidden="1" customHeight="1" x14ac:dyDescent="0.2"/>
    <row r="1119" ht="14.25" hidden="1" customHeight="1" x14ac:dyDescent="0.2"/>
    <row r="1120" ht="14.25" hidden="1" customHeight="1" x14ac:dyDescent="0.2"/>
    <row r="1121" ht="14.25" hidden="1" customHeight="1" x14ac:dyDescent="0.2"/>
    <row r="1122" ht="14.25" hidden="1" customHeight="1" x14ac:dyDescent="0.2"/>
    <row r="1123" ht="14.25" hidden="1" customHeight="1" x14ac:dyDescent="0.2"/>
    <row r="1124" ht="14.25" hidden="1" customHeight="1" x14ac:dyDescent="0.2"/>
    <row r="1125" ht="14.25" hidden="1" customHeight="1" x14ac:dyDescent="0.2"/>
    <row r="1126" ht="14.25" hidden="1" customHeight="1" x14ac:dyDescent="0.2"/>
    <row r="1127" ht="14.25" hidden="1" customHeight="1" x14ac:dyDescent="0.2"/>
    <row r="1128" ht="14.25" hidden="1" customHeight="1" x14ac:dyDescent="0.2"/>
    <row r="1129" ht="14.25" hidden="1" customHeight="1" x14ac:dyDescent="0.2"/>
    <row r="1130" ht="14.25" hidden="1" customHeight="1" x14ac:dyDescent="0.2"/>
    <row r="1131" ht="14.25" hidden="1" customHeight="1" x14ac:dyDescent="0.2"/>
    <row r="1132" ht="14.25" hidden="1" customHeight="1" x14ac:dyDescent="0.2"/>
    <row r="1133" ht="14.25" hidden="1" customHeight="1" x14ac:dyDescent="0.2"/>
    <row r="1134" ht="14.25" hidden="1" customHeight="1" x14ac:dyDescent="0.2"/>
    <row r="1135" ht="14.25" hidden="1" customHeight="1" x14ac:dyDescent="0.2"/>
    <row r="1136" ht="14.25" hidden="1" customHeight="1" x14ac:dyDescent="0.2"/>
    <row r="1137" ht="14.25" hidden="1" customHeight="1" x14ac:dyDescent="0.2"/>
    <row r="1138" ht="14.25" hidden="1" customHeight="1" x14ac:dyDescent="0.2"/>
    <row r="1139" ht="14.25" hidden="1" customHeight="1" x14ac:dyDescent="0.2"/>
    <row r="1140" ht="14.25" hidden="1" customHeight="1" x14ac:dyDescent="0.2"/>
    <row r="1141" ht="14.25" hidden="1" customHeight="1" x14ac:dyDescent="0.2"/>
    <row r="1142" ht="14.25" hidden="1" customHeight="1" x14ac:dyDescent="0.2"/>
    <row r="1143" ht="14.25" hidden="1" customHeight="1" x14ac:dyDescent="0.2"/>
    <row r="1144" ht="14.25" hidden="1" customHeight="1" x14ac:dyDescent="0.2"/>
    <row r="1145" ht="14.25" hidden="1" customHeight="1" x14ac:dyDescent="0.2"/>
    <row r="1146" ht="14.25" hidden="1" customHeight="1" x14ac:dyDescent="0.2"/>
    <row r="1147" ht="14.25" hidden="1" customHeight="1" x14ac:dyDescent="0.2"/>
    <row r="1148" ht="14.25" hidden="1" customHeight="1" x14ac:dyDescent="0.2"/>
    <row r="1149" ht="14.25" hidden="1" customHeight="1" x14ac:dyDescent="0.2"/>
    <row r="1150" ht="14.25" hidden="1" customHeight="1" x14ac:dyDescent="0.2"/>
    <row r="1151" ht="14.25" hidden="1" customHeight="1" x14ac:dyDescent="0.2"/>
    <row r="1152" ht="14.25" hidden="1" customHeight="1" x14ac:dyDescent="0.2"/>
    <row r="1153" ht="14.25" hidden="1" customHeight="1" x14ac:dyDescent="0.2"/>
    <row r="1154" ht="14.25" hidden="1" customHeight="1" x14ac:dyDescent="0.2"/>
    <row r="1155" ht="14.25" hidden="1" customHeight="1" x14ac:dyDescent="0.2"/>
    <row r="1156" ht="14.25" hidden="1" customHeight="1" x14ac:dyDescent="0.2"/>
    <row r="1157" ht="14.25" hidden="1" customHeight="1" x14ac:dyDescent="0.2"/>
    <row r="1158" ht="14.25" hidden="1" customHeight="1" x14ac:dyDescent="0.2"/>
    <row r="1159" ht="14.25" hidden="1" customHeight="1" x14ac:dyDescent="0.2"/>
    <row r="1160" ht="14.25" hidden="1" customHeight="1" x14ac:dyDescent="0.2"/>
    <row r="1161" ht="14.25" hidden="1" customHeight="1" x14ac:dyDescent="0.2"/>
    <row r="1162" ht="14.25" hidden="1" customHeight="1" x14ac:dyDescent="0.2"/>
    <row r="1163" ht="14.25" hidden="1" customHeight="1" x14ac:dyDescent="0.2"/>
    <row r="1164" ht="14.25" hidden="1" customHeight="1" x14ac:dyDescent="0.2"/>
    <row r="1165" ht="14.25" hidden="1" customHeight="1" x14ac:dyDescent="0.2"/>
    <row r="1166" ht="14.25" hidden="1" customHeight="1" x14ac:dyDescent="0.2"/>
    <row r="1167" ht="14.25" hidden="1" customHeight="1" x14ac:dyDescent="0.2"/>
    <row r="1168" ht="14.25" hidden="1" customHeight="1" x14ac:dyDescent="0.2"/>
    <row r="1169" ht="14.25" hidden="1" customHeight="1" x14ac:dyDescent="0.2"/>
    <row r="1170" ht="14.25" hidden="1" customHeight="1" x14ac:dyDescent="0.2"/>
    <row r="1171" ht="14.25" hidden="1" customHeight="1" x14ac:dyDescent="0.2"/>
    <row r="1172" ht="14.25" hidden="1" customHeight="1" x14ac:dyDescent="0.2"/>
    <row r="1173" ht="14.25" hidden="1" customHeight="1" x14ac:dyDescent="0.2"/>
    <row r="1174" ht="14.25" hidden="1" customHeight="1" x14ac:dyDescent="0.2"/>
    <row r="1175" ht="14.25" hidden="1" customHeight="1" x14ac:dyDescent="0.2"/>
    <row r="1176" ht="14.25" hidden="1" customHeight="1" x14ac:dyDescent="0.2"/>
    <row r="1177" ht="14.25" hidden="1" customHeight="1" x14ac:dyDescent="0.2"/>
    <row r="1178" ht="14.25" hidden="1" customHeight="1" x14ac:dyDescent="0.2"/>
    <row r="1179" ht="14.25" hidden="1" customHeight="1" x14ac:dyDescent="0.2"/>
    <row r="1180" ht="14.25" hidden="1" customHeight="1" x14ac:dyDescent="0.2"/>
    <row r="1181" ht="14.25" hidden="1" customHeight="1" x14ac:dyDescent="0.2"/>
    <row r="1182" ht="14.25" hidden="1" customHeight="1" x14ac:dyDescent="0.2"/>
    <row r="1183" ht="14.25" hidden="1" customHeight="1" x14ac:dyDescent="0.2"/>
    <row r="1184" ht="14.25" hidden="1" customHeight="1" x14ac:dyDescent="0.2"/>
    <row r="1185" ht="14.25" hidden="1" customHeight="1" x14ac:dyDescent="0.2"/>
    <row r="1186" ht="14.25" hidden="1" customHeight="1" x14ac:dyDescent="0.2"/>
    <row r="1187" ht="14.25" hidden="1" customHeight="1" x14ac:dyDescent="0.2"/>
    <row r="1188" ht="14.25" hidden="1" customHeight="1" x14ac:dyDescent="0.2"/>
    <row r="1189" ht="14.25" hidden="1" customHeight="1" x14ac:dyDescent="0.2"/>
    <row r="1190" ht="14.25" hidden="1" customHeight="1" x14ac:dyDescent="0.2"/>
    <row r="1191" ht="14.25" hidden="1" customHeight="1" x14ac:dyDescent="0.2"/>
    <row r="1192" ht="14.25" hidden="1" customHeight="1" x14ac:dyDescent="0.2"/>
    <row r="1193" ht="14.25" hidden="1" customHeight="1" x14ac:dyDescent="0.2"/>
    <row r="1194" ht="14.25" hidden="1" customHeight="1" x14ac:dyDescent="0.2"/>
    <row r="1195" ht="14.25" hidden="1" customHeight="1" x14ac:dyDescent="0.2"/>
    <row r="1196" ht="14.25" hidden="1" customHeight="1" x14ac:dyDescent="0.2"/>
    <row r="1197" ht="14.25" hidden="1" customHeight="1" x14ac:dyDescent="0.2"/>
    <row r="1198" ht="14.25" hidden="1" customHeight="1" x14ac:dyDescent="0.2"/>
    <row r="1199" ht="14.25" hidden="1" customHeight="1" x14ac:dyDescent="0.2"/>
    <row r="1200" ht="14.25" hidden="1" customHeight="1" x14ac:dyDescent="0.2"/>
    <row r="1201" ht="14.25" hidden="1" customHeight="1" x14ac:dyDescent="0.2"/>
    <row r="1202" ht="14.25" hidden="1" customHeight="1" x14ac:dyDescent="0.2"/>
    <row r="1203" ht="14.25" hidden="1" customHeight="1" x14ac:dyDescent="0.2"/>
    <row r="1204" ht="14.25" hidden="1" customHeight="1" x14ac:dyDescent="0.2"/>
    <row r="1205" ht="14.25" hidden="1" customHeight="1" x14ac:dyDescent="0.2"/>
    <row r="1206" ht="14.25" hidden="1" customHeight="1" x14ac:dyDescent="0.2"/>
    <row r="1207" ht="14.25" hidden="1" customHeight="1" x14ac:dyDescent="0.2"/>
    <row r="1208" ht="14.25" hidden="1" customHeight="1" x14ac:dyDescent="0.2"/>
    <row r="1209" ht="14.25" hidden="1" customHeight="1" x14ac:dyDescent="0.2"/>
    <row r="1210" ht="14.25" hidden="1" customHeight="1" x14ac:dyDescent="0.2"/>
    <row r="1211" ht="14.25" hidden="1" customHeight="1" x14ac:dyDescent="0.2"/>
    <row r="1212" ht="14.25" hidden="1" customHeight="1" x14ac:dyDescent="0.2"/>
    <row r="1213" ht="14.25" hidden="1" customHeight="1" x14ac:dyDescent="0.2"/>
    <row r="1214" ht="14.25" hidden="1" customHeight="1" x14ac:dyDescent="0.2"/>
    <row r="1215" ht="14.25" hidden="1" customHeight="1" x14ac:dyDescent="0.2"/>
    <row r="1216" ht="14.25" hidden="1" customHeight="1" x14ac:dyDescent="0.2"/>
    <row r="1217" ht="14.25" hidden="1" customHeight="1" x14ac:dyDescent="0.2"/>
    <row r="1218" ht="14.25" hidden="1" customHeight="1" x14ac:dyDescent="0.2"/>
    <row r="1219" ht="14.25" hidden="1" customHeight="1" x14ac:dyDescent="0.2"/>
    <row r="1220" ht="14.25" hidden="1" customHeight="1" x14ac:dyDescent="0.2"/>
    <row r="1221" ht="14.25" hidden="1" customHeight="1" x14ac:dyDescent="0.2"/>
    <row r="1222" ht="14.25" hidden="1" customHeight="1" x14ac:dyDescent="0.2"/>
    <row r="1223" ht="14.25" hidden="1" customHeight="1" x14ac:dyDescent="0.2"/>
    <row r="1224" ht="14.25" hidden="1" customHeight="1" x14ac:dyDescent="0.2"/>
    <row r="1225" ht="14.25" hidden="1" customHeight="1" x14ac:dyDescent="0.2"/>
    <row r="1226" ht="14.25" hidden="1" customHeight="1" x14ac:dyDescent="0.2"/>
    <row r="1227" ht="14.25" hidden="1" customHeight="1" x14ac:dyDescent="0.2"/>
    <row r="1228" ht="14.25" hidden="1" customHeight="1" x14ac:dyDescent="0.2"/>
    <row r="1229" ht="14.25" hidden="1" customHeight="1" x14ac:dyDescent="0.2"/>
    <row r="1230" ht="14.25" hidden="1" customHeight="1" x14ac:dyDescent="0.2"/>
    <row r="1231" ht="14.25" hidden="1" customHeight="1" x14ac:dyDescent="0.2"/>
    <row r="1232" ht="14.25" hidden="1" customHeight="1" x14ac:dyDescent="0.2"/>
    <row r="1233" ht="14.25" hidden="1" customHeight="1" x14ac:dyDescent="0.2"/>
    <row r="1234" ht="14.25" hidden="1" customHeight="1" x14ac:dyDescent="0.2"/>
    <row r="1235" ht="14.25" hidden="1" customHeight="1" x14ac:dyDescent="0.2"/>
    <row r="1236" ht="14.25" hidden="1" customHeight="1" x14ac:dyDescent="0.2"/>
    <row r="1237" ht="14.25" hidden="1" customHeight="1" x14ac:dyDescent="0.2"/>
    <row r="1238" ht="14.25" hidden="1" customHeight="1" x14ac:dyDescent="0.2"/>
    <row r="1239" ht="14.25" hidden="1" customHeight="1" x14ac:dyDescent="0.2"/>
    <row r="1240" ht="14.25" hidden="1" customHeight="1" x14ac:dyDescent="0.2"/>
    <row r="1241" ht="14.25" hidden="1" customHeight="1" x14ac:dyDescent="0.2"/>
    <row r="1242" ht="14.25" hidden="1" customHeight="1" x14ac:dyDescent="0.2"/>
    <row r="1243" ht="14.25" hidden="1" customHeight="1" x14ac:dyDescent="0.2"/>
    <row r="1244" ht="14.25" hidden="1" customHeight="1" x14ac:dyDescent="0.2"/>
    <row r="1245" ht="14.25" hidden="1" customHeight="1" x14ac:dyDescent="0.2"/>
    <row r="1246" ht="14.25" hidden="1" customHeight="1" x14ac:dyDescent="0.2"/>
    <row r="1247" ht="14.25" hidden="1" customHeight="1" x14ac:dyDescent="0.2"/>
    <row r="1248" ht="14.25" hidden="1" customHeight="1" x14ac:dyDescent="0.2"/>
    <row r="1249" ht="14.25" hidden="1" customHeight="1" x14ac:dyDescent="0.2"/>
    <row r="1250" ht="14.25" hidden="1" customHeight="1" x14ac:dyDescent="0.2"/>
    <row r="1251" ht="14.25" hidden="1" customHeight="1" x14ac:dyDescent="0.2"/>
    <row r="1252" ht="14.25" hidden="1" customHeight="1" x14ac:dyDescent="0.2"/>
    <row r="1253" ht="14.25" hidden="1" customHeight="1" x14ac:dyDescent="0.2"/>
    <row r="1254" ht="14.25" hidden="1" customHeight="1" x14ac:dyDescent="0.2"/>
    <row r="1255" ht="14.25" hidden="1" customHeight="1" x14ac:dyDescent="0.2"/>
    <row r="1256" ht="14.25" hidden="1" customHeight="1" x14ac:dyDescent="0.2"/>
    <row r="1257" ht="14.25" hidden="1" customHeight="1" x14ac:dyDescent="0.2"/>
    <row r="1258" ht="14.25" hidden="1" customHeight="1" x14ac:dyDescent="0.2"/>
    <row r="1259" ht="14.25" hidden="1" customHeight="1" x14ac:dyDescent="0.2"/>
    <row r="1260" ht="14.25" hidden="1" customHeight="1" x14ac:dyDescent="0.2"/>
    <row r="1261" ht="14.25" hidden="1" customHeight="1" x14ac:dyDescent="0.2"/>
    <row r="1262" ht="14.25" hidden="1" customHeight="1" x14ac:dyDescent="0.2"/>
    <row r="1263" ht="14.25" hidden="1" customHeight="1" x14ac:dyDescent="0.2"/>
    <row r="1264" ht="14.25" hidden="1" customHeight="1" x14ac:dyDescent="0.2"/>
    <row r="1265" ht="14.25" hidden="1" customHeight="1" x14ac:dyDescent="0.2"/>
    <row r="1266" ht="14.25" hidden="1" customHeight="1" x14ac:dyDescent="0.2"/>
    <row r="1267" ht="14.25" hidden="1" customHeight="1" x14ac:dyDescent="0.2"/>
    <row r="1268" ht="14.25" hidden="1" customHeight="1" x14ac:dyDescent="0.2"/>
    <row r="1269" ht="14.25" hidden="1" customHeight="1" x14ac:dyDescent="0.2"/>
    <row r="1270" ht="14.25" hidden="1" customHeight="1" x14ac:dyDescent="0.2"/>
    <row r="1271" ht="14.25" hidden="1" customHeight="1" x14ac:dyDescent="0.2"/>
    <row r="1272" ht="14.25" hidden="1" customHeight="1" x14ac:dyDescent="0.2"/>
    <row r="1273" ht="14.25" hidden="1" customHeight="1" x14ac:dyDescent="0.2"/>
    <row r="1274" ht="14.25" hidden="1" customHeight="1" x14ac:dyDescent="0.2"/>
    <row r="1275" ht="14.25" hidden="1" customHeight="1" x14ac:dyDescent="0.2"/>
    <row r="1276" ht="14.25" hidden="1" customHeight="1" x14ac:dyDescent="0.2"/>
    <row r="1277" ht="14.25" hidden="1" customHeight="1" x14ac:dyDescent="0.2"/>
    <row r="1278" ht="14.25" hidden="1" customHeight="1" x14ac:dyDescent="0.2"/>
    <row r="1279" ht="14.25" hidden="1" customHeight="1" x14ac:dyDescent="0.2"/>
    <row r="1280" ht="14.25" hidden="1" customHeight="1" x14ac:dyDescent="0.2"/>
    <row r="1281" ht="14.25" hidden="1" customHeight="1" x14ac:dyDescent="0.2"/>
    <row r="1282" ht="14.25" hidden="1" customHeight="1" x14ac:dyDescent="0.2"/>
    <row r="1283" ht="14.25" hidden="1" customHeight="1" x14ac:dyDescent="0.2"/>
    <row r="1284" ht="14.25" hidden="1" customHeight="1" x14ac:dyDescent="0.2"/>
    <row r="1285" ht="14.25" hidden="1" customHeight="1" x14ac:dyDescent="0.2"/>
    <row r="1286" ht="14.25" hidden="1" customHeight="1" x14ac:dyDescent="0.2"/>
    <row r="1287" ht="14.25" hidden="1" customHeight="1" x14ac:dyDescent="0.2"/>
    <row r="1288" ht="14.25" hidden="1" customHeight="1" x14ac:dyDescent="0.2"/>
    <row r="1289" ht="14.25" hidden="1" customHeight="1" x14ac:dyDescent="0.2"/>
    <row r="1290" ht="14.25" hidden="1" customHeight="1" x14ac:dyDescent="0.2"/>
    <row r="1291" ht="14.25" hidden="1" customHeight="1" x14ac:dyDescent="0.2"/>
    <row r="1292" ht="14.25" hidden="1" customHeight="1" x14ac:dyDescent="0.2"/>
    <row r="1293" ht="14.25" hidden="1" customHeight="1" x14ac:dyDescent="0.2"/>
    <row r="1294" ht="14.25" hidden="1" customHeight="1" x14ac:dyDescent="0.2"/>
    <row r="1295" ht="14.25" hidden="1" customHeight="1" x14ac:dyDescent="0.2"/>
    <row r="1296" ht="14.25" hidden="1" customHeight="1" x14ac:dyDescent="0.2"/>
    <row r="1297" ht="14.25" hidden="1" customHeight="1" x14ac:dyDescent="0.2"/>
    <row r="1298" ht="14.25" hidden="1" customHeight="1" x14ac:dyDescent="0.2"/>
    <row r="1299" ht="14.25" hidden="1" customHeight="1" x14ac:dyDescent="0.2"/>
    <row r="1300" ht="14.25" hidden="1" customHeight="1" x14ac:dyDescent="0.2"/>
    <row r="1301" ht="14.25" hidden="1" customHeight="1" x14ac:dyDescent="0.2"/>
    <row r="1302" ht="14.25" hidden="1" customHeight="1" x14ac:dyDescent="0.2"/>
    <row r="1303" ht="14.25" hidden="1" customHeight="1" x14ac:dyDescent="0.2"/>
    <row r="1304" ht="14.25" hidden="1" customHeight="1" x14ac:dyDescent="0.2"/>
    <row r="1305" ht="14.25" hidden="1" customHeight="1" x14ac:dyDescent="0.2"/>
    <row r="1306" ht="14.25" hidden="1" customHeight="1" x14ac:dyDescent="0.2"/>
    <row r="1307" ht="14.25" hidden="1" customHeight="1" x14ac:dyDescent="0.2"/>
    <row r="1308" ht="14.25" hidden="1" customHeight="1" x14ac:dyDescent="0.2"/>
    <row r="1309" ht="14.25" hidden="1" customHeight="1" x14ac:dyDescent="0.2"/>
    <row r="1310" ht="14.25" hidden="1" customHeight="1" x14ac:dyDescent="0.2"/>
    <row r="1311" ht="14.25" hidden="1" customHeight="1" x14ac:dyDescent="0.2"/>
    <row r="1312" ht="14.25" hidden="1" customHeight="1" x14ac:dyDescent="0.2"/>
    <row r="1313" ht="14.25" hidden="1" customHeight="1" x14ac:dyDescent="0.2"/>
    <row r="1314" ht="14.25" hidden="1" customHeight="1" x14ac:dyDescent="0.2"/>
    <row r="1315" ht="14.25" hidden="1" customHeight="1" x14ac:dyDescent="0.2"/>
    <row r="1316" ht="14.25" hidden="1" customHeight="1" x14ac:dyDescent="0.2"/>
    <row r="1317" ht="14.25" hidden="1" customHeight="1" x14ac:dyDescent="0.2"/>
    <row r="1318" ht="14.25" hidden="1" customHeight="1" x14ac:dyDescent="0.2"/>
    <row r="1319" ht="14.25" hidden="1" customHeight="1" x14ac:dyDescent="0.2"/>
    <row r="1320" ht="14.25" hidden="1" customHeight="1" x14ac:dyDescent="0.2"/>
    <row r="1321" ht="14.25" hidden="1" customHeight="1" x14ac:dyDescent="0.2"/>
    <row r="1322" ht="14.25" hidden="1" customHeight="1" x14ac:dyDescent="0.2"/>
    <row r="1323" ht="14.25" hidden="1" customHeight="1" x14ac:dyDescent="0.2"/>
    <row r="1324" ht="14.25" hidden="1" customHeight="1" x14ac:dyDescent="0.2"/>
    <row r="1325" ht="14.25" hidden="1" customHeight="1" x14ac:dyDescent="0.2"/>
    <row r="1326" ht="14.25" hidden="1" customHeight="1" x14ac:dyDescent="0.2"/>
    <row r="1327" ht="14.25" hidden="1" customHeight="1" x14ac:dyDescent="0.2"/>
    <row r="1328" ht="14.25" hidden="1" customHeight="1" x14ac:dyDescent="0.2"/>
    <row r="1329" ht="14.25" hidden="1" customHeight="1" x14ac:dyDescent="0.2"/>
    <row r="1330" ht="14.25" hidden="1" customHeight="1" x14ac:dyDescent="0.2"/>
    <row r="1331" ht="14.25" hidden="1" customHeight="1" x14ac:dyDescent="0.2"/>
    <row r="1332" ht="14.25" hidden="1" customHeight="1" x14ac:dyDescent="0.2"/>
    <row r="1333" ht="14.25" hidden="1" customHeight="1" x14ac:dyDescent="0.2"/>
    <row r="1334" ht="14.25" hidden="1" customHeight="1" x14ac:dyDescent="0.2"/>
    <row r="1335" ht="14.25" hidden="1" customHeight="1" x14ac:dyDescent="0.2"/>
    <row r="1336" ht="14.25" hidden="1" customHeight="1" x14ac:dyDescent="0.2"/>
    <row r="1337" ht="14.25" hidden="1" customHeight="1" x14ac:dyDescent="0.2"/>
    <row r="1338" ht="14.25" hidden="1" customHeight="1" x14ac:dyDescent="0.2"/>
    <row r="1339" ht="14.25" hidden="1" customHeight="1" x14ac:dyDescent="0.2"/>
    <row r="1340" ht="14.25" hidden="1" customHeight="1" x14ac:dyDescent="0.2"/>
    <row r="1341" ht="14.25" hidden="1" customHeight="1" x14ac:dyDescent="0.2"/>
    <row r="1342" ht="14.25" hidden="1" customHeight="1" x14ac:dyDescent="0.2"/>
    <row r="1343" ht="14.25" hidden="1" customHeight="1" x14ac:dyDescent="0.2"/>
    <row r="1344" ht="14.25" hidden="1" customHeight="1" x14ac:dyDescent="0.2"/>
    <row r="1345" ht="14.25" hidden="1" customHeight="1" x14ac:dyDescent="0.2"/>
    <row r="1346" ht="14.25" hidden="1" customHeight="1" x14ac:dyDescent="0.2"/>
    <row r="1347" ht="14.25" hidden="1" customHeight="1" x14ac:dyDescent="0.2"/>
    <row r="1348" ht="14.25" hidden="1" customHeight="1" x14ac:dyDescent="0.2"/>
    <row r="1349" ht="14.25" hidden="1" customHeight="1" x14ac:dyDescent="0.2"/>
    <row r="1350" ht="14.25" hidden="1" customHeight="1" x14ac:dyDescent="0.2"/>
    <row r="1351" ht="14.25" hidden="1" customHeight="1" x14ac:dyDescent="0.2"/>
    <row r="1352" ht="14.25" hidden="1" customHeight="1" x14ac:dyDescent="0.2"/>
    <row r="1353" ht="14.25" hidden="1" customHeight="1" x14ac:dyDescent="0.2"/>
    <row r="1354" ht="14.25" hidden="1" customHeight="1" x14ac:dyDescent="0.2"/>
    <row r="1355" ht="14.25" hidden="1" customHeight="1" x14ac:dyDescent="0.2"/>
    <row r="1356" ht="14.25" hidden="1" customHeight="1" x14ac:dyDescent="0.2"/>
    <row r="1357" ht="14.25" hidden="1" customHeight="1" x14ac:dyDescent="0.2"/>
    <row r="1358" ht="14.25" hidden="1" customHeight="1" x14ac:dyDescent="0.2"/>
    <row r="1359" ht="14.25" hidden="1" customHeight="1" x14ac:dyDescent="0.2"/>
    <row r="1360" ht="14.25" hidden="1" customHeight="1" x14ac:dyDescent="0.2"/>
    <row r="1361" ht="14.25" hidden="1" customHeight="1" x14ac:dyDescent="0.2"/>
    <row r="1362" ht="14.25" hidden="1" customHeight="1" x14ac:dyDescent="0.2"/>
    <row r="1363" ht="14.25" hidden="1" customHeight="1" x14ac:dyDescent="0.2"/>
    <row r="1364" ht="14.25" hidden="1" customHeight="1" x14ac:dyDescent="0.2"/>
    <row r="1365" ht="14.25" hidden="1" customHeight="1" x14ac:dyDescent="0.2"/>
    <row r="1366" ht="14.25" hidden="1" customHeight="1" x14ac:dyDescent="0.2"/>
    <row r="1367" ht="14.25" hidden="1" customHeight="1" x14ac:dyDescent="0.2"/>
    <row r="1368" ht="14.25" hidden="1" customHeight="1" x14ac:dyDescent="0.2"/>
    <row r="1369" ht="14.25" hidden="1" customHeight="1" x14ac:dyDescent="0.2"/>
    <row r="1370" ht="14.25" hidden="1" customHeight="1" x14ac:dyDescent="0.2"/>
    <row r="1371" ht="14.25" hidden="1" customHeight="1" x14ac:dyDescent="0.2"/>
    <row r="1372" ht="14.25" hidden="1" customHeight="1" x14ac:dyDescent="0.2"/>
    <row r="1373" ht="14.25" hidden="1" customHeight="1" x14ac:dyDescent="0.2"/>
    <row r="1374" ht="14.25" hidden="1" customHeight="1" x14ac:dyDescent="0.2"/>
    <row r="1375" ht="14.25" hidden="1" customHeight="1" x14ac:dyDescent="0.2"/>
    <row r="1376" ht="14.25" hidden="1" customHeight="1" x14ac:dyDescent="0.2"/>
    <row r="1377" ht="14.25" hidden="1" customHeight="1" x14ac:dyDescent="0.2"/>
    <row r="1378" ht="14.25" hidden="1" customHeight="1" x14ac:dyDescent="0.2"/>
    <row r="1379" ht="14.25" hidden="1" customHeight="1" x14ac:dyDescent="0.2"/>
    <row r="1380" ht="14.25" hidden="1" customHeight="1" x14ac:dyDescent="0.2"/>
    <row r="1381" ht="14.25" hidden="1" customHeight="1" x14ac:dyDescent="0.2"/>
    <row r="1382" ht="14.25" hidden="1" customHeight="1" x14ac:dyDescent="0.2"/>
    <row r="1383" ht="14.25" hidden="1" customHeight="1" x14ac:dyDescent="0.2"/>
    <row r="1384" ht="14.25" hidden="1" customHeight="1" x14ac:dyDescent="0.2"/>
    <row r="1385" ht="14.25" hidden="1" customHeight="1" x14ac:dyDescent="0.2"/>
    <row r="1386" ht="14.25" hidden="1" customHeight="1" x14ac:dyDescent="0.2"/>
    <row r="1387" ht="14.25" hidden="1" customHeight="1" x14ac:dyDescent="0.2"/>
    <row r="1388" ht="14.25" hidden="1" customHeight="1" x14ac:dyDescent="0.2"/>
    <row r="1389" ht="14.25" hidden="1" customHeight="1" x14ac:dyDescent="0.2"/>
    <row r="1390" ht="14.25" hidden="1" customHeight="1" x14ac:dyDescent="0.2"/>
    <row r="1391" ht="14.25" hidden="1" customHeight="1" x14ac:dyDescent="0.2"/>
    <row r="1392" ht="14.25" hidden="1" customHeight="1" x14ac:dyDescent="0.2"/>
    <row r="1393" ht="14.25" hidden="1" customHeight="1" x14ac:dyDescent="0.2"/>
    <row r="1394" ht="14.25" hidden="1" customHeight="1" x14ac:dyDescent="0.2"/>
    <row r="1395" ht="14.25" hidden="1" customHeight="1" x14ac:dyDescent="0.2"/>
    <row r="1396" ht="14.25" hidden="1" customHeight="1" x14ac:dyDescent="0.2"/>
    <row r="1397" ht="14.25" hidden="1" customHeight="1" x14ac:dyDescent="0.2"/>
    <row r="1398" ht="14.25" hidden="1" customHeight="1" x14ac:dyDescent="0.2"/>
    <row r="1399" ht="14.25" hidden="1" customHeight="1" x14ac:dyDescent="0.2"/>
    <row r="1400" ht="14.25" hidden="1" customHeight="1" x14ac:dyDescent="0.2"/>
    <row r="1401" ht="14.25" hidden="1" customHeight="1" x14ac:dyDescent="0.2"/>
    <row r="1402" ht="14.25" hidden="1" customHeight="1" x14ac:dyDescent="0.2"/>
    <row r="1403" ht="14.25" hidden="1" customHeight="1" x14ac:dyDescent="0.2"/>
    <row r="1404" ht="14.25" hidden="1" customHeight="1" x14ac:dyDescent="0.2"/>
    <row r="1405" ht="14.25" hidden="1" customHeight="1" x14ac:dyDescent="0.2"/>
    <row r="1406" ht="14.25" hidden="1" customHeight="1" x14ac:dyDescent="0.2"/>
    <row r="1407" ht="14.25" hidden="1" customHeight="1" x14ac:dyDescent="0.2"/>
    <row r="1408" ht="14.25" hidden="1" customHeight="1" x14ac:dyDescent="0.2"/>
    <row r="1409" ht="14.25" hidden="1" customHeight="1" x14ac:dyDescent="0.2"/>
    <row r="1410" ht="14.25" hidden="1" customHeight="1" x14ac:dyDescent="0.2"/>
    <row r="1411" ht="14.25" hidden="1" customHeight="1" x14ac:dyDescent="0.2"/>
    <row r="1412" ht="14.25" hidden="1" customHeight="1" x14ac:dyDescent="0.2"/>
    <row r="1413" ht="14.25" hidden="1" customHeight="1" x14ac:dyDescent="0.2"/>
    <row r="1414" ht="14.25" hidden="1" customHeight="1" x14ac:dyDescent="0.2"/>
    <row r="1415" ht="14.25" hidden="1" customHeight="1" x14ac:dyDescent="0.2"/>
    <row r="1416" ht="14.25" hidden="1" customHeight="1" x14ac:dyDescent="0.2"/>
    <row r="1417" ht="14.25" hidden="1" customHeight="1" x14ac:dyDescent="0.2"/>
    <row r="1418" ht="14.25" hidden="1" customHeight="1" x14ac:dyDescent="0.2"/>
    <row r="1419" ht="14.25" hidden="1" customHeight="1" x14ac:dyDescent="0.2"/>
    <row r="1420" ht="14.25" hidden="1" customHeight="1" x14ac:dyDescent="0.2"/>
    <row r="1421" ht="14.25" hidden="1" customHeight="1" x14ac:dyDescent="0.2"/>
    <row r="1422" ht="14.25" hidden="1" customHeight="1" x14ac:dyDescent="0.2"/>
    <row r="1423" ht="14.25" hidden="1" customHeight="1" x14ac:dyDescent="0.2"/>
    <row r="1424" ht="14.25" hidden="1" customHeight="1" x14ac:dyDescent="0.2"/>
    <row r="1425" ht="14.25" hidden="1" customHeight="1" x14ac:dyDescent="0.2"/>
    <row r="1426" ht="14.25" hidden="1" customHeight="1" x14ac:dyDescent="0.2"/>
    <row r="1427" ht="14.25" hidden="1" customHeight="1" x14ac:dyDescent="0.2"/>
    <row r="1428" ht="14.25" hidden="1" customHeight="1" x14ac:dyDescent="0.2"/>
    <row r="1429" ht="14.25" hidden="1" customHeight="1" x14ac:dyDescent="0.2"/>
    <row r="1430" ht="14.25" hidden="1" customHeight="1" x14ac:dyDescent="0.2"/>
    <row r="1431" ht="14.25" hidden="1" customHeight="1" x14ac:dyDescent="0.2"/>
    <row r="1432" ht="14.25" hidden="1" customHeight="1" x14ac:dyDescent="0.2"/>
    <row r="1433" ht="14.25" hidden="1" customHeight="1" x14ac:dyDescent="0.2"/>
    <row r="1434" ht="14.25" hidden="1" customHeight="1" x14ac:dyDescent="0.2"/>
    <row r="1435" ht="14.25" hidden="1" customHeight="1" x14ac:dyDescent="0.2"/>
    <row r="1436" ht="14.25" hidden="1" customHeight="1" x14ac:dyDescent="0.2"/>
    <row r="1437" ht="14.25" hidden="1" customHeight="1" x14ac:dyDescent="0.2"/>
    <row r="1438" ht="14.25" hidden="1" customHeight="1" x14ac:dyDescent="0.2"/>
    <row r="1439" ht="14.25" hidden="1" customHeight="1" x14ac:dyDescent="0.2"/>
    <row r="1440" ht="14.25" hidden="1" customHeight="1" x14ac:dyDescent="0.2"/>
    <row r="1441" ht="14.25" hidden="1" customHeight="1" x14ac:dyDescent="0.2"/>
    <row r="1442" ht="14.25" hidden="1" customHeight="1" x14ac:dyDescent="0.2"/>
    <row r="1443" ht="14.25" hidden="1" customHeight="1" x14ac:dyDescent="0.2"/>
    <row r="1444" ht="14.25" hidden="1" customHeight="1" x14ac:dyDescent="0.2"/>
    <row r="1445" ht="14.25" hidden="1" customHeight="1" x14ac:dyDescent="0.2"/>
    <row r="1446" ht="14.25" hidden="1" customHeight="1" x14ac:dyDescent="0.2"/>
    <row r="1447" ht="14.25" hidden="1" customHeight="1" x14ac:dyDescent="0.2"/>
    <row r="1448" ht="14.25" hidden="1" customHeight="1" x14ac:dyDescent="0.2"/>
    <row r="1449" ht="14.25" hidden="1" customHeight="1" x14ac:dyDescent="0.2"/>
    <row r="1450" ht="14.25" hidden="1" customHeight="1" x14ac:dyDescent="0.2"/>
    <row r="1451" ht="14.25" hidden="1" customHeight="1" x14ac:dyDescent="0.2"/>
    <row r="1452" ht="14.25" hidden="1" customHeight="1" x14ac:dyDescent="0.2"/>
    <row r="1453" ht="14.25" hidden="1" customHeight="1" x14ac:dyDescent="0.2"/>
    <row r="1454" ht="14.25" hidden="1" customHeight="1" x14ac:dyDescent="0.2"/>
    <row r="1455" ht="14.25" hidden="1" customHeight="1" x14ac:dyDescent="0.2"/>
    <row r="1456" ht="14.25" hidden="1" customHeight="1" x14ac:dyDescent="0.2"/>
    <row r="1457" ht="14.25" hidden="1" customHeight="1" x14ac:dyDescent="0.2"/>
    <row r="1458" ht="14.25" hidden="1" customHeight="1" x14ac:dyDescent="0.2"/>
    <row r="1459" ht="14.25" hidden="1" customHeight="1" x14ac:dyDescent="0.2"/>
    <row r="1460" ht="14.25" hidden="1" customHeight="1" x14ac:dyDescent="0.2"/>
    <row r="1461" ht="14.25" hidden="1" customHeight="1" x14ac:dyDescent="0.2"/>
    <row r="1462" ht="14.25" hidden="1" customHeight="1" x14ac:dyDescent="0.2"/>
    <row r="1463" ht="14.25" hidden="1" customHeight="1" x14ac:dyDescent="0.2"/>
    <row r="1464" ht="14.25" hidden="1" customHeight="1" x14ac:dyDescent="0.2"/>
    <row r="1465" ht="14.25" hidden="1" customHeight="1" x14ac:dyDescent="0.2"/>
    <row r="1466" ht="14.25" hidden="1" customHeight="1" x14ac:dyDescent="0.2"/>
    <row r="1467" ht="14.25" hidden="1" customHeight="1" x14ac:dyDescent="0.2"/>
    <row r="1468" ht="14.25" hidden="1" customHeight="1" x14ac:dyDescent="0.2"/>
    <row r="1469" ht="14.25" hidden="1" customHeight="1" x14ac:dyDescent="0.2"/>
    <row r="1470" ht="14.25" hidden="1" customHeight="1" x14ac:dyDescent="0.2"/>
    <row r="1471" ht="14.25" hidden="1" customHeight="1" x14ac:dyDescent="0.2"/>
    <row r="1472" ht="14.25" hidden="1" customHeight="1" x14ac:dyDescent="0.2"/>
    <row r="1473" ht="14.25" hidden="1" customHeight="1" x14ac:dyDescent="0.2"/>
    <row r="1474" ht="14.25" hidden="1" customHeight="1" x14ac:dyDescent="0.2"/>
    <row r="1475" ht="14.25" hidden="1" customHeight="1" x14ac:dyDescent="0.2"/>
    <row r="1476" ht="14.25" hidden="1" customHeight="1" x14ac:dyDescent="0.2"/>
    <row r="1477" ht="14.25" hidden="1" customHeight="1" x14ac:dyDescent="0.2"/>
    <row r="1478" ht="14.25" hidden="1" customHeight="1" x14ac:dyDescent="0.2"/>
    <row r="1479" ht="14.25" hidden="1" customHeight="1" x14ac:dyDescent="0.2"/>
    <row r="1480" ht="14.25" hidden="1" customHeight="1" x14ac:dyDescent="0.2"/>
    <row r="1481" ht="14.25" hidden="1" customHeight="1" x14ac:dyDescent="0.2"/>
    <row r="1482" ht="14.25" hidden="1" customHeight="1" x14ac:dyDescent="0.2"/>
    <row r="1483" ht="14.25" hidden="1" customHeight="1" x14ac:dyDescent="0.2"/>
    <row r="1484" ht="14.25" hidden="1" customHeight="1" x14ac:dyDescent="0.2"/>
    <row r="1485" ht="14.25" hidden="1" customHeight="1" x14ac:dyDescent="0.2"/>
    <row r="1486" ht="14.25" hidden="1" customHeight="1" x14ac:dyDescent="0.2"/>
    <row r="1487" ht="14.25" hidden="1" customHeight="1" x14ac:dyDescent="0.2"/>
    <row r="1488" ht="14.25" hidden="1" customHeight="1" x14ac:dyDescent="0.2"/>
    <row r="1489" ht="14.25" hidden="1" customHeight="1" x14ac:dyDescent="0.2"/>
    <row r="1490" ht="14.25" hidden="1" customHeight="1" x14ac:dyDescent="0.2"/>
    <row r="1491" ht="14.25" hidden="1" customHeight="1" x14ac:dyDescent="0.2"/>
    <row r="1492" ht="14.25" hidden="1" customHeight="1" x14ac:dyDescent="0.2"/>
    <row r="1493" ht="14.25" hidden="1" customHeight="1" x14ac:dyDescent="0.2"/>
    <row r="1494" ht="14.25" hidden="1" customHeight="1" x14ac:dyDescent="0.2"/>
    <row r="1495" ht="14.25" hidden="1" customHeight="1" x14ac:dyDescent="0.2"/>
    <row r="1496" ht="14.25" hidden="1" customHeight="1" x14ac:dyDescent="0.2"/>
    <row r="1497" ht="14.25" hidden="1" customHeight="1" x14ac:dyDescent="0.2"/>
    <row r="1498" ht="14.25" hidden="1" customHeight="1" x14ac:dyDescent="0.2"/>
    <row r="1499" ht="14.25" hidden="1" customHeight="1" x14ac:dyDescent="0.2"/>
    <row r="1500" ht="14.25" hidden="1" customHeight="1" x14ac:dyDescent="0.2"/>
    <row r="1501" ht="14.25" hidden="1" customHeight="1" x14ac:dyDescent="0.2"/>
    <row r="1502" ht="14.25" hidden="1" customHeight="1" x14ac:dyDescent="0.2"/>
    <row r="1503" ht="14.25" hidden="1" customHeight="1" x14ac:dyDescent="0.2"/>
    <row r="1504" ht="14.25" hidden="1" customHeight="1" x14ac:dyDescent="0.2"/>
    <row r="1505" ht="14.25" hidden="1" customHeight="1" x14ac:dyDescent="0.2"/>
    <row r="1506" ht="14.25" hidden="1" customHeight="1" x14ac:dyDescent="0.2"/>
    <row r="1507" ht="14.25" hidden="1" customHeight="1" x14ac:dyDescent="0.2"/>
    <row r="1508" ht="14.25" hidden="1" customHeight="1" x14ac:dyDescent="0.2"/>
    <row r="1509" ht="14.25" hidden="1" customHeight="1" x14ac:dyDescent="0.2"/>
    <row r="1510" ht="14.25" hidden="1" customHeight="1" x14ac:dyDescent="0.2"/>
    <row r="1511" ht="14.25" hidden="1" customHeight="1" x14ac:dyDescent="0.2"/>
    <row r="1512" ht="14.25" hidden="1" customHeight="1" x14ac:dyDescent="0.2"/>
    <row r="1513" ht="14.25" hidden="1" customHeight="1" x14ac:dyDescent="0.2"/>
    <row r="1514" ht="14.25" hidden="1" customHeight="1" x14ac:dyDescent="0.2"/>
    <row r="1515" ht="14.25" hidden="1" customHeight="1" x14ac:dyDescent="0.2"/>
    <row r="1516" ht="14.25" hidden="1" customHeight="1" x14ac:dyDescent="0.2"/>
    <row r="1517" ht="14.25" hidden="1" customHeight="1" x14ac:dyDescent="0.2"/>
    <row r="1518" ht="14.25" hidden="1" customHeight="1" x14ac:dyDescent="0.2"/>
    <row r="1519" ht="14.25" hidden="1" customHeight="1" x14ac:dyDescent="0.2"/>
    <row r="1520" ht="14.25" hidden="1" customHeight="1" x14ac:dyDescent="0.2"/>
    <row r="1521" ht="14.25" hidden="1" customHeight="1" x14ac:dyDescent="0.2"/>
    <row r="1522" ht="14.25" hidden="1" customHeight="1" x14ac:dyDescent="0.2"/>
    <row r="1523" ht="14.25" hidden="1" customHeight="1" x14ac:dyDescent="0.2"/>
    <row r="1524" ht="14.25" hidden="1" customHeight="1" x14ac:dyDescent="0.2"/>
    <row r="1525" ht="14.25" hidden="1" customHeight="1" x14ac:dyDescent="0.2"/>
    <row r="1526" ht="14.25" hidden="1" customHeight="1" x14ac:dyDescent="0.2"/>
    <row r="1527" ht="14.25" hidden="1" customHeight="1" x14ac:dyDescent="0.2"/>
    <row r="1528" ht="14.25" hidden="1" customHeight="1" x14ac:dyDescent="0.2"/>
    <row r="1529" ht="14.25" hidden="1" customHeight="1" x14ac:dyDescent="0.2"/>
    <row r="1530" ht="14.25" hidden="1" customHeight="1" x14ac:dyDescent="0.2"/>
    <row r="1531" ht="14.25" hidden="1" customHeight="1" x14ac:dyDescent="0.2"/>
    <row r="1532" ht="14.25" hidden="1" customHeight="1" x14ac:dyDescent="0.2"/>
    <row r="1533" ht="14.25" hidden="1" customHeight="1" x14ac:dyDescent="0.2"/>
    <row r="1534" ht="14.25" hidden="1" customHeight="1" x14ac:dyDescent="0.2"/>
    <row r="1535" ht="14.25" hidden="1" customHeight="1" x14ac:dyDescent="0.2"/>
    <row r="1536" ht="14.25" hidden="1" customHeight="1" x14ac:dyDescent="0.2"/>
    <row r="1537" ht="14.25" hidden="1" customHeight="1" x14ac:dyDescent="0.2"/>
    <row r="1538" ht="14.25" hidden="1" customHeight="1" x14ac:dyDescent="0.2"/>
    <row r="1539" ht="14.25" hidden="1" customHeight="1" x14ac:dyDescent="0.2"/>
    <row r="1540" ht="14.25" hidden="1" customHeight="1" x14ac:dyDescent="0.2"/>
    <row r="1541" ht="14.25" hidden="1" customHeight="1" x14ac:dyDescent="0.2"/>
    <row r="1542" ht="14.25" hidden="1" customHeight="1" x14ac:dyDescent="0.2"/>
    <row r="1543" ht="14.25" hidden="1" customHeight="1" x14ac:dyDescent="0.2"/>
    <row r="1544" ht="14.25" hidden="1" customHeight="1" x14ac:dyDescent="0.2"/>
    <row r="1545" ht="14.25" hidden="1" customHeight="1" x14ac:dyDescent="0.2"/>
    <row r="1546" ht="14.25" hidden="1" customHeight="1" x14ac:dyDescent="0.2"/>
    <row r="1547" ht="14.25" hidden="1" customHeight="1" x14ac:dyDescent="0.2"/>
    <row r="1548" ht="14.25" hidden="1" customHeight="1" x14ac:dyDescent="0.2"/>
    <row r="1549" ht="14.25" hidden="1" customHeight="1" x14ac:dyDescent="0.2"/>
    <row r="1550" ht="14.25" hidden="1" customHeight="1" x14ac:dyDescent="0.2"/>
    <row r="1551" ht="14.25" hidden="1" customHeight="1" x14ac:dyDescent="0.2"/>
    <row r="1552" ht="14.25" hidden="1" customHeight="1" x14ac:dyDescent="0.2"/>
    <row r="1553" ht="14.25" hidden="1" customHeight="1" x14ac:dyDescent="0.2"/>
    <row r="1554" ht="14.25" hidden="1" customHeight="1" x14ac:dyDescent="0.2"/>
    <row r="1555" ht="14.25" hidden="1" customHeight="1" x14ac:dyDescent="0.2"/>
    <row r="1556" ht="14.25" hidden="1" customHeight="1" x14ac:dyDescent="0.2"/>
    <row r="1557" ht="14.25" hidden="1" customHeight="1" x14ac:dyDescent="0.2"/>
    <row r="1558" ht="14.25" hidden="1" customHeight="1" x14ac:dyDescent="0.2"/>
    <row r="1559" ht="14.25" hidden="1" customHeight="1" x14ac:dyDescent="0.2"/>
    <row r="1560" ht="14.25" hidden="1" customHeight="1" x14ac:dyDescent="0.2"/>
    <row r="1561" ht="14.25" hidden="1" customHeight="1" x14ac:dyDescent="0.2"/>
    <row r="1562" ht="14.25" hidden="1" customHeight="1" x14ac:dyDescent="0.2"/>
    <row r="1563" ht="14.25" hidden="1" customHeight="1" x14ac:dyDescent="0.2"/>
    <row r="1564" ht="14.25" hidden="1" customHeight="1" x14ac:dyDescent="0.2"/>
    <row r="1565" ht="14.25" hidden="1" customHeight="1" x14ac:dyDescent="0.2"/>
    <row r="1566" ht="14.25" hidden="1" customHeight="1" x14ac:dyDescent="0.2"/>
    <row r="1567" ht="14.25" hidden="1" customHeight="1" x14ac:dyDescent="0.2"/>
    <row r="1568" ht="14.25" hidden="1" customHeight="1" x14ac:dyDescent="0.2"/>
    <row r="1569" ht="14.25" hidden="1" customHeight="1" x14ac:dyDescent="0.2"/>
    <row r="1570" ht="14.25" hidden="1" customHeight="1" x14ac:dyDescent="0.2"/>
    <row r="1571" ht="14.25" hidden="1" customHeight="1" x14ac:dyDescent="0.2"/>
    <row r="1572" ht="14.25" hidden="1" customHeight="1" x14ac:dyDescent="0.2"/>
    <row r="1573" ht="14.25" hidden="1" customHeight="1" x14ac:dyDescent="0.2"/>
    <row r="1574" ht="14.25" hidden="1" customHeight="1" x14ac:dyDescent="0.2"/>
    <row r="1575" ht="14.25" hidden="1" customHeight="1" x14ac:dyDescent="0.2"/>
    <row r="1576" ht="14.25" hidden="1" customHeight="1" x14ac:dyDescent="0.2"/>
    <row r="1577" ht="14.25" hidden="1" customHeight="1" x14ac:dyDescent="0.2"/>
    <row r="1578" ht="14.25" hidden="1" customHeight="1" x14ac:dyDescent="0.2"/>
    <row r="1579" ht="14.25" hidden="1" customHeight="1" x14ac:dyDescent="0.2"/>
    <row r="1580" ht="14.25" hidden="1" customHeight="1" x14ac:dyDescent="0.2"/>
    <row r="1581" ht="14.25" hidden="1" customHeight="1" x14ac:dyDescent="0.2"/>
    <row r="1582" ht="14.25" hidden="1" customHeight="1" x14ac:dyDescent="0.2"/>
    <row r="1583" ht="14.25" hidden="1" customHeight="1" x14ac:dyDescent="0.2"/>
    <row r="1584" ht="14.25" hidden="1" customHeight="1" x14ac:dyDescent="0.2"/>
    <row r="1585" ht="14.25" hidden="1" customHeight="1" x14ac:dyDescent="0.2"/>
    <row r="1586" ht="14.25" hidden="1" customHeight="1" x14ac:dyDescent="0.2"/>
    <row r="1587" ht="14.25" hidden="1" customHeight="1" x14ac:dyDescent="0.2"/>
    <row r="1588" ht="14.25" hidden="1" customHeight="1" x14ac:dyDescent="0.2"/>
    <row r="1589" ht="14.25" hidden="1" customHeight="1" x14ac:dyDescent="0.2"/>
    <row r="1590" ht="14.25" hidden="1" customHeight="1" x14ac:dyDescent="0.2"/>
    <row r="1591" ht="14.25" hidden="1" customHeight="1" x14ac:dyDescent="0.2"/>
    <row r="1592" ht="14.25" hidden="1" customHeight="1" x14ac:dyDescent="0.2"/>
    <row r="1593" ht="14.25" hidden="1" customHeight="1" x14ac:dyDescent="0.2"/>
    <row r="1594" ht="14.25" hidden="1" customHeight="1" x14ac:dyDescent="0.2"/>
    <row r="1595" ht="14.25" hidden="1" customHeight="1" x14ac:dyDescent="0.2"/>
    <row r="1596" ht="14.25" hidden="1" customHeight="1" x14ac:dyDescent="0.2"/>
    <row r="1597" ht="14.25" hidden="1" customHeight="1" x14ac:dyDescent="0.2"/>
    <row r="1598" ht="14.25" hidden="1" customHeight="1" x14ac:dyDescent="0.2"/>
    <row r="1599" ht="14.25" hidden="1" customHeight="1" x14ac:dyDescent="0.2"/>
    <row r="1600" ht="14.25" hidden="1" customHeight="1" x14ac:dyDescent="0.2"/>
    <row r="1601" ht="14.25" hidden="1" customHeight="1" x14ac:dyDescent="0.2"/>
    <row r="1602" ht="14.25" hidden="1" customHeight="1" x14ac:dyDescent="0.2"/>
    <row r="1603" ht="14.25" hidden="1" customHeight="1" x14ac:dyDescent="0.2"/>
    <row r="1604" ht="14.25" hidden="1" customHeight="1" x14ac:dyDescent="0.2"/>
    <row r="1605" ht="14.25" hidden="1" customHeight="1" x14ac:dyDescent="0.2"/>
    <row r="1606" ht="14.25" hidden="1" customHeight="1" x14ac:dyDescent="0.2"/>
    <row r="1607" ht="14.25" hidden="1" customHeight="1" x14ac:dyDescent="0.2"/>
    <row r="1608" ht="14.25" hidden="1" customHeight="1" x14ac:dyDescent="0.2"/>
    <row r="1609" ht="14.25" hidden="1" customHeight="1" x14ac:dyDescent="0.2"/>
    <row r="1610" ht="14.25" hidden="1" customHeight="1" x14ac:dyDescent="0.2"/>
    <row r="1611" ht="14.25" hidden="1" customHeight="1" x14ac:dyDescent="0.2"/>
    <row r="1612" ht="14.25" hidden="1" customHeight="1" x14ac:dyDescent="0.2"/>
    <row r="1613" ht="14.25" hidden="1" customHeight="1" x14ac:dyDescent="0.2"/>
    <row r="1614" ht="14.25" hidden="1" customHeight="1" x14ac:dyDescent="0.2"/>
    <row r="1615" ht="14.25" hidden="1" customHeight="1" x14ac:dyDescent="0.2"/>
    <row r="1616" ht="14.25" hidden="1" customHeight="1" x14ac:dyDescent="0.2"/>
    <row r="1617" ht="14.25" hidden="1" customHeight="1" x14ac:dyDescent="0.2"/>
    <row r="1618" ht="14.25" hidden="1" customHeight="1" x14ac:dyDescent="0.2"/>
    <row r="1619" ht="14.25" hidden="1" customHeight="1" x14ac:dyDescent="0.2"/>
    <row r="1620" ht="14.25" hidden="1" customHeight="1" x14ac:dyDescent="0.2"/>
    <row r="1621" ht="14.25" hidden="1" customHeight="1" x14ac:dyDescent="0.2"/>
    <row r="1622" ht="14.25" hidden="1" customHeight="1" x14ac:dyDescent="0.2"/>
    <row r="1623" ht="14.25" hidden="1" customHeight="1" x14ac:dyDescent="0.2"/>
    <row r="1624" ht="14.25" hidden="1" customHeight="1" x14ac:dyDescent="0.2"/>
    <row r="1625" ht="14.25" hidden="1" customHeight="1" x14ac:dyDescent="0.2"/>
    <row r="1626" ht="14.25" hidden="1" customHeight="1" x14ac:dyDescent="0.2"/>
    <row r="1627" ht="14.25" hidden="1" customHeight="1" x14ac:dyDescent="0.2"/>
    <row r="1628" ht="14.25" hidden="1" customHeight="1" x14ac:dyDescent="0.2"/>
    <row r="1629" ht="14.25" hidden="1" customHeight="1" x14ac:dyDescent="0.2"/>
    <row r="1630" ht="14.25" hidden="1" customHeight="1" x14ac:dyDescent="0.2"/>
    <row r="1631" ht="14.25" hidden="1" customHeight="1" x14ac:dyDescent="0.2"/>
    <row r="1632" ht="14.25" hidden="1" customHeight="1" x14ac:dyDescent="0.2"/>
    <row r="1633" ht="14.25" hidden="1" customHeight="1" x14ac:dyDescent="0.2"/>
    <row r="1634" ht="14.25" hidden="1" customHeight="1" x14ac:dyDescent="0.2"/>
    <row r="1635" ht="14.25" hidden="1" customHeight="1" x14ac:dyDescent="0.2"/>
    <row r="1636" ht="14.25" hidden="1" customHeight="1" x14ac:dyDescent="0.2"/>
    <row r="1637" ht="14.25" hidden="1" customHeight="1" x14ac:dyDescent="0.2"/>
    <row r="1638" ht="14.25" hidden="1" customHeight="1" x14ac:dyDescent="0.2"/>
    <row r="1639" ht="14.25" hidden="1" customHeight="1" x14ac:dyDescent="0.2"/>
    <row r="1640" ht="14.25" hidden="1" customHeight="1" x14ac:dyDescent="0.2"/>
    <row r="1641" ht="14.25" hidden="1" customHeight="1" x14ac:dyDescent="0.2"/>
    <row r="1642" ht="14.25" hidden="1" customHeight="1" x14ac:dyDescent="0.2"/>
    <row r="1643" ht="14.25" hidden="1" customHeight="1" x14ac:dyDescent="0.2"/>
    <row r="1644" ht="14.25" hidden="1" customHeight="1" x14ac:dyDescent="0.2"/>
    <row r="1645" ht="14.25" hidden="1" customHeight="1" x14ac:dyDescent="0.2"/>
    <row r="1646" ht="14.25" hidden="1" customHeight="1" x14ac:dyDescent="0.2"/>
    <row r="1647" ht="14.25" hidden="1" customHeight="1" x14ac:dyDescent="0.2"/>
    <row r="1648" ht="14.25" hidden="1" customHeight="1" x14ac:dyDescent="0.2"/>
    <row r="1649" ht="14.25" hidden="1" customHeight="1" x14ac:dyDescent="0.2"/>
    <row r="1650" ht="14.25" hidden="1" customHeight="1" x14ac:dyDescent="0.2"/>
    <row r="1651" ht="14.25" hidden="1" customHeight="1" x14ac:dyDescent="0.2"/>
    <row r="1652" ht="14.25" hidden="1" customHeight="1" x14ac:dyDescent="0.2"/>
    <row r="1653" ht="14.25" hidden="1" customHeight="1" x14ac:dyDescent="0.2"/>
    <row r="1654" ht="14.25" hidden="1" customHeight="1" x14ac:dyDescent="0.2"/>
    <row r="1655" ht="14.25" hidden="1" customHeight="1" x14ac:dyDescent="0.2"/>
    <row r="1656" ht="14.25" hidden="1" customHeight="1" x14ac:dyDescent="0.2"/>
    <row r="1657" ht="14.25" hidden="1" customHeight="1" x14ac:dyDescent="0.2"/>
    <row r="1658" ht="14.25" hidden="1" customHeight="1" x14ac:dyDescent="0.2"/>
    <row r="1659" ht="14.25" hidden="1" customHeight="1" x14ac:dyDescent="0.2"/>
    <row r="1660" ht="14.25" hidden="1" customHeight="1" x14ac:dyDescent="0.2"/>
    <row r="1661" ht="14.25" hidden="1" customHeight="1" x14ac:dyDescent="0.2"/>
    <row r="1662" ht="14.25" hidden="1" customHeight="1" x14ac:dyDescent="0.2"/>
    <row r="1663" ht="14.25" hidden="1" customHeight="1" x14ac:dyDescent="0.2"/>
    <row r="1664" ht="14.25" hidden="1" customHeight="1" x14ac:dyDescent="0.2"/>
    <row r="1665" ht="14.25" hidden="1" customHeight="1" x14ac:dyDescent="0.2"/>
    <row r="1666" ht="14.25" hidden="1" customHeight="1" x14ac:dyDescent="0.2"/>
    <row r="1667" ht="14.25" hidden="1" customHeight="1" x14ac:dyDescent="0.2"/>
    <row r="1668" ht="14.25" hidden="1" customHeight="1" x14ac:dyDescent="0.2"/>
    <row r="1669" ht="14.25" hidden="1" customHeight="1" x14ac:dyDescent="0.2"/>
    <row r="1670" ht="14.25" hidden="1" customHeight="1" x14ac:dyDescent="0.2"/>
    <row r="1671" ht="14.25" hidden="1" customHeight="1" x14ac:dyDescent="0.2"/>
    <row r="1672" ht="14.25" hidden="1" customHeight="1" x14ac:dyDescent="0.2"/>
    <row r="1673" ht="14.25" hidden="1" customHeight="1" x14ac:dyDescent="0.2"/>
    <row r="1674" ht="14.25" hidden="1" customHeight="1" x14ac:dyDescent="0.2"/>
    <row r="1675" ht="14.25" hidden="1" customHeight="1" x14ac:dyDescent="0.2"/>
    <row r="1676" ht="14.25" hidden="1" customHeight="1" x14ac:dyDescent="0.2"/>
    <row r="1677" ht="14.25" hidden="1" customHeight="1" x14ac:dyDescent="0.2"/>
    <row r="1678" ht="14.25" hidden="1" customHeight="1" x14ac:dyDescent="0.2"/>
    <row r="1679" ht="14.25" hidden="1" customHeight="1" x14ac:dyDescent="0.2"/>
    <row r="1680" ht="14.25" hidden="1" customHeight="1" x14ac:dyDescent="0.2"/>
    <row r="1681" ht="14.25" hidden="1" customHeight="1" x14ac:dyDescent="0.2"/>
    <row r="1682" ht="14.25" hidden="1" customHeight="1" x14ac:dyDescent="0.2"/>
    <row r="1683" ht="14.25" hidden="1" customHeight="1" x14ac:dyDescent="0.2"/>
    <row r="1684" ht="14.25" hidden="1" customHeight="1" x14ac:dyDescent="0.2"/>
    <row r="1685" ht="14.25" hidden="1" customHeight="1" x14ac:dyDescent="0.2"/>
    <row r="1686" ht="14.25" hidden="1" customHeight="1" x14ac:dyDescent="0.2"/>
    <row r="1687" ht="14.25" hidden="1" customHeight="1" x14ac:dyDescent="0.2"/>
    <row r="1688" ht="14.25" hidden="1" customHeight="1" x14ac:dyDescent="0.2"/>
    <row r="1689" ht="14.25" hidden="1" customHeight="1" x14ac:dyDescent="0.2"/>
    <row r="1690" ht="14.25" hidden="1" customHeight="1" x14ac:dyDescent="0.2"/>
    <row r="1691" ht="14.25" hidden="1" customHeight="1" x14ac:dyDescent="0.2"/>
    <row r="1692" ht="14.25" hidden="1" customHeight="1" x14ac:dyDescent="0.2"/>
    <row r="1693" ht="14.25" hidden="1" customHeight="1" x14ac:dyDescent="0.2"/>
    <row r="1694" ht="14.25" hidden="1" customHeight="1" x14ac:dyDescent="0.2"/>
    <row r="1695" ht="14.25" hidden="1" customHeight="1" x14ac:dyDescent="0.2"/>
    <row r="1696" ht="14.25" hidden="1" customHeight="1" x14ac:dyDescent="0.2"/>
    <row r="1697" ht="14.25" hidden="1" customHeight="1" x14ac:dyDescent="0.2"/>
    <row r="1698" ht="14.25" hidden="1" customHeight="1" x14ac:dyDescent="0.2"/>
    <row r="1699" ht="14.25" hidden="1" customHeight="1" x14ac:dyDescent="0.2"/>
    <row r="1700" ht="14.25" hidden="1" customHeight="1" x14ac:dyDescent="0.2"/>
    <row r="1701" ht="14.25" hidden="1" customHeight="1" x14ac:dyDescent="0.2"/>
    <row r="1702" ht="14.25" hidden="1" customHeight="1" x14ac:dyDescent="0.2"/>
    <row r="1703" ht="14.25" hidden="1" customHeight="1" x14ac:dyDescent="0.2"/>
    <row r="1704" ht="14.25" hidden="1" customHeight="1" x14ac:dyDescent="0.2"/>
    <row r="1705" ht="14.25" hidden="1" customHeight="1" x14ac:dyDescent="0.2"/>
    <row r="1706" ht="14.25" hidden="1" customHeight="1" x14ac:dyDescent="0.2"/>
    <row r="1707" ht="14.25" hidden="1" customHeight="1" x14ac:dyDescent="0.2"/>
    <row r="1708" ht="14.25" hidden="1" customHeight="1" x14ac:dyDescent="0.2"/>
    <row r="1709" ht="14.25" hidden="1" customHeight="1" x14ac:dyDescent="0.2"/>
    <row r="1710" ht="14.25" hidden="1" customHeight="1" x14ac:dyDescent="0.2"/>
    <row r="1711" ht="14.25" hidden="1" customHeight="1" x14ac:dyDescent="0.2"/>
    <row r="1712" ht="14.25" hidden="1" customHeight="1" x14ac:dyDescent="0.2"/>
    <row r="1713" ht="14.25" hidden="1" customHeight="1" x14ac:dyDescent="0.2"/>
    <row r="1714" ht="14.25" hidden="1" customHeight="1" x14ac:dyDescent="0.2"/>
    <row r="1715" ht="14.25" hidden="1" customHeight="1" x14ac:dyDescent="0.2"/>
    <row r="1716" ht="14.25" hidden="1" customHeight="1" x14ac:dyDescent="0.2"/>
    <row r="1717" ht="14.25" hidden="1" customHeight="1" x14ac:dyDescent="0.2"/>
    <row r="1718" ht="14.25" hidden="1" customHeight="1" x14ac:dyDescent="0.2"/>
    <row r="1719" ht="14.25" hidden="1" customHeight="1" x14ac:dyDescent="0.2"/>
    <row r="1720" ht="14.25" hidden="1" customHeight="1" x14ac:dyDescent="0.2"/>
    <row r="1721" ht="14.25" hidden="1" customHeight="1" x14ac:dyDescent="0.2"/>
    <row r="1722" ht="14.25" hidden="1" customHeight="1" x14ac:dyDescent="0.2"/>
    <row r="1723" ht="14.25" hidden="1" customHeight="1" x14ac:dyDescent="0.2"/>
    <row r="1724" ht="14.25" hidden="1" customHeight="1" x14ac:dyDescent="0.2"/>
    <row r="1725" ht="14.25" hidden="1" customHeight="1" x14ac:dyDescent="0.2"/>
    <row r="1726" ht="14.25" hidden="1" customHeight="1" x14ac:dyDescent="0.2"/>
    <row r="1727" ht="14.25" hidden="1" customHeight="1" x14ac:dyDescent="0.2"/>
    <row r="1728" ht="14.25" hidden="1" customHeight="1" x14ac:dyDescent="0.2"/>
    <row r="1729" ht="14.25" hidden="1" customHeight="1" x14ac:dyDescent="0.2"/>
    <row r="1730" ht="14.25" hidden="1" customHeight="1" x14ac:dyDescent="0.2"/>
    <row r="1731" ht="14.25" hidden="1" customHeight="1" x14ac:dyDescent="0.2"/>
    <row r="1732" ht="14.25" hidden="1" customHeight="1" x14ac:dyDescent="0.2"/>
    <row r="1733" ht="14.25" hidden="1" customHeight="1" x14ac:dyDescent="0.2"/>
    <row r="1734" ht="14.25" hidden="1" customHeight="1" x14ac:dyDescent="0.2"/>
    <row r="1735" ht="14.25" hidden="1" customHeight="1" x14ac:dyDescent="0.2"/>
    <row r="1736" ht="14.25" hidden="1" customHeight="1" x14ac:dyDescent="0.2"/>
    <row r="1737" ht="14.25" hidden="1" customHeight="1" x14ac:dyDescent="0.2"/>
    <row r="1738" ht="14.25" hidden="1" customHeight="1" x14ac:dyDescent="0.2"/>
    <row r="1739" ht="14.25" hidden="1" customHeight="1" x14ac:dyDescent="0.2"/>
    <row r="1740" ht="14.25" hidden="1" customHeight="1" x14ac:dyDescent="0.2"/>
    <row r="1741" ht="14.25" hidden="1" customHeight="1" x14ac:dyDescent="0.2"/>
    <row r="1742" ht="14.25" hidden="1" customHeight="1" x14ac:dyDescent="0.2"/>
    <row r="1743" ht="14.25" hidden="1" customHeight="1" x14ac:dyDescent="0.2"/>
    <row r="1744" ht="14.25" hidden="1" customHeight="1" x14ac:dyDescent="0.2"/>
    <row r="1745" ht="14.25" hidden="1" customHeight="1" x14ac:dyDescent="0.2"/>
    <row r="1746" ht="14.25" hidden="1" customHeight="1" x14ac:dyDescent="0.2"/>
    <row r="1747" ht="14.25" hidden="1" customHeight="1" x14ac:dyDescent="0.2"/>
    <row r="1748" ht="14.25" hidden="1" customHeight="1" x14ac:dyDescent="0.2"/>
    <row r="1749" ht="14.25" hidden="1" customHeight="1" x14ac:dyDescent="0.2"/>
    <row r="1750" ht="14.25" hidden="1" customHeight="1" x14ac:dyDescent="0.2"/>
    <row r="1751" ht="14.25" hidden="1" customHeight="1" x14ac:dyDescent="0.2"/>
    <row r="1752" ht="14.25" hidden="1" customHeight="1" x14ac:dyDescent="0.2"/>
    <row r="1753" ht="14.25" hidden="1" customHeight="1" x14ac:dyDescent="0.2"/>
    <row r="1754" ht="14.25" hidden="1" customHeight="1" x14ac:dyDescent="0.2"/>
    <row r="1755" ht="14.25" hidden="1" customHeight="1" x14ac:dyDescent="0.2"/>
    <row r="1756" ht="14.25" hidden="1" customHeight="1" x14ac:dyDescent="0.2"/>
    <row r="1757" ht="14.25" hidden="1" customHeight="1" x14ac:dyDescent="0.2"/>
    <row r="1758" ht="14.25" hidden="1" customHeight="1" x14ac:dyDescent="0.2"/>
    <row r="1759" ht="14.25" hidden="1" customHeight="1" x14ac:dyDescent="0.2"/>
    <row r="1760" ht="14.25" hidden="1" customHeight="1" x14ac:dyDescent="0.2"/>
    <row r="1761" ht="14.25" hidden="1" customHeight="1" x14ac:dyDescent="0.2"/>
    <row r="1762" ht="14.25" hidden="1" customHeight="1" x14ac:dyDescent="0.2"/>
    <row r="1763" ht="14.25" hidden="1" customHeight="1" x14ac:dyDescent="0.2"/>
    <row r="1764" ht="14.25" hidden="1" customHeight="1" x14ac:dyDescent="0.2"/>
    <row r="1765" ht="14.25" hidden="1" customHeight="1" x14ac:dyDescent="0.2"/>
    <row r="1766" ht="14.25" hidden="1" customHeight="1" x14ac:dyDescent="0.2"/>
    <row r="1767" ht="14.25" hidden="1" customHeight="1" x14ac:dyDescent="0.2"/>
    <row r="1768" ht="14.25" hidden="1" customHeight="1" x14ac:dyDescent="0.2"/>
    <row r="1769" ht="14.25" hidden="1" customHeight="1" x14ac:dyDescent="0.2"/>
    <row r="1770" ht="14.25" hidden="1" customHeight="1" x14ac:dyDescent="0.2"/>
    <row r="1771" ht="14.25" hidden="1" customHeight="1" x14ac:dyDescent="0.2"/>
    <row r="1772" ht="14.25" hidden="1" customHeight="1" x14ac:dyDescent="0.2"/>
    <row r="1773" ht="14.25" hidden="1" customHeight="1" x14ac:dyDescent="0.2"/>
    <row r="1774" ht="14.25" hidden="1" customHeight="1" x14ac:dyDescent="0.2"/>
    <row r="1775" ht="14.25" hidden="1" customHeight="1" x14ac:dyDescent="0.2"/>
    <row r="1776" ht="14.25" hidden="1" customHeight="1" x14ac:dyDescent="0.2"/>
    <row r="1777" ht="14.25" hidden="1" customHeight="1" x14ac:dyDescent="0.2"/>
    <row r="1778" ht="14.25" hidden="1" customHeight="1" x14ac:dyDescent="0.2"/>
    <row r="1779" ht="14.25" hidden="1" customHeight="1" x14ac:dyDescent="0.2"/>
    <row r="1780" ht="14.25" hidden="1" customHeight="1" x14ac:dyDescent="0.2"/>
    <row r="1781" ht="14.25" hidden="1" customHeight="1" x14ac:dyDescent="0.2"/>
    <row r="1782" ht="14.25" hidden="1" customHeight="1" x14ac:dyDescent="0.2"/>
    <row r="1783" ht="14.25" hidden="1" customHeight="1" x14ac:dyDescent="0.2"/>
    <row r="1784" ht="14.25" hidden="1" customHeight="1" x14ac:dyDescent="0.2"/>
    <row r="1785" ht="14.25" hidden="1" customHeight="1" x14ac:dyDescent="0.2"/>
    <row r="1786" ht="14.25" hidden="1" customHeight="1" x14ac:dyDescent="0.2"/>
    <row r="1787" ht="14.25" hidden="1" customHeight="1" x14ac:dyDescent="0.2"/>
    <row r="1788" ht="14.25" hidden="1" customHeight="1" x14ac:dyDescent="0.2"/>
    <row r="1789" ht="14.25" hidden="1" customHeight="1" x14ac:dyDescent="0.2"/>
    <row r="1790" ht="14.25" hidden="1" customHeight="1" x14ac:dyDescent="0.2"/>
    <row r="1791" ht="14.25" hidden="1" customHeight="1" x14ac:dyDescent="0.2"/>
    <row r="1792" ht="14.25" hidden="1" customHeight="1" x14ac:dyDescent="0.2"/>
    <row r="1793" ht="14.25" hidden="1" customHeight="1" x14ac:dyDescent="0.2"/>
    <row r="1794" ht="14.25" hidden="1" customHeight="1" x14ac:dyDescent="0.2"/>
    <row r="1795" ht="14.25" hidden="1" customHeight="1" x14ac:dyDescent="0.2"/>
    <row r="1796" ht="14.25" hidden="1" customHeight="1" x14ac:dyDescent="0.2"/>
    <row r="1797" ht="14.25" hidden="1" customHeight="1" x14ac:dyDescent="0.2"/>
    <row r="1798" ht="14.25" hidden="1" customHeight="1" x14ac:dyDescent="0.2"/>
    <row r="1799" ht="14.25" hidden="1" customHeight="1" x14ac:dyDescent="0.2"/>
    <row r="1800" ht="14.25" hidden="1" customHeight="1" x14ac:dyDescent="0.2"/>
    <row r="1801" ht="14.25" hidden="1" customHeight="1" x14ac:dyDescent="0.2"/>
    <row r="1802" ht="14.25" hidden="1" customHeight="1" x14ac:dyDescent="0.2"/>
    <row r="1803" ht="14.25" hidden="1" customHeight="1" x14ac:dyDescent="0.2"/>
    <row r="1804" ht="14.25" hidden="1" customHeight="1" x14ac:dyDescent="0.2"/>
    <row r="1805" ht="14.25" hidden="1" customHeight="1" x14ac:dyDescent="0.2"/>
    <row r="1806" ht="14.25" hidden="1" customHeight="1" x14ac:dyDescent="0.2"/>
    <row r="1807" ht="14.25" hidden="1" customHeight="1" x14ac:dyDescent="0.2"/>
    <row r="1808" ht="14.25" hidden="1" customHeight="1" x14ac:dyDescent="0.2"/>
    <row r="1809" ht="14.25" hidden="1" customHeight="1" x14ac:dyDescent="0.2"/>
    <row r="1810" ht="14.25" hidden="1" customHeight="1" x14ac:dyDescent="0.2"/>
    <row r="1811" ht="14.25" hidden="1" customHeight="1" x14ac:dyDescent="0.2"/>
    <row r="1812" ht="14.25" hidden="1" customHeight="1" x14ac:dyDescent="0.2"/>
    <row r="1813" ht="14.25" hidden="1" customHeight="1" x14ac:dyDescent="0.2"/>
    <row r="1814" ht="14.25" hidden="1" customHeight="1" x14ac:dyDescent="0.2"/>
    <row r="1815" ht="14.25" hidden="1" customHeight="1" x14ac:dyDescent="0.2"/>
    <row r="1816" ht="14.25" hidden="1" customHeight="1" x14ac:dyDescent="0.2"/>
    <row r="1817" ht="14.25" hidden="1" customHeight="1" x14ac:dyDescent="0.2"/>
    <row r="1818" ht="14.25" hidden="1" customHeight="1" x14ac:dyDescent="0.2"/>
    <row r="1819" ht="14.25" hidden="1" customHeight="1" x14ac:dyDescent="0.2"/>
    <row r="1820" ht="14.25" hidden="1" customHeight="1" x14ac:dyDescent="0.2"/>
    <row r="1821" ht="14.25" hidden="1" customHeight="1" x14ac:dyDescent="0.2"/>
    <row r="1822" ht="14.25" hidden="1" customHeight="1" x14ac:dyDescent="0.2"/>
    <row r="1823" ht="14.25" hidden="1" customHeight="1" x14ac:dyDescent="0.2"/>
    <row r="1824" ht="14.25" hidden="1" customHeight="1" x14ac:dyDescent="0.2"/>
    <row r="1825" ht="14.25" hidden="1" customHeight="1" x14ac:dyDescent="0.2"/>
    <row r="1826" ht="14.25" hidden="1" customHeight="1" x14ac:dyDescent="0.2"/>
    <row r="1827" ht="14.25" hidden="1" customHeight="1" x14ac:dyDescent="0.2"/>
    <row r="1828" ht="14.25" hidden="1" customHeight="1" x14ac:dyDescent="0.2"/>
    <row r="1829" ht="14.25" hidden="1" customHeight="1" x14ac:dyDescent="0.2"/>
    <row r="1830" ht="14.25" hidden="1" customHeight="1" x14ac:dyDescent="0.2"/>
    <row r="1831" ht="14.25" hidden="1" customHeight="1" x14ac:dyDescent="0.2"/>
    <row r="1832" ht="14.25" hidden="1" customHeight="1" x14ac:dyDescent="0.2"/>
    <row r="1833" ht="14.25" hidden="1" customHeight="1" x14ac:dyDescent="0.2"/>
    <row r="1834" ht="14.25" hidden="1" customHeight="1" x14ac:dyDescent="0.2"/>
    <row r="1835" ht="14.25" hidden="1" customHeight="1" x14ac:dyDescent="0.2"/>
    <row r="1836" ht="14.25" hidden="1" customHeight="1" x14ac:dyDescent="0.2"/>
    <row r="1837" ht="14.25" hidden="1" customHeight="1" x14ac:dyDescent="0.2"/>
    <row r="1838" ht="14.25" hidden="1" customHeight="1" x14ac:dyDescent="0.2"/>
    <row r="1839" ht="14.25" hidden="1" customHeight="1" x14ac:dyDescent="0.2"/>
    <row r="1840" ht="14.25" hidden="1" customHeight="1" x14ac:dyDescent="0.2"/>
    <row r="1841" ht="14.25" hidden="1" customHeight="1" x14ac:dyDescent="0.2"/>
    <row r="1842" ht="14.25" hidden="1" customHeight="1" x14ac:dyDescent="0.2"/>
    <row r="1843" ht="14.25" hidden="1" customHeight="1" x14ac:dyDescent="0.2"/>
    <row r="1844" ht="14.25" hidden="1" customHeight="1" x14ac:dyDescent="0.2"/>
    <row r="1845" ht="14.25" hidden="1" customHeight="1" x14ac:dyDescent="0.2"/>
    <row r="1846" ht="14.25" hidden="1" customHeight="1" x14ac:dyDescent="0.2"/>
    <row r="1847" ht="14.25" hidden="1" customHeight="1" x14ac:dyDescent="0.2"/>
    <row r="1848" ht="14.25" hidden="1" customHeight="1" x14ac:dyDescent="0.2"/>
    <row r="1849" ht="14.25" hidden="1" customHeight="1" x14ac:dyDescent="0.2"/>
    <row r="1850" ht="14.25" hidden="1" customHeight="1" x14ac:dyDescent="0.2"/>
    <row r="1851" ht="14.25" hidden="1" customHeight="1" x14ac:dyDescent="0.2"/>
    <row r="1852" ht="14.25" hidden="1" customHeight="1" x14ac:dyDescent="0.2"/>
    <row r="1853" ht="14.25" hidden="1" customHeight="1" x14ac:dyDescent="0.2"/>
    <row r="1854" ht="14.25" hidden="1" customHeight="1" x14ac:dyDescent="0.2"/>
    <row r="1855" ht="14.25" hidden="1" customHeight="1" x14ac:dyDescent="0.2"/>
    <row r="1856" ht="14.25" hidden="1" customHeight="1" x14ac:dyDescent="0.2"/>
    <row r="1857" ht="14.25" hidden="1" customHeight="1" x14ac:dyDescent="0.2"/>
    <row r="1858" ht="14.25" hidden="1" customHeight="1" x14ac:dyDescent="0.2"/>
    <row r="1859" ht="14.25" hidden="1" customHeight="1" x14ac:dyDescent="0.2"/>
    <row r="1860" ht="14.25" hidden="1" customHeight="1" x14ac:dyDescent="0.2"/>
    <row r="1861" ht="14.25" hidden="1" customHeight="1" x14ac:dyDescent="0.2"/>
    <row r="1862" ht="14.25" hidden="1" customHeight="1" x14ac:dyDescent="0.2"/>
    <row r="1863" ht="14.25" hidden="1" customHeight="1" x14ac:dyDescent="0.2"/>
    <row r="1864" ht="14.25" hidden="1" customHeight="1" x14ac:dyDescent="0.2"/>
    <row r="1865" ht="14.25" hidden="1" customHeight="1" x14ac:dyDescent="0.2"/>
    <row r="1866" ht="14.25" hidden="1" customHeight="1" x14ac:dyDescent="0.2"/>
    <row r="1867" ht="14.25" hidden="1" customHeight="1" x14ac:dyDescent="0.2"/>
    <row r="1868" ht="14.25" hidden="1" customHeight="1" x14ac:dyDescent="0.2"/>
    <row r="1869" ht="14.25" hidden="1" customHeight="1" x14ac:dyDescent="0.2"/>
    <row r="1870" ht="14.25" hidden="1" customHeight="1" x14ac:dyDescent="0.2"/>
    <row r="1871" ht="14.25" hidden="1" customHeight="1" x14ac:dyDescent="0.2"/>
    <row r="1872" ht="14.25" hidden="1" customHeight="1" x14ac:dyDescent="0.2"/>
    <row r="1873" ht="14.25" hidden="1" customHeight="1" x14ac:dyDescent="0.2"/>
    <row r="1874" ht="14.25" hidden="1" customHeight="1" x14ac:dyDescent="0.2"/>
    <row r="1875" ht="14.25" hidden="1" customHeight="1" x14ac:dyDescent="0.2"/>
    <row r="1876" ht="14.25" hidden="1" customHeight="1" x14ac:dyDescent="0.2"/>
    <row r="1877" ht="14.25" hidden="1" customHeight="1" x14ac:dyDescent="0.2"/>
    <row r="1878" ht="14.25" hidden="1" customHeight="1" x14ac:dyDescent="0.2"/>
    <row r="1879" ht="14.25" hidden="1" customHeight="1" x14ac:dyDescent="0.2"/>
    <row r="1880" ht="14.25" hidden="1" customHeight="1" x14ac:dyDescent="0.2"/>
    <row r="1881" ht="14.25" hidden="1" customHeight="1" x14ac:dyDescent="0.2"/>
    <row r="1882" ht="14.25" hidden="1" customHeight="1" x14ac:dyDescent="0.2"/>
    <row r="1883" ht="14.25" hidden="1" customHeight="1" x14ac:dyDescent="0.2"/>
    <row r="1884" ht="14.25" hidden="1" customHeight="1" x14ac:dyDescent="0.2"/>
    <row r="1885" ht="14.25" hidden="1" customHeight="1" x14ac:dyDescent="0.2"/>
    <row r="1886" ht="14.25" hidden="1" customHeight="1" x14ac:dyDescent="0.2"/>
    <row r="1887" ht="14.25" hidden="1" customHeight="1" x14ac:dyDescent="0.2"/>
    <row r="1888" ht="14.25" hidden="1" customHeight="1" x14ac:dyDescent="0.2"/>
    <row r="1889" ht="14.25" hidden="1" customHeight="1" x14ac:dyDescent="0.2"/>
    <row r="1890" ht="14.25" hidden="1" customHeight="1" x14ac:dyDescent="0.2"/>
    <row r="1891" ht="14.25" hidden="1" customHeight="1" x14ac:dyDescent="0.2"/>
    <row r="1892" ht="14.25" hidden="1" customHeight="1" x14ac:dyDescent="0.2"/>
    <row r="1893" ht="14.25" hidden="1" customHeight="1" x14ac:dyDescent="0.2"/>
    <row r="1894" ht="14.25" hidden="1" customHeight="1" x14ac:dyDescent="0.2"/>
    <row r="1895" ht="14.25" hidden="1" customHeight="1" x14ac:dyDescent="0.2"/>
    <row r="1896" ht="14.25" hidden="1" customHeight="1" x14ac:dyDescent="0.2"/>
    <row r="1897" ht="14.25" hidden="1" customHeight="1" x14ac:dyDescent="0.2"/>
    <row r="1898" ht="14.25" hidden="1" customHeight="1" x14ac:dyDescent="0.2"/>
    <row r="1899" ht="14.25" hidden="1" customHeight="1" x14ac:dyDescent="0.2"/>
    <row r="1900" ht="14.25" hidden="1" customHeight="1" x14ac:dyDescent="0.2"/>
    <row r="1901" ht="14.25" hidden="1" customHeight="1" x14ac:dyDescent="0.2"/>
    <row r="1902" ht="14.25" hidden="1" customHeight="1" x14ac:dyDescent="0.2"/>
    <row r="1903" ht="14.25" hidden="1" customHeight="1" x14ac:dyDescent="0.2"/>
    <row r="1904" ht="14.25" hidden="1" customHeight="1" x14ac:dyDescent="0.2"/>
    <row r="1905" ht="14.25" hidden="1" customHeight="1" x14ac:dyDescent="0.2"/>
    <row r="1906" ht="14.25" hidden="1" customHeight="1" x14ac:dyDescent="0.2"/>
    <row r="1907" ht="14.25" hidden="1" customHeight="1" x14ac:dyDescent="0.2"/>
    <row r="1908" ht="14.25" hidden="1" customHeight="1" x14ac:dyDescent="0.2"/>
    <row r="1909" ht="14.25" hidden="1" customHeight="1" x14ac:dyDescent="0.2"/>
    <row r="1910" ht="14.25" hidden="1" customHeight="1" x14ac:dyDescent="0.2"/>
    <row r="1911" ht="14.25" hidden="1" customHeight="1" x14ac:dyDescent="0.2"/>
    <row r="1912" ht="14.25" hidden="1" customHeight="1" x14ac:dyDescent="0.2"/>
    <row r="1913" ht="14.25" hidden="1" customHeight="1" x14ac:dyDescent="0.2"/>
    <row r="1914" ht="14.25" hidden="1" customHeight="1" x14ac:dyDescent="0.2"/>
    <row r="1915" ht="14.25" hidden="1" customHeight="1" x14ac:dyDescent="0.2"/>
    <row r="1916" ht="14.25" hidden="1" customHeight="1" x14ac:dyDescent="0.2"/>
    <row r="1917" ht="14.25" hidden="1" customHeight="1" x14ac:dyDescent="0.2"/>
    <row r="1918" ht="14.25" hidden="1" customHeight="1" x14ac:dyDescent="0.2"/>
    <row r="1919" ht="14.25" hidden="1" customHeight="1" x14ac:dyDescent="0.2"/>
    <row r="1920" ht="14.25" hidden="1" customHeight="1" x14ac:dyDescent="0.2"/>
    <row r="1921" ht="14.25" hidden="1" customHeight="1" x14ac:dyDescent="0.2"/>
    <row r="1922" ht="14.25" hidden="1" customHeight="1" x14ac:dyDescent="0.2"/>
    <row r="1923" ht="14.25" hidden="1" customHeight="1" x14ac:dyDescent="0.2"/>
    <row r="1924" ht="14.25" hidden="1" customHeight="1" x14ac:dyDescent="0.2"/>
    <row r="1925" ht="14.25" hidden="1" customHeight="1" x14ac:dyDescent="0.2"/>
    <row r="1926" ht="14.25" hidden="1" customHeight="1" x14ac:dyDescent="0.2"/>
    <row r="1927" ht="14.25" hidden="1" customHeight="1" x14ac:dyDescent="0.2"/>
    <row r="1928" ht="14.25" hidden="1" customHeight="1" x14ac:dyDescent="0.2"/>
    <row r="1929" ht="14.25" hidden="1" customHeight="1" x14ac:dyDescent="0.2"/>
    <row r="1930" ht="14.25" hidden="1" customHeight="1" x14ac:dyDescent="0.2"/>
    <row r="1931" ht="14.25" hidden="1" customHeight="1" x14ac:dyDescent="0.2"/>
    <row r="1932" ht="14.25" hidden="1" customHeight="1" x14ac:dyDescent="0.2"/>
    <row r="1933" ht="14.25" hidden="1" customHeight="1" x14ac:dyDescent="0.2"/>
    <row r="1934" ht="14.25" hidden="1" customHeight="1" x14ac:dyDescent="0.2"/>
    <row r="1935" ht="14.25" hidden="1" customHeight="1" x14ac:dyDescent="0.2"/>
    <row r="1936" ht="14.25" hidden="1" customHeight="1" x14ac:dyDescent="0.2"/>
    <row r="1937" ht="14.25" hidden="1" customHeight="1" x14ac:dyDescent="0.2"/>
    <row r="1938" ht="14.25" hidden="1" customHeight="1" x14ac:dyDescent="0.2"/>
    <row r="1939" ht="14.25" hidden="1" customHeight="1" x14ac:dyDescent="0.2"/>
    <row r="1940" ht="14.25" hidden="1" customHeight="1" x14ac:dyDescent="0.2"/>
    <row r="1941" ht="14.25" hidden="1" customHeight="1" x14ac:dyDescent="0.2"/>
    <row r="1942" ht="14.25" hidden="1" customHeight="1" x14ac:dyDescent="0.2"/>
    <row r="1943" ht="14.25" hidden="1" customHeight="1" x14ac:dyDescent="0.2"/>
    <row r="1944" ht="14.25" hidden="1" customHeight="1" x14ac:dyDescent="0.2"/>
    <row r="1945" ht="14.25" hidden="1" customHeight="1" x14ac:dyDescent="0.2"/>
    <row r="1946" ht="14.25" hidden="1" customHeight="1" x14ac:dyDescent="0.2"/>
    <row r="1947" ht="14.25" hidden="1" customHeight="1" x14ac:dyDescent="0.2"/>
    <row r="1948" ht="14.25" hidden="1" customHeight="1" x14ac:dyDescent="0.2"/>
    <row r="1949" ht="14.25" hidden="1" customHeight="1" x14ac:dyDescent="0.2"/>
    <row r="1950" ht="14.25" hidden="1" customHeight="1" x14ac:dyDescent="0.2"/>
    <row r="1951" ht="14.25" hidden="1" customHeight="1" x14ac:dyDescent="0.2"/>
    <row r="1952" ht="14.25" hidden="1" customHeight="1" x14ac:dyDescent="0.2"/>
    <row r="1953" ht="14.25" hidden="1" customHeight="1" x14ac:dyDescent="0.2"/>
    <row r="1954" ht="14.25" hidden="1" customHeight="1" x14ac:dyDescent="0.2"/>
    <row r="1955" ht="14.25" hidden="1" customHeight="1" x14ac:dyDescent="0.2"/>
    <row r="1956" ht="14.25" hidden="1" customHeight="1" x14ac:dyDescent="0.2"/>
    <row r="1957" ht="14.25" hidden="1" customHeight="1" x14ac:dyDescent="0.2"/>
    <row r="1958" ht="14.25" hidden="1" customHeight="1" x14ac:dyDescent="0.2"/>
    <row r="1959" ht="14.25" hidden="1" customHeight="1" x14ac:dyDescent="0.2"/>
    <row r="1960" ht="14.25" hidden="1" customHeight="1" x14ac:dyDescent="0.2"/>
    <row r="1961" ht="14.25" hidden="1" customHeight="1" x14ac:dyDescent="0.2"/>
    <row r="1962" ht="14.25" hidden="1" customHeight="1" x14ac:dyDescent="0.2"/>
    <row r="1963" ht="14.25" hidden="1" customHeight="1" x14ac:dyDescent="0.2"/>
    <row r="1964" ht="14.25" hidden="1" customHeight="1" x14ac:dyDescent="0.2"/>
    <row r="1965" ht="14.25" hidden="1" customHeight="1" x14ac:dyDescent="0.2"/>
    <row r="1966" ht="14.25" hidden="1" customHeight="1" x14ac:dyDescent="0.2"/>
    <row r="1967" ht="14.25" hidden="1" customHeight="1" x14ac:dyDescent="0.2"/>
    <row r="1968" ht="14.25" hidden="1" customHeight="1" x14ac:dyDescent="0.2"/>
    <row r="1969" ht="14.25" hidden="1" customHeight="1" x14ac:dyDescent="0.2"/>
    <row r="1970" ht="14.25" hidden="1" customHeight="1" x14ac:dyDescent="0.2"/>
    <row r="1971" ht="14.25" hidden="1" customHeight="1" x14ac:dyDescent="0.2"/>
    <row r="1972" ht="14.25" hidden="1" customHeight="1" x14ac:dyDescent="0.2"/>
    <row r="1973" ht="14.25" hidden="1" customHeight="1" x14ac:dyDescent="0.2"/>
    <row r="1974" ht="14.25" hidden="1" customHeight="1" x14ac:dyDescent="0.2"/>
    <row r="1975" ht="14.25" hidden="1" customHeight="1" x14ac:dyDescent="0.2"/>
    <row r="1976" ht="14.25" hidden="1" customHeight="1" x14ac:dyDescent="0.2"/>
    <row r="1977" ht="14.25" hidden="1" customHeight="1" x14ac:dyDescent="0.2"/>
    <row r="1978" ht="14.25" hidden="1" customHeight="1" x14ac:dyDescent="0.2"/>
    <row r="1979" ht="14.25" hidden="1" customHeight="1" x14ac:dyDescent="0.2"/>
    <row r="1980" ht="14.25" hidden="1" customHeight="1" x14ac:dyDescent="0.2"/>
    <row r="1981" ht="14.25" hidden="1" customHeight="1" x14ac:dyDescent="0.2"/>
    <row r="1982" ht="14.25" hidden="1" customHeight="1" x14ac:dyDescent="0.2"/>
    <row r="1983" ht="14.25" hidden="1" customHeight="1" x14ac:dyDescent="0.2"/>
    <row r="1984" ht="14.25" hidden="1" customHeight="1" x14ac:dyDescent="0.2"/>
    <row r="1985" ht="14.25" hidden="1" customHeight="1" x14ac:dyDescent="0.2"/>
    <row r="1986" ht="14.25" hidden="1" customHeight="1" x14ac:dyDescent="0.2"/>
    <row r="1987" ht="14.25" hidden="1" customHeight="1" x14ac:dyDescent="0.2"/>
    <row r="1988" ht="14.25" hidden="1" customHeight="1" x14ac:dyDescent="0.2"/>
    <row r="1989" ht="14.25" hidden="1" customHeight="1" x14ac:dyDescent="0.2"/>
    <row r="1990" ht="14.25" hidden="1" customHeight="1" x14ac:dyDescent="0.2"/>
    <row r="1991" ht="14.25" hidden="1" customHeight="1" x14ac:dyDescent="0.2"/>
    <row r="1992" ht="14.25" hidden="1" customHeight="1" x14ac:dyDescent="0.2"/>
    <row r="1993" ht="14.25" hidden="1" customHeight="1" x14ac:dyDescent="0.2"/>
    <row r="1994" ht="14.25" hidden="1" customHeight="1" x14ac:dyDescent="0.2"/>
    <row r="1995" ht="14.25" hidden="1" customHeight="1" x14ac:dyDescent="0.2"/>
    <row r="1996" ht="14.25" hidden="1" customHeight="1" x14ac:dyDescent="0.2"/>
    <row r="1997" ht="14.25" hidden="1" customHeight="1" x14ac:dyDescent="0.2"/>
    <row r="1998" ht="14.25" hidden="1" customHeight="1" x14ac:dyDescent="0.2"/>
    <row r="1999" ht="14.25" hidden="1" customHeight="1" x14ac:dyDescent="0.2"/>
    <row r="2000" ht="14.25" hidden="1" customHeight="1" x14ac:dyDescent="0.2"/>
    <row r="2001" ht="14.25" hidden="1" customHeight="1" x14ac:dyDescent="0.2"/>
    <row r="2002" ht="14.25" hidden="1" customHeight="1" x14ac:dyDescent="0.2"/>
    <row r="2003" ht="14.25" hidden="1" customHeight="1" x14ac:dyDescent="0.2"/>
    <row r="2004" ht="14.25" hidden="1" customHeight="1" x14ac:dyDescent="0.2"/>
    <row r="2005" ht="14.25" hidden="1" customHeight="1" x14ac:dyDescent="0.2"/>
    <row r="2006" ht="14.25" hidden="1" customHeight="1" x14ac:dyDescent="0.2"/>
    <row r="2007" ht="14.25" hidden="1" customHeight="1" x14ac:dyDescent="0.2"/>
    <row r="2008" ht="14.25" hidden="1" customHeight="1" x14ac:dyDescent="0.2"/>
    <row r="2009" ht="14.25" hidden="1" customHeight="1" x14ac:dyDescent="0.2"/>
    <row r="2010" ht="14.25" hidden="1" customHeight="1" x14ac:dyDescent="0.2"/>
    <row r="2011" ht="14.25" hidden="1" customHeight="1" x14ac:dyDescent="0.2"/>
    <row r="2012" ht="14.25" hidden="1" customHeight="1" x14ac:dyDescent="0.2"/>
    <row r="2013" ht="14.25" hidden="1" customHeight="1" x14ac:dyDescent="0.2"/>
    <row r="2014" ht="14.25" hidden="1" customHeight="1" x14ac:dyDescent="0.2"/>
    <row r="2015" ht="14.25" hidden="1" customHeight="1" x14ac:dyDescent="0.2"/>
    <row r="2016" ht="14.25" hidden="1" customHeight="1" x14ac:dyDescent="0.2"/>
    <row r="2017" ht="14.25" hidden="1" customHeight="1" x14ac:dyDescent="0.2"/>
    <row r="2018" ht="14.25" hidden="1" customHeight="1" x14ac:dyDescent="0.2"/>
    <row r="2019" ht="14.25" hidden="1" customHeight="1" x14ac:dyDescent="0.2"/>
    <row r="2020" ht="14.25" hidden="1" customHeight="1" x14ac:dyDescent="0.2"/>
    <row r="2021" ht="14.25" hidden="1" customHeight="1" x14ac:dyDescent="0.2"/>
    <row r="2022" ht="14.25" hidden="1" customHeight="1" x14ac:dyDescent="0.2"/>
    <row r="2023" ht="14.25" hidden="1" customHeight="1" x14ac:dyDescent="0.2"/>
    <row r="2024" ht="14.25" hidden="1" customHeight="1" x14ac:dyDescent="0.2"/>
    <row r="2025" ht="14.25" hidden="1" customHeight="1" x14ac:dyDescent="0.2"/>
    <row r="2026" ht="14.25" hidden="1" customHeight="1" x14ac:dyDescent="0.2"/>
    <row r="2027" ht="14.25" hidden="1" customHeight="1" x14ac:dyDescent="0.2"/>
    <row r="2028" ht="14.25" hidden="1" customHeight="1" x14ac:dyDescent="0.2"/>
    <row r="2029" ht="14.25" hidden="1" customHeight="1" x14ac:dyDescent="0.2"/>
    <row r="2030" ht="14.25" hidden="1" customHeight="1" x14ac:dyDescent="0.2"/>
    <row r="2031" ht="14.25" hidden="1" customHeight="1" x14ac:dyDescent="0.2"/>
    <row r="2032" ht="14.25" hidden="1" customHeight="1" x14ac:dyDescent="0.2"/>
    <row r="2033" ht="14.25" hidden="1" customHeight="1" x14ac:dyDescent="0.2"/>
    <row r="2034" ht="14.25" hidden="1" customHeight="1" x14ac:dyDescent="0.2"/>
    <row r="2035" ht="14.25" hidden="1" customHeight="1" x14ac:dyDescent="0.2"/>
    <row r="2036" ht="14.25" hidden="1" customHeight="1" x14ac:dyDescent="0.2"/>
    <row r="2037" ht="14.25" hidden="1" customHeight="1" x14ac:dyDescent="0.2"/>
    <row r="2038" ht="14.25" hidden="1" customHeight="1" x14ac:dyDescent="0.2"/>
    <row r="2039" ht="14.25" hidden="1" customHeight="1" x14ac:dyDescent="0.2"/>
    <row r="2040" ht="14.25" hidden="1" customHeight="1" x14ac:dyDescent="0.2"/>
    <row r="2041" ht="14.25" hidden="1" customHeight="1" x14ac:dyDescent="0.2"/>
    <row r="2042" ht="14.25" hidden="1" customHeight="1" x14ac:dyDescent="0.2"/>
    <row r="2043" ht="14.25" hidden="1" customHeight="1" x14ac:dyDescent="0.2"/>
    <row r="2044" ht="14.25" hidden="1" customHeight="1" x14ac:dyDescent="0.2"/>
    <row r="2045" ht="14.25" hidden="1" customHeight="1" x14ac:dyDescent="0.2"/>
    <row r="2046" ht="14.25" hidden="1" customHeight="1" x14ac:dyDescent="0.2"/>
    <row r="2047" ht="14.25" hidden="1" customHeight="1" x14ac:dyDescent="0.2"/>
    <row r="2048" ht="14.25" hidden="1" customHeight="1" x14ac:dyDescent="0.2"/>
    <row r="2049" ht="14.25" hidden="1" customHeight="1" x14ac:dyDescent="0.2"/>
    <row r="2050" ht="14.25" hidden="1" customHeight="1" x14ac:dyDescent="0.2"/>
    <row r="2051" ht="14.25" hidden="1" customHeight="1" x14ac:dyDescent="0.2"/>
    <row r="2052" ht="14.25" hidden="1" customHeight="1" x14ac:dyDescent="0.2"/>
    <row r="2053" ht="14.25" hidden="1" customHeight="1" x14ac:dyDescent="0.2"/>
    <row r="2054" ht="14.25" hidden="1" customHeight="1" x14ac:dyDescent="0.2"/>
    <row r="2055" ht="14.25" hidden="1" customHeight="1" x14ac:dyDescent="0.2"/>
    <row r="2056" ht="14.25" hidden="1" customHeight="1" x14ac:dyDescent="0.2"/>
    <row r="2057" ht="14.25" hidden="1" customHeight="1" x14ac:dyDescent="0.2"/>
    <row r="2058" ht="14.25" hidden="1" customHeight="1" x14ac:dyDescent="0.2"/>
    <row r="2059" ht="14.25" hidden="1" customHeight="1" x14ac:dyDescent="0.2"/>
    <row r="2060" ht="14.25" hidden="1" customHeight="1" x14ac:dyDescent="0.2"/>
    <row r="2061" ht="14.25" hidden="1" customHeight="1" x14ac:dyDescent="0.2"/>
    <row r="2062" ht="14.25" hidden="1" customHeight="1" x14ac:dyDescent="0.2"/>
    <row r="2063" ht="14.25" hidden="1" customHeight="1" x14ac:dyDescent="0.2"/>
    <row r="2064" ht="14.25" hidden="1" customHeight="1" x14ac:dyDescent="0.2"/>
    <row r="2065" ht="14.25" hidden="1" customHeight="1" x14ac:dyDescent="0.2"/>
    <row r="2066" ht="14.25" hidden="1" customHeight="1" x14ac:dyDescent="0.2"/>
    <row r="2067" ht="14.25" hidden="1" customHeight="1" x14ac:dyDescent="0.2"/>
    <row r="2068" ht="14.25" hidden="1" customHeight="1" x14ac:dyDescent="0.2"/>
    <row r="2069" ht="14.25" hidden="1" customHeight="1" x14ac:dyDescent="0.2"/>
    <row r="2070" ht="14.25" hidden="1" customHeight="1" x14ac:dyDescent="0.2"/>
    <row r="2071" ht="14.25" hidden="1" customHeight="1" x14ac:dyDescent="0.2"/>
    <row r="2072" ht="14.25" hidden="1" customHeight="1" x14ac:dyDescent="0.2"/>
    <row r="2073" ht="14.25" hidden="1" customHeight="1" x14ac:dyDescent="0.2"/>
    <row r="2074" ht="14.25" hidden="1" customHeight="1" x14ac:dyDescent="0.2"/>
    <row r="2075" ht="14.25" hidden="1" customHeight="1" x14ac:dyDescent="0.2"/>
    <row r="2076" ht="14.25" hidden="1" customHeight="1" x14ac:dyDescent="0.2"/>
    <row r="2077" ht="14.25" hidden="1" customHeight="1" x14ac:dyDescent="0.2"/>
    <row r="2078" ht="14.25" hidden="1" customHeight="1" x14ac:dyDescent="0.2"/>
    <row r="2079" ht="14.25" hidden="1" customHeight="1" x14ac:dyDescent="0.2"/>
    <row r="2080" ht="14.25" hidden="1" customHeight="1" x14ac:dyDescent="0.2"/>
    <row r="2081" ht="14.25" hidden="1" customHeight="1" x14ac:dyDescent="0.2"/>
    <row r="2082" ht="14.25" hidden="1" customHeight="1" x14ac:dyDescent="0.2"/>
    <row r="2083" ht="14.25" hidden="1" customHeight="1" x14ac:dyDescent="0.2"/>
    <row r="2084" ht="14.25" hidden="1" customHeight="1" x14ac:dyDescent="0.2"/>
    <row r="2085" ht="14.25" hidden="1" customHeight="1" x14ac:dyDescent="0.2"/>
    <row r="2086" ht="14.25" hidden="1" customHeight="1" x14ac:dyDescent="0.2"/>
    <row r="2087" ht="14.25" hidden="1" customHeight="1" x14ac:dyDescent="0.2"/>
    <row r="2088" ht="14.25" hidden="1" customHeight="1" x14ac:dyDescent="0.2"/>
    <row r="2089" ht="14.25" hidden="1" customHeight="1" x14ac:dyDescent="0.2"/>
    <row r="2090" ht="14.25" hidden="1" customHeight="1" x14ac:dyDescent="0.2"/>
    <row r="2091" ht="14.25" hidden="1" customHeight="1" x14ac:dyDescent="0.2"/>
    <row r="2092" ht="14.25" hidden="1" customHeight="1" x14ac:dyDescent="0.2"/>
    <row r="2093" ht="14.25" hidden="1" customHeight="1" x14ac:dyDescent="0.2"/>
    <row r="2094" ht="14.25" hidden="1" customHeight="1" x14ac:dyDescent="0.2"/>
    <row r="2095" ht="14.25" hidden="1" customHeight="1" x14ac:dyDescent="0.2"/>
    <row r="2096" ht="14.25" hidden="1" customHeight="1" x14ac:dyDescent="0.2"/>
    <row r="2097" ht="14.25" hidden="1" customHeight="1" x14ac:dyDescent="0.2"/>
    <row r="2098" ht="14.25" hidden="1" customHeight="1" x14ac:dyDescent="0.2"/>
    <row r="2099" ht="14.25" hidden="1" customHeight="1" x14ac:dyDescent="0.2"/>
    <row r="2100" ht="14.25" hidden="1" customHeight="1" x14ac:dyDescent="0.2"/>
    <row r="2101" ht="14.25" hidden="1" customHeight="1" x14ac:dyDescent="0.2"/>
    <row r="2102" ht="14.25" hidden="1" customHeight="1" x14ac:dyDescent="0.2"/>
    <row r="2103" ht="14.25" hidden="1" customHeight="1" x14ac:dyDescent="0.2"/>
    <row r="2104" ht="14.25" hidden="1" customHeight="1" x14ac:dyDescent="0.2"/>
    <row r="2105" ht="14.25" hidden="1" customHeight="1" x14ac:dyDescent="0.2"/>
    <row r="2106" ht="14.25" hidden="1" customHeight="1" x14ac:dyDescent="0.2"/>
    <row r="2107" ht="14.25" hidden="1" customHeight="1" x14ac:dyDescent="0.2"/>
    <row r="2108" ht="14.25" hidden="1" customHeight="1" x14ac:dyDescent="0.2"/>
    <row r="2109" ht="14.25" hidden="1" customHeight="1" x14ac:dyDescent="0.2"/>
    <row r="2110" ht="14.25" hidden="1" customHeight="1" x14ac:dyDescent="0.2"/>
    <row r="2111" ht="14.25" hidden="1" customHeight="1" x14ac:dyDescent="0.2"/>
    <row r="2112" ht="14.25" hidden="1" customHeight="1" x14ac:dyDescent="0.2"/>
    <row r="2113" ht="14.25" hidden="1" customHeight="1" x14ac:dyDescent="0.2"/>
    <row r="2114" ht="14.25" hidden="1" customHeight="1" x14ac:dyDescent="0.2"/>
    <row r="2115" ht="14.25" hidden="1" customHeight="1" x14ac:dyDescent="0.2"/>
    <row r="2116" ht="14.25" hidden="1" customHeight="1" x14ac:dyDescent="0.2"/>
    <row r="2117" ht="14.25" hidden="1" customHeight="1" x14ac:dyDescent="0.2"/>
    <row r="2118" ht="14.25" hidden="1" customHeight="1" x14ac:dyDescent="0.2"/>
    <row r="2119" ht="14.25" hidden="1" customHeight="1" x14ac:dyDescent="0.2"/>
    <row r="2120" ht="14.25" hidden="1" customHeight="1" x14ac:dyDescent="0.2"/>
    <row r="2121" ht="14.25" hidden="1" customHeight="1" x14ac:dyDescent="0.2"/>
    <row r="2122" ht="14.25" hidden="1" customHeight="1" x14ac:dyDescent="0.2"/>
    <row r="2123" ht="14.25" hidden="1" customHeight="1" x14ac:dyDescent="0.2"/>
    <row r="2124" ht="14.25" hidden="1" customHeight="1" x14ac:dyDescent="0.2"/>
    <row r="2125" ht="14.25" hidden="1" customHeight="1" x14ac:dyDescent="0.2"/>
    <row r="2126" ht="14.25" hidden="1" customHeight="1" x14ac:dyDescent="0.2"/>
    <row r="2127" ht="14.25" hidden="1" customHeight="1" x14ac:dyDescent="0.2"/>
    <row r="2128" ht="14.25" hidden="1" customHeight="1" x14ac:dyDescent="0.2"/>
    <row r="2129" ht="14.25" hidden="1" customHeight="1" x14ac:dyDescent="0.2"/>
    <row r="2130" ht="14.25" hidden="1" customHeight="1" x14ac:dyDescent="0.2"/>
    <row r="2131" ht="14.25" hidden="1" customHeight="1" x14ac:dyDescent="0.2"/>
    <row r="2132" ht="14.25" hidden="1" customHeight="1" x14ac:dyDescent="0.2"/>
    <row r="2133" ht="14.25" hidden="1" customHeight="1" x14ac:dyDescent="0.2"/>
    <row r="2134" ht="14.25" hidden="1" customHeight="1" x14ac:dyDescent="0.2"/>
    <row r="2135" ht="14.25" hidden="1" customHeight="1" x14ac:dyDescent="0.2"/>
    <row r="2136" ht="14.25" hidden="1" customHeight="1" x14ac:dyDescent="0.2"/>
    <row r="2137" ht="14.25" hidden="1" customHeight="1" x14ac:dyDescent="0.2"/>
    <row r="2138" ht="14.25" hidden="1" customHeight="1" x14ac:dyDescent="0.2"/>
    <row r="2139" ht="14.25" hidden="1" customHeight="1" x14ac:dyDescent="0.2"/>
    <row r="2140" ht="14.25" hidden="1" customHeight="1" x14ac:dyDescent="0.2"/>
    <row r="2141" ht="14.25" hidden="1" customHeight="1" x14ac:dyDescent="0.2"/>
    <row r="2142" ht="14.25" hidden="1" customHeight="1" x14ac:dyDescent="0.2"/>
    <row r="2143" ht="14.25" hidden="1" customHeight="1" x14ac:dyDescent="0.2"/>
    <row r="2144" ht="14.25" hidden="1" customHeight="1" x14ac:dyDescent="0.2"/>
    <row r="2145" ht="14.25" hidden="1" customHeight="1" x14ac:dyDescent="0.2"/>
    <row r="2146" ht="14.25" hidden="1" customHeight="1" x14ac:dyDescent="0.2"/>
    <row r="2147" ht="14.25" hidden="1" customHeight="1" x14ac:dyDescent="0.2"/>
    <row r="2148" ht="14.25" hidden="1" customHeight="1" x14ac:dyDescent="0.2"/>
    <row r="2149" ht="14.25" hidden="1" customHeight="1" x14ac:dyDescent="0.2"/>
    <row r="2150" ht="14.25" hidden="1" customHeight="1" x14ac:dyDescent="0.2"/>
    <row r="2151" ht="14.25" hidden="1" customHeight="1" x14ac:dyDescent="0.2"/>
    <row r="2152" ht="14.25" hidden="1" customHeight="1" x14ac:dyDescent="0.2"/>
    <row r="2153" ht="14.25" hidden="1" customHeight="1" x14ac:dyDescent="0.2"/>
    <row r="2154" ht="14.25" hidden="1" customHeight="1" x14ac:dyDescent="0.2"/>
    <row r="2155" ht="14.25" hidden="1" customHeight="1" x14ac:dyDescent="0.2"/>
    <row r="2156" ht="14.25" hidden="1" customHeight="1" x14ac:dyDescent="0.2"/>
    <row r="2157" ht="14.25" hidden="1" customHeight="1" x14ac:dyDescent="0.2"/>
    <row r="2158" ht="14.25" hidden="1" customHeight="1" x14ac:dyDescent="0.2"/>
    <row r="2159" ht="14.25" hidden="1" customHeight="1" x14ac:dyDescent="0.2"/>
    <row r="2160" ht="14.25" hidden="1" customHeight="1" x14ac:dyDescent="0.2"/>
    <row r="2161" ht="14.25" hidden="1" customHeight="1" x14ac:dyDescent="0.2"/>
    <row r="2162" ht="14.25" hidden="1" customHeight="1" x14ac:dyDescent="0.2"/>
    <row r="2163" ht="14.25" hidden="1" customHeight="1" x14ac:dyDescent="0.2"/>
    <row r="2164" ht="14.25" hidden="1" customHeight="1" x14ac:dyDescent="0.2"/>
    <row r="2165" ht="14.25" hidden="1" customHeight="1" x14ac:dyDescent="0.2"/>
    <row r="2166" ht="14.25" hidden="1" customHeight="1" x14ac:dyDescent="0.2"/>
    <row r="2167" ht="14.25" hidden="1" customHeight="1" x14ac:dyDescent="0.2"/>
    <row r="2168" ht="14.25" hidden="1" customHeight="1" x14ac:dyDescent="0.2"/>
    <row r="2169" ht="14.25" hidden="1" customHeight="1" x14ac:dyDescent="0.2"/>
    <row r="2170" ht="14.25" hidden="1" customHeight="1" x14ac:dyDescent="0.2"/>
    <row r="2171" ht="14.25" hidden="1" customHeight="1" x14ac:dyDescent="0.2"/>
    <row r="2172" ht="14.25" hidden="1" customHeight="1" x14ac:dyDescent="0.2"/>
    <row r="2173" ht="14.25" hidden="1" customHeight="1" x14ac:dyDescent="0.2"/>
    <row r="2174" ht="14.25" hidden="1" customHeight="1" x14ac:dyDescent="0.2"/>
    <row r="2175" ht="14.25" hidden="1" customHeight="1" x14ac:dyDescent="0.2"/>
    <row r="2176" ht="14.25" hidden="1" customHeight="1" x14ac:dyDescent="0.2"/>
    <row r="2177" ht="14.25" hidden="1" customHeight="1" x14ac:dyDescent="0.2"/>
    <row r="2178" ht="14.25" hidden="1" customHeight="1" x14ac:dyDescent="0.2"/>
    <row r="2179" ht="14.25" hidden="1" customHeight="1" x14ac:dyDescent="0.2"/>
    <row r="2180" ht="14.25" hidden="1" customHeight="1" x14ac:dyDescent="0.2"/>
    <row r="2181" ht="14.25" hidden="1" customHeight="1" x14ac:dyDescent="0.2"/>
    <row r="2182" ht="14.25" hidden="1" customHeight="1" x14ac:dyDescent="0.2"/>
    <row r="2183" ht="14.25" hidden="1" customHeight="1" x14ac:dyDescent="0.2"/>
    <row r="2184" ht="14.25" hidden="1" customHeight="1" x14ac:dyDescent="0.2"/>
    <row r="2185" ht="14.25" hidden="1" customHeight="1" x14ac:dyDescent="0.2"/>
    <row r="2186" ht="14.25" hidden="1" customHeight="1" x14ac:dyDescent="0.2"/>
    <row r="2187" ht="14.25" hidden="1" customHeight="1" x14ac:dyDescent="0.2"/>
    <row r="2188" ht="14.25" hidden="1" customHeight="1" x14ac:dyDescent="0.2"/>
    <row r="2189" ht="14.25" hidden="1" customHeight="1" x14ac:dyDescent="0.2"/>
    <row r="2190" ht="14.25" hidden="1" customHeight="1" x14ac:dyDescent="0.2"/>
    <row r="2191" ht="14.25" hidden="1" customHeight="1" x14ac:dyDescent="0.2"/>
    <row r="2192" ht="14.25" hidden="1" customHeight="1" x14ac:dyDescent="0.2"/>
    <row r="2193" ht="14.25" hidden="1" customHeight="1" x14ac:dyDescent="0.2"/>
    <row r="2194" ht="14.25" hidden="1" customHeight="1" x14ac:dyDescent="0.2"/>
    <row r="2195" ht="14.25" hidden="1" customHeight="1" x14ac:dyDescent="0.2"/>
    <row r="2196" ht="14.25" hidden="1" customHeight="1" x14ac:dyDescent="0.2"/>
    <row r="2197" ht="14.25" hidden="1" customHeight="1" x14ac:dyDescent="0.2"/>
    <row r="2198" ht="14.25" hidden="1" customHeight="1" x14ac:dyDescent="0.2"/>
    <row r="2199" ht="14.25" hidden="1" customHeight="1" x14ac:dyDescent="0.2"/>
    <row r="2200" ht="14.25" hidden="1" customHeight="1" x14ac:dyDescent="0.2"/>
    <row r="2201" ht="14.25" hidden="1" customHeight="1" x14ac:dyDescent="0.2"/>
    <row r="2202" ht="14.25" hidden="1" customHeight="1" x14ac:dyDescent="0.2"/>
    <row r="2203" ht="14.25" hidden="1" customHeight="1" x14ac:dyDescent="0.2"/>
    <row r="2204" ht="14.25" hidden="1" customHeight="1" x14ac:dyDescent="0.2"/>
    <row r="2205" ht="14.25" hidden="1" customHeight="1" x14ac:dyDescent="0.2"/>
    <row r="2206" ht="14.25" hidden="1" customHeight="1" x14ac:dyDescent="0.2"/>
    <row r="2207" ht="14.25" hidden="1" customHeight="1" x14ac:dyDescent="0.2"/>
    <row r="2208" ht="14.25" hidden="1" customHeight="1" x14ac:dyDescent="0.2"/>
    <row r="2209" ht="14.25" hidden="1" customHeight="1" x14ac:dyDescent="0.2"/>
    <row r="2210" ht="14.25" hidden="1" customHeight="1" x14ac:dyDescent="0.2"/>
    <row r="2211" ht="14.25" hidden="1" customHeight="1" x14ac:dyDescent="0.2"/>
    <row r="2212" ht="14.25" hidden="1" customHeight="1" x14ac:dyDescent="0.2"/>
    <row r="2213" ht="14.25" hidden="1" customHeight="1" x14ac:dyDescent="0.2"/>
    <row r="2214" ht="14.25" hidden="1" customHeight="1" x14ac:dyDescent="0.2"/>
    <row r="2215" ht="14.25" hidden="1" customHeight="1" x14ac:dyDescent="0.2"/>
    <row r="2216" ht="14.25" hidden="1" customHeight="1" x14ac:dyDescent="0.2"/>
    <row r="2217" ht="14.25" hidden="1" customHeight="1" x14ac:dyDescent="0.2"/>
    <row r="2218" ht="14.25" hidden="1" customHeight="1" x14ac:dyDescent="0.2"/>
    <row r="2219" ht="14.25" hidden="1" customHeight="1" x14ac:dyDescent="0.2"/>
    <row r="2220" ht="14.25" hidden="1" customHeight="1" x14ac:dyDescent="0.2"/>
    <row r="2221" ht="14.25" hidden="1" customHeight="1" x14ac:dyDescent="0.2"/>
    <row r="2222" ht="14.25" hidden="1" customHeight="1" x14ac:dyDescent="0.2"/>
    <row r="2223" ht="14.25" hidden="1" customHeight="1" x14ac:dyDescent="0.2"/>
    <row r="2224" ht="14.25" hidden="1" customHeight="1" x14ac:dyDescent="0.2"/>
    <row r="2225" ht="14.25" hidden="1" customHeight="1" x14ac:dyDescent="0.2"/>
    <row r="2226" ht="14.25" hidden="1" customHeight="1" x14ac:dyDescent="0.2"/>
    <row r="2227" ht="14.25" hidden="1" customHeight="1" x14ac:dyDescent="0.2"/>
    <row r="2228" ht="14.25" hidden="1" customHeight="1" x14ac:dyDescent="0.2"/>
    <row r="2229" ht="14.25" hidden="1" customHeight="1" x14ac:dyDescent="0.2"/>
    <row r="2230" ht="14.25" hidden="1" customHeight="1" x14ac:dyDescent="0.2"/>
    <row r="2231" ht="14.25" hidden="1" customHeight="1" x14ac:dyDescent="0.2"/>
    <row r="2232" ht="14.25" hidden="1" customHeight="1" x14ac:dyDescent="0.2"/>
    <row r="2233" ht="14.25" hidden="1" customHeight="1" x14ac:dyDescent="0.2"/>
    <row r="2234" ht="14.25" hidden="1" customHeight="1" x14ac:dyDescent="0.2"/>
    <row r="2235" ht="14.25" hidden="1" customHeight="1" x14ac:dyDescent="0.2"/>
    <row r="2236" ht="14.25" hidden="1" customHeight="1" x14ac:dyDescent="0.2"/>
    <row r="2237" ht="14.25" hidden="1" customHeight="1" x14ac:dyDescent="0.2"/>
    <row r="2238" ht="14.25" hidden="1" customHeight="1" x14ac:dyDescent="0.2"/>
    <row r="2239" ht="14.25" hidden="1" customHeight="1" x14ac:dyDescent="0.2"/>
    <row r="2240" ht="14.25" hidden="1" customHeight="1" x14ac:dyDescent="0.2"/>
    <row r="2241" ht="14.25" hidden="1" customHeight="1" x14ac:dyDescent="0.2"/>
    <row r="2242" ht="14.25" hidden="1" customHeight="1" x14ac:dyDescent="0.2"/>
    <row r="2243" ht="14.25" hidden="1" customHeight="1" x14ac:dyDescent="0.2"/>
    <row r="2244" ht="14.25" hidden="1" customHeight="1" x14ac:dyDescent="0.2"/>
    <row r="2245" ht="14.25" hidden="1" customHeight="1" x14ac:dyDescent="0.2"/>
    <row r="2246" ht="14.25" hidden="1" customHeight="1" x14ac:dyDescent="0.2"/>
    <row r="2247" ht="14.25" hidden="1" customHeight="1" x14ac:dyDescent="0.2"/>
    <row r="2248" ht="14.25" hidden="1" customHeight="1" x14ac:dyDescent="0.2"/>
    <row r="2249" ht="14.25" hidden="1" customHeight="1" x14ac:dyDescent="0.2"/>
    <row r="2250" ht="14.25" hidden="1" customHeight="1" x14ac:dyDescent="0.2"/>
    <row r="2251" ht="14.25" hidden="1" customHeight="1" x14ac:dyDescent="0.2"/>
    <row r="2252" ht="14.25" hidden="1" customHeight="1" x14ac:dyDescent="0.2"/>
    <row r="2253" ht="14.25" hidden="1" customHeight="1" x14ac:dyDescent="0.2"/>
    <row r="2254" ht="14.25" hidden="1" customHeight="1" x14ac:dyDescent="0.2"/>
    <row r="2255" ht="14.25" hidden="1" customHeight="1" x14ac:dyDescent="0.2"/>
    <row r="2256" ht="14.25" hidden="1" customHeight="1" x14ac:dyDescent="0.2"/>
    <row r="2257" ht="14.25" hidden="1" customHeight="1" x14ac:dyDescent="0.2"/>
    <row r="2258" ht="14.25" hidden="1" customHeight="1" x14ac:dyDescent="0.2"/>
    <row r="2259" ht="14.25" hidden="1" customHeight="1" x14ac:dyDescent="0.2"/>
    <row r="2260" ht="14.25" hidden="1" customHeight="1" x14ac:dyDescent="0.2"/>
    <row r="2261" ht="14.25" hidden="1" customHeight="1" x14ac:dyDescent="0.2"/>
    <row r="2262" ht="14.25" hidden="1" customHeight="1" x14ac:dyDescent="0.2"/>
    <row r="2263" ht="14.25" hidden="1" customHeight="1" x14ac:dyDescent="0.2"/>
    <row r="2264" ht="14.25" hidden="1" customHeight="1" x14ac:dyDescent="0.2"/>
    <row r="2265" ht="14.25" hidden="1" customHeight="1" x14ac:dyDescent="0.2"/>
    <row r="2266" ht="14.25" hidden="1" customHeight="1" x14ac:dyDescent="0.2"/>
    <row r="2267" ht="14.25" hidden="1" customHeight="1" x14ac:dyDescent="0.2"/>
    <row r="2268" ht="14.25" hidden="1" customHeight="1" x14ac:dyDescent="0.2"/>
    <row r="2269" ht="14.25" hidden="1" customHeight="1" x14ac:dyDescent="0.2"/>
    <row r="2270" ht="14.25" hidden="1" customHeight="1" x14ac:dyDescent="0.2"/>
    <row r="2271" ht="14.25" hidden="1" customHeight="1" x14ac:dyDescent="0.2"/>
    <row r="2272" ht="14.25" hidden="1" customHeight="1" x14ac:dyDescent="0.2"/>
    <row r="2273" ht="14.25" hidden="1" customHeight="1" x14ac:dyDescent="0.2"/>
    <row r="2274" ht="14.25" hidden="1" customHeight="1" x14ac:dyDescent="0.2"/>
    <row r="2275" ht="14.25" hidden="1" customHeight="1" x14ac:dyDescent="0.2"/>
    <row r="2276" ht="14.25" hidden="1" customHeight="1" x14ac:dyDescent="0.2"/>
    <row r="2277" ht="14.25" hidden="1" customHeight="1" x14ac:dyDescent="0.2"/>
    <row r="2278" ht="14.25" hidden="1" customHeight="1" x14ac:dyDescent="0.2"/>
    <row r="2279" ht="14.25" hidden="1" customHeight="1" x14ac:dyDescent="0.2"/>
    <row r="2280" ht="14.25" hidden="1" customHeight="1" x14ac:dyDescent="0.2"/>
    <row r="2281" ht="14.25" hidden="1" customHeight="1" x14ac:dyDescent="0.2"/>
    <row r="2282" ht="14.25" hidden="1" customHeight="1" x14ac:dyDescent="0.2"/>
    <row r="2283" ht="14.25" hidden="1" customHeight="1" x14ac:dyDescent="0.2"/>
    <row r="2284" ht="14.25" hidden="1" customHeight="1" x14ac:dyDescent="0.2"/>
    <row r="2285" ht="14.25" hidden="1" customHeight="1" x14ac:dyDescent="0.2"/>
    <row r="2286" ht="14.25" hidden="1" customHeight="1" x14ac:dyDescent="0.2"/>
    <row r="2287" ht="14.25" hidden="1" customHeight="1" x14ac:dyDescent="0.2"/>
    <row r="2288" ht="14.25" hidden="1" customHeight="1" x14ac:dyDescent="0.2"/>
    <row r="2289" ht="14.25" hidden="1" customHeight="1" x14ac:dyDescent="0.2"/>
    <row r="2290" ht="14.25" hidden="1" customHeight="1" x14ac:dyDescent="0.2"/>
    <row r="2291" ht="14.25" hidden="1" customHeight="1" x14ac:dyDescent="0.2"/>
    <row r="2292" ht="14.25" hidden="1" customHeight="1" x14ac:dyDescent="0.2"/>
    <row r="2293" ht="14.25" hidden="1" customHeight="1" x14ac:dyDescent="0.2"/>
    <row r="2294" ht="14.25" hidden="1" customHeight="1" x14ac:dyDescent="0.2"/>
    <row r="2295" ht="14.25" hidden="1" customHeight="1" x14ac:dyDescent="0.2"/>
    <row r="2296" ht="14.25" hidden="1" customHeight="1" x14ac:dyDescent="0.2"/>
    <row r="2297" ht="14.25" hidden="1" customHeight="1" x14ac:dyDescent="0.2"/>
    <row r="2298" ht="14.25" hidden="1" customHeight="1" x14ac:dyDescent="0.2"/>
    <row r="2299" ht="14.25" hidden="1" customHeight="1" x14ac:dyDescent="0.2"/>
    <row r="2300" ht="14.25" hidden="1" customHeight="1" x14ac:dyDescent="0.2"/>
    <row r="2301" ht="14.25" hidden="1" customHeight="1" x14ac:dyDescent="0.2"/>
    <row r="2302" ht="14.25" hidden="1" customHeight="1" x14ac:dyDescent="0.2"/>
    <row r="2303" ht="14.25" hidden="1" customHeight="1" x14ac:dyDescent="0.2"/>
    <row r="2304" ht="14.25" hidden="1" customHeight="1" x14ac:dyDescent="0.2"/>
    <row r="2305" ht="14.25" hidden="1" customHeight="1" x14ac:dyDescent="0.2"/>
    <row r="2306" ht="14.25" hidden="1" customHeight="1" x14ac:dyDescent="0.2"/>
    <row r="2307" ht="14.25" hidden="1" customHeight="1" x14ac:dyDescent="0.2"/>
    <row r="2308" ht="14.25" hidden="1" customHeight="1" x14ac:dyDescent="0.2"/>
    <row r="2309" ht="14.25" hidden="1" customHeight="1" x14ac:dyDescent="0.2"/>
    <row r="2310" ht="14.25" hidden="1" customHeight="1" x14ac:dyDescent="0.2"/>
    <row r="2311" ht="14.25" hidden="1" customHeight="1" x14ac:dyDescent="0.2"/>
    <row r="2312" ht="14.25" hidden="1" customHeight="1" x14ac:dyDescent="0.2"/>
    <row r="2313" ht="14.25" hidden="1" customHeight="1" x14ac:dyDescent="0.2"/>
    <row r="2314" ht="14.25" hidden="1" customHeight="1" x14ac:dyDescent="0.2"/>
    <row r="2315" ht="14.25" hidden="1" customHeight="1" x14ac:dyDescent="0.2"/>
    <row r="2316" ht="14.25" hidden="1" customHeight="1" x14ac:dyDescent="0.2"/>
    <row r="2317" ht="14.25" hidden="1" customHeight="1" x14ac:dyDescent="0.2"/>
    <row r="2318" ht="14.25" hidden="1" customHeight="1" x14ac:dyDescent="0.2"/>
    <row r="2319" ht="14.25" hidden="1" customHeight="1" x14ac:dyDescent="0.2"/>
    <row r="2320" ht="14.25" hidden="1" customHeight="1" x14ac:dyDescent="0.2"/>
    <row r="2321" ht="14.25" hidden="1" customHeight="1" x14ac:dyDescent="0.2"/>
    <row r="2322" ht="14.25" hidden="1" customHeight="1" x14ac:dyDescent="0.2"/>
    <row r="2323" ht="14.25" hidden="1" customHeight="1" x14ac:dyDescent="0.2"/>
    <row r="2324" ht="14.25" hidden="1" customHeight="1" x14ac:dyDescent="0.2"/>
    <row r="2325" ht="14.25" hidden="1" customHeight="1" x14ac:dyDescent="0.2"/>
    <row r="2326" ht="14.25" hidden="1" customHeight="1" x14ac:dyDescent="0.2"/>
    <row r="2327" ht="14.25" hidden="1" customHeight="1" x14ac:dyDescent="0.2"/>
    <row r="2328" ht="14.25" hidden="1" customHeight="1" x14ac:dyDescent="0.2"/>
    <row r="2329" ht="14.25" hidden="1" customHeight="1" x14ac:dyDescent="0.2"/>
    <row r="2330" ht="14.25" hidden="1" customHeight="1" x14ac:dyDescent="0.2"/>
    <row r="2331" ht="14.25" hidden="1" customHeight="1" x14ac:dyDescent="0.2"/>
    <row r="2332" ht="14.25" hidden="1" customHeight="1" x14ac:dyDescent="0.2"/>
    <row r="2333" ht="14.25" hidden="1" customHeight="1" x14ac:dyDescent="0.2"/>
    <row r="2334" ht="14.25" hidden="1" customHeight="1" x14ac:dyDescent="0.2"/>
    <row r="2335" ht="14.25" hidden="1" customHeight="1" x14ac:dyDescent="0.2"/>
    <row r="2336" ht="14.25" hidden="1" customHeight="1" x14ac:dyDescent="0.2"/>
    <row r="2337" ht="14.25" hidden="1" customHeight="1" x14ac:dyDescent="0.2"/>
    <row r="2338" ht="14.25" hidden="1" customHeight="1" x14ac:dyDescent="0.2"/>
    <row r="2339" ht="14.25" hidden="1" customHeight="1" x14ac:dyDescent="0.2"/>
    <row r="2340" ht="14.25" hidden="1" customHeight="1" x14ac:dyDescent="0.2"/>
    <row r="2341" ht="14.25" hidden="1" customHeight="1" x14ac:dyDescent="0.2"/>
    <row r="2342" ht="14.25" hidden="1" customHeight="1" x14ac:dyDescent="0.2"/>
    <row r="2343" ht="14.25" hidden="1" customHeight="1" x14ac:dyDescent="0.2"/>
    <row r="2344" ht="14.25" hidden="1" customHeight="1" x14ac:dyDescent="0.2"/>
    <row r="2345" ht="14.25" hidden="1" customHeight="1" x14ac:dyDescent="0.2"/>
    <row r="2346" ht="14.25" hidden="1" customHeight="1" x14ac:dyDescent="0.2"/>
    <row r="2347" ht="14.25" hidden="1" customHeight="1" x14ac:dyDescent="0.2"/>
    <row r="2348" ht="14.25" hidden="1" customHeight="1" x14ac:dyDescent="0.2"/>
    <row r="2349" ht="14.25" hidden="1" customHeight="1" x14ac:dyDescent="0.2"/>
    <row r="2350" ht="14.25" hidden="1" customHeight="1" x14ac:dyDescent="0.2"/>
    <row r="2351" ht="14.25" hidden="1" customHeight="1" x14ac:dyDescent="0.2"/>
    <row r="2352" ht="14.25" hidden="1" customHeight="1" x14ac:dyDescent="0.2"/>
    <row r="2353" ht="14.25" hidden="1" customHeight="1" x14ac:dyDescent="0.2"/>
    <row r="2354" ht="14.25" hidden="1" customHeight="1" x14ac:dyDescent="0.2"/>
    <row r="2355" ht="14.25" hidden="1" customHeight="1" x14ac:dyDescent="0.2"/>
    <row r="2356" ht="14.25" hidden="1" customHeight="1" x14ac:dyDescent="0.2"/>
    <row r="2357" ht="14.25" hidden="1" customHeight="1" x14ac:dyDescent="0.2"/>
    <row r="2358" ht="14.25" hidden="1" customHeight="1" x14ac:dyDescent="0.2"/>
    <row r="2359" ht="14.25" hidden="1" customHeight="1" x14ac:dyDescent="0.2"/>
    <row r="2360" ht="14.25" hidden="1" customHeight="1" x14ac:dyDescent="0.2"/>
    <row r="2361" ht="14.25" hidden="1" customHeight="1" x14ac:dyDescent="0.2"/>
    <row r="2362" ht="14.25" hidden="1" customHeight="1" x14ac:dyDescent="0.2"/>
    <row r="2363" ht="14.25" hidden="1" customHeight="1" x14ac:dyDescent="0.2"/>
    <row r="2364" ht="14.25" hidden="1" customHeight="1" x14ac:dyDescent="0.2"/>
    <row r="2365" ht="14.25" hidden="1" customHeight="1" x14ac:dyDescent="0.2"/>
    <row r="2366" ht="14.25" hidden="1" customHeight="1" x14ac:dyDescent="0.2"/>
    <row r="2367" ht="14.25" hidden="1" customHeight="1" x14ac:dyDescent="0.2"/>
    <row r="2368" ht="14.25" hidden="1" customHeight="1" x14ac:dyDescent="0.2"/>
    <row r="2369" ht="14.25" hidden="1" customHeight="1" x14ac:dyDescent="0.2"/>
    <row r="2370" ht="14.25" hidden="1" customHeight="1" x14ac:dyDescent="0.2"/>
    <row r="2371" ht="14.25" hidden="1" customHeight="1" x14ac:dyDescent="0.2"/>
    <row r="2372" ht="14.25" hidden="1" customHeight="1" x14ac:dyDescent="0.2"/>
    <row r="2373" ht="14.25" hidden="1" customHeight="1" x14ac:dyDescent="0.2"/>
    <row r="2374" ht="14.25" hidden="1" customHeight="1" x14ac:dyDescent="0.2"/>
    <row r="2375" ht="14.25" hidden="1" customHeight="1" x14ac:dyDescent="0.2"/>
    <row r="2376" ht="14.25" hidden="1" customHeight="1" x14ac:dyDescent="0.2"/>
    <row r="2377" ht="14.25" hidden="1" customHeight="1" x14ac:dyDescent="0.2"/>
    <row r="2378" ht="14.25" hidden="1" customHeight="1" x14ac:dyDescent="0.2"/>
    <row r="2379" ht="14.25" hidden="1" customHeight="1" x14ac:dyDescent="0.2"/>
    <row r="2380" ht="14.25" hidden="1" customHeight="1" x14ac:dyDescent="0.2"/>
    <row r="2381" ht="14.25" hidden="1" customHeight="1" x14ac:dyDescent="0.2"/>
    <row r="2382" ht="14.25" hidden="1" customHeight="1" x14ac:dyDescent="0.2"/>
    <row r="2383" ht="14.25" hidden="1" customHeight="1" x14ac:dyDescent="0.2"/>
    <row r="2384" ht="14.25" hidden="1" customHeight="1" x14ac:dyDescent="0.2"/>
    <row r="2385" ht="14.25" hidden="1" customHeight="1" x14ac:dyDescent="0.2"/>
    <row r="2386" ht="14.25" hidden="1" customHeight="1" x14ac:dyDescent="0.2"/>
    <row r="2387" ht="14.25" hidden="1" customHeight="1" x14ac:dyDescent="0.2"/>
    <row r="2388" ht="14.25" hidden="1" customHeight="1" x14ac:dyDescent="0.2"/>
    <row r="2389" ht="14.25" hidden="1" customHeight="1" x14ac:dyDescent="0.2"/>
    <row r="2390" ht="14.25" hidden="1" customHeight="1" x14ac:dyDescent="0.2"/>
    <row r="2391" ht="14.25" hidden="1" customHeight="1" x14ac:dyDescent="0.2"/>
    <row r="2392" ht="14.25" hidden="1" customHeight="1" x14ac:dyDescent="0.2"/>
    <row r="2393" ht="14.25" hidden="1" customHeight="1" x14ac:dyDescent="0.2"/>
    <row r="2394" ht="14.25" hidden="1" customHeight="1" x14ac:dyDescent="0.2"/>
    <row r="2395" ht="14.25" hidden="1" customHeight="1" x14ac:dyDescent="0.2"/>
    <row r="2396" ht="14.25" hidden="1" customHeight="1" x14ac:dyDescent="0.2"/>
    <row r="2397" ht="14.25" hidden="1" customHeight="1" x14ac:dyDescent="0.2"/>
    <row r="2398" ht="14.25" hidden="1" customHeight="1" x14ac:dyDescent="0.2"/>
    <row r="2399" ht="14.25" hidden="1" customHeight="1" x14ac:dyDescent="0.2"/>
    <row r="2400" ht="14.25" hidden="1" customHeight="1" x14ac:dyDescent="0.2"/>
    <row r="2401" ht="14.25" hidden="1" customHeight="1" x14ac:dyDescent="0.2"/>
    <row r="2402" ht="14.25" hidden="1" customHeight="1" x14ac:dyDescent="0.2"/>
    <row r="2403" ht="14.25" hidden="1" customHeight="1" x14ac:dyDescent="0.2"/>
    <row r="2404" ht="14.25" hidden="1" customHeight="1" x14ac:dyDescent="0.2"/>
    <row r="2405" ht="14.25" hidden="1" customHeight="1" x14ac:dyDescent="0.2"/>
    <row r="2406" ht="14.25" hidden="1" customHeight="1" x14ac:dyDescent="0.2"/>
    <row r="2407" ht="14.25" hidden="1" customHeight="1" x14ac:dyDescent="0.2"/>
    <row r="2408" ht="14.25" hidden="1" customHeight="1" x14ac:dyDescent="0.2"/>
    <row r="2409" ht="14.25" hidden="1" customHeight="1" x14ac:dyDescent="0.2"/>
    <row r="2410" ht="14.25" hidden="1" customHeight="1" x14ac:dyDescent="0.2"/>
    <row r="2411" ht="14.25" hidden="1" customHeight="1" x14ac:dyDescent="0.2"/>
    <row r="2412" ht="14.25" hidden="1" customHeight="1" x14ac:dyDescent="0.2"/>
    <row r="2413" ht="14.25" hidden="1" customHeight="1" x14ac:dyDescent="0.2"/>
    <row r="2414" ht="14.25" hidden="1" customHeight="1" x14ac:dyDescent="0.2"/>
    <row r="2415" ht="14.25" hidden="1" customHeight="1" x14ac:dyDescent="0.2"/>
    <row r="2416" ht="14.25" hidden="1" customHeight="1" x14ac:dyDescent="0.2"/>
    <row r="2417" ht="14.25" hidden="1" customHeight="1" x14ac:dyDescent="0.2"/>
    <row r="2418" ht="14.25" hidden="1" customHeight="1" x14ac:dyDescent="0.2"/>
    <row r="2419" ht="14.25" hidden="1" customHeight="1" x14ac:dyDescent="0.2"/>
    <row r="2420" ht="14.25" hidden="1" customHeight="1" x14ac:dyDescent="0.2"/>
    <row r="2421" ht="14.25" hidden="1" customHeight="1" x14ac:dyDescent="0.2"/>
    <row r="2422" ht="14.25" hidden="1" customHeight="1" x14ac:dyDescent="0.2"/>
    <row r="2423" ht="14.25" hidden="1" customHeight="1" x14ac:dyDescent="0.2"/>
    <row r="2424" ht="14.25" hidden="1" customHeight="1" x14ac:dyDescent="0.2"/>
    <row r="2425" ht="14.25" hidden="1" customHeight="1" x14ac:dyDescent="0.2"/>
    <row r="2426" ht="14.25" hidden="1" customHeight="1" x14ac:dyDescent="0.2"/>
    <row r="2427" ht="14.25" hidden="1" customHeight="1" x14ac:dyDescent="0.2"/>
    <row r="2428" ht="14.25" hidden="1" customHeight="1" x14ac:dyDescent="0.2"/>
    <row r="2429" ht="14.25" hidden="1" customHeight="1" x14ac:dyDescent="0.2"/>
    <row r="2430" ht="14.25" hidden="1" customHeight="1" x14ac:dyDescent="0.2"/>
    <row r="2431" ht="14.25" hidden="1" customHeight="1" x14ac:dyDescent="0.2"/>
    <row r="2432" ht="14.25" hidden="1" customHeight="1" x14ac:dyDescent="0.2"/>
    <row r="2433" ht="14.25" hidden="1" customHeight="1" x14ac:dyDescent="0.2"/>
    <row r="2434" ht="14.25" hidden="1" customHeight="1" x14ac:dyDescent="0.2"/>
    <row r="2435" ht="14.25" hidden="1" customHeight="1" x14ac:dyDescent="0.2"/>
    <row r="2436" ht="14.25" hidden="1" customHeight="1" x14ac:dyDescent="0.2"/>
    <row r="2437" ht="14.25" hidden="1" customHeight="1" x14ac:dyDescent="0.2"/>
    <row r="2438" ht="14.25" hidden="1" customHeight="1" x14ac:dyDescent="0.2"/>
    <row r="2439" ht="14.25" hidden="1" customHeight="1" x14ac:dyDescent="0.2"/>
    <row r="2440" ht="14.25" hidden="1" customHeight="1" x14ac:dyDescent="0.2"/>
    <row r="2441" ht="14.25" hidden="1" customHeight="1" x14ac:dyDescent="0.2"/>
    <row r="2442" ht="14.25" hidden="1" customHeight="1" x14ac:dyDescent="0.2"/>
    <row r="2443" ht="14.25" hidden="1" customHeight="1" x14ac:dyDescent="0.2"/>
    <row r="2444" ht="14.25" hidden="1" customHeight="1" x14ac:dyDescent="0.2"/>
    <row r="2445" ht="14.25" hidden="1" customHeight="1" x14ac:dyDescent="0.2"/>
    <row r="2446" ht="14.25" hidden="1" customHeight="1" x14ac:dyDescent="0.2"/>
    <row r="2447" ht="14.25" hidden="1" customHeight="1" x14ac:dyDescent="0.2"/>
    <row r="2448" ht="14.25" hidden="1" customHeight="1" x14ac:dyDescent="0.2"/>
    <row r="2449" ht="14.25" hidden="1" customHeight="1" x14ac:dyDescent="0.2"/>
    <row r="2450" ht="14.25" hidden="1" customHeight="1" x14ac:dyDescent="0.2"/>
    <row r="2451" ht="14.25" hidden="1" customHeight="1" x14ac:dyDescent="0.2"/>
    <row r="2452" ht="14.25" hidden="1" customHeight="1" x14ac:dyDescent="0.2"/>
    <row r="2453" ht="14.25" hidden="1" customHeight="1" x14ac:dyDescent="0.2"/>
    <row r="2454" ht="14.25" hidden="1" customHeight="1" x14ac:dyDescent="0.2"/>
    <row r="2455" ht="14.25" hidden="1" customHeight="1" x14ac:dyDescent="0.2"/>
    <row r="2456" ht="14.25" hidden="1" customHeight="1" x14ac:dyDescent="0.2"/>
    <row r="2457" ht="14.25" hidden="1" customHeight="1" x14ac:dyDescent="0.2"/>
    <row r="2458" ht="14.25" hidden="1" customHeight="1" x14ac:dyDescent="0.2"/>
    <row r="2459" ht="14.25" hidden="1" customHeight="1" x14ac:dyDescent="0.2"/>
    <row r="2460" ht="14.25" hidden="1" customHeight="1" x14ac:dyDescent="0.2"/>
    <row r="2461" ht="14.25" hidden="1" customHeight="1" x14ac:dyDescent="0.2"/>
    <row r="2462" ht="14.25" hidden="1" customHeight="1" x14ac:dyDescent="0.2"/>
    <row r="2463" ht="14.25" hidden="1" customHeight="1" x14ac:dyDescent="0.2"/>
    <row r="2464" ht="14.25" hidden="1" customHeight="1" x14ac:dyDescent="0.2"/>
    <row r="2465" ht="14.25" hidden="1" customHeight="1" x14ac:dyDescent="0.2"/>
    <row r="2466" ht="14.25" hidden="1" customHeight="1" x14ac:dyDescent="0.2"/>
    <row r="2467" ht="14.25" hidden="1" customHeight="1" x14ac:dyDescent="0.2"/>
    <row r="2468" ht="14.25" hidden="1" customHeight="1" x14ac:dyDescent="0.2"/>
    <row r="2469" ht="14.25" hidden="1" customHeight="1" x14ac:dyDescent="0.2"/>
    <row r="2470" ht="14.25" hidden="1" customHeight="1" x14ac:dyDescent="0.2"/>
    <row r="2471" ht="14.25" hidden="1" customHeight="1" x14ac:dyDescent="0.2"/>
    <row r="2472" ht="14.25" hidden="1" customHeight="1" x14ac:dyDescent="0.2"/>
    <row r="2473" ht="14.25" hidden="1" customHeight="1" x14ac:dyDescent="0.2"/>
    <row r="2474" ht="14.25" hidden="1" customHeight="1" x14ac:dyDescent="0.2"/>
    <row r="2475" ht="14.25" hidden="1" customHeight="1" x14ac:dyDescent="0.2"/>
    <row r="2476" ht="14.25" hidden="1" customHeight="1" x14ac:dyDescent="0.2"/>
    <row r="2477" ht="14.25" hidden="1" customHeight="1" x14ac:dyDescent="0.2"/>
    <row r="2478" ht="14.25" hidden="1" customHeight="1" x14ac:dyDescent="0.2"/>
    <row r="2479" ht="14.25" hidden="1" customHeight="1" x14ac:dyDescent="0.2"/>
    <row r="2480" ht="14.25" hidden="1" customHeight="1" x14ac:dyDescent="0.2"/>
    <row r="2481" ht="14.25" hidden="1" customHeight="1" x14ac:dyDescent="0.2"/>
    <row r="2482" ht="14.25" hidden="1" customHeight="1" x14ac:dyDescent="0.2"/>
    <row r="2483" ht="14.25" hidden="1" customHeight="1" x14ac:dyDescent="0.2"/>
    <row r="2484" ht="14.25" hidden="1" customHeight="1" x14ac:dyDescent="0.2"/>
    <row r="2485" ht="14.25" hidden="1" customHeight="1" x14ac:dyDescent="0.2"/>
    <row r="2486" ht="14.25" hidden="1" customHeight="1" x14ac:dyDescent="0.2"/>
    <row r="2487" ht="14.25" hidden="1" customHeight="1" x14ac:dyDescent="0.2"/>
    <row r="2488" ht="14.25" hidden="1" customHeight="1" x14ac:dyDescent="0.2"/>
    <row r="2489" ht="14.25" hidden="1" customHeight="1" x14ac:dyDescent="0.2"/>
    <row r="2490" ht="14.25" hidden="1" customHeight="1" x14ac:dyDescent="0.2"/>
    <row r="2491" ht="14.25" hidden="1" customHeight="1" x14ac:dyDescent="0.2"/>
    <row r="2492" ht="14.25" hidden="1" customHeight="1" x14ac:dyDescent="0.2"/>
    <row r="2493" ht="14.25" hidden="1" customHeight="1" x14ac:dyDescent="0.2"/>
    <row r="2494" ht="14.25" hidden="1" customHeight="1" x14ac:dyDescent="0.2"/>
    <row r="2495" ht="14.25" hidden="1" customHeight="1" x14ac:dyDescent="0.2"/>
    <row r="2496" ht="14.25" hidden="1" customHeight="1" x14ac:dyDescent="0.2"/>
    <row r="2497" ht="14.25" hidden="1" customHeight="1" x14ac:dyDescent="0.2"/>
    <row r="2498" ht="14.25" hidden="1" customHeight="1" x14ac:dyDescent="0.2"/>
    <row r="2499" ht="14.25" hidden="1" customHeight="1" x14ac:dyDescent="0.2"/>
    <row r="2500" ht="14.25" hidden="1" customHeight="1" x14ac:dyDescent="0.2"/>
    <row r="2501" ht="14.25" hidden="1" customHeight="1" x14ac:dyDescent="0.2"/>
    <row r="2502" ht="14.25" hidden="1" customHeight="1" x14ac:dyDescent="0.2"/>
    <row r="2503" ht="14.25" hidden="1" customHeight="1" x14ac:dyDescent="0.2"/>
    <row r="2504" ht="14.25" hidden="1" customHeight="1" x14ac:dyDescent="0.2"/>
    <row r="2505" ht="14.25" hidden="1" customHeight="1" x14ac:dyDescent="0.2"/>
    <row r="2506" ht="14.25" hidden="1" customHeight="1" x14ac:dyDescent="0.2"/>
    <row r="2507" ht="14.25" hidden="1" customHeight="1" x14ac:dyDescent="0.2"/>
    <row r="2508" ht="14.25" hidden="1" customHeight="1" x14ac:dyDescent="0.2"/>
    <row r="2509" ht="14.25" hidden="1" customHeight="1" x14ac:dyDescent="0.2"/>
    <row r="2510" ht="14.25" hidden="1" customHeight="1" x14ac:dyDescent="0.2"/>
    <row r="2511" ht="14.25" hidden="1" customHeight="1" x14ac:dyDescent="0.2"/>
    <row r="2512" ht="14.25" hidden="1" customHeight="1" x14ac:dyDescent="0.2"/>
    <row r="2513" ht="14.25" hidden="1" customHeight="1" x14ac:dyDescent="0.2"/>
    <row r="2514" ht="14.25" hidden="1" customHeight="1" x14ac:dyDescent="0.2"/>
    <row r="2515" ht="14.25" hidden="1" customHeight="1" x14ac:dyDescent="0.2"/>
    <row r="2516" ht="14.25" hidden="1" customHeight="1" x14ac:dyDescent="0.2"/>
    <row r="2517" ht="14.25" hidden="1" customHeight="1" x14ac:dyDescent="0.2"/>
    <row r="2518" ht="14.25" hidden="1" customHeight="1" x14ac:dyDescent="0.2"/>
    <row r="2519" ht="14.25" hidden="1" customHeight="1" x14ac:dyDescent="0.2"/>
    <row r="2520" ht="14.25" hidden="1" customHeight="1" x14ac:dyDescent="0.2"/>
    <row r="2521" ht="14.25" hidden="1" customHeight="1" x14ac:dyDescent="0.2"/>
    <row r="2522" ht="14.25" hidden="1" customHeight="1" x14ac:dyDescent="0.2"/>
    <row r="2523" ht="14.25" hidden="1" customHeight="1" x14ac:dyDescent="0.2"/>
    <row r="2524" ht="14.25" hidden="1" customHeight="1" x14ac:dyDescent="0.2"/>
    <row r="2525" ht="14.25" hidden="1" customHeight="1" x14ac:dyDescent="0.2"/>
    <row r="2526" ht="14.25" hidden="1" customHeight="1" x14ac:dyDescent="0.2"/>
    <row r="2527" ht="14.25" hidden="1" customHeight="1" x14ac:dyDescent="0.2"/>
    <row r="2528" ht="14.25" hidden="1" customHeight="1" x14ac:dyDescent="0.2"/>
    <row r="2529" ht="14.25" hidden="1" customHeight="1" x14ac:dyDescent="0.2"/>
    <row r="2530" ht="14.25" hidden="1" customHeight="1" x14ac:dyDescent="0.2"/>
    <row r="2531" ht="14.25" hidden="1" customHeight="1" x14ac:dyDescent="0.2"/>
    <row r="2532" ht="14.25" hidden="1" customHeight="1" x14ac:dyDescent="0.2"/>
    <row r="2533" ht="14.25" hidden="1" customHeight="1" x14ac:dyDescent="0.2"/>
    <row r="2534" ht="14.25" hidden="1" customHeight="1" x14ac:dyDescent="0.2"/>
    <row r="2535" ht="14.25" hidden="1" customHeight="1" x14ac:dyDescent="0.2"/>
    <row r="2536" ht="14.25" hidden="1" customHeight="1" x14ac:dyDescent="0.2"/>
    <row r="2537" ht="14.25" hidden="1" customHeight="1" x14ac:dyDescent="0.2"/>
    <row r="2538" ht="14.25" hidden="1" customHeight="1" x14ac:dyDescent="0.2"/>
    <row r="2539" ht="14.25" hidden="1" customHeight="1" x14ac:dyDescent="0.2"/>
    <row r="2540" ht="14.25" hidden="1" customHeight="1" x14ac:dyDescent="0.2"/>
    <row r="2541" ht="14.25" hidden="1" customHeight="1" x14ac:dyDescent="0.2"/>
    <row r="2542" ht="14.25" hidden="1" customHeight="1" x14ac:dyDescent="0.2"/>
    <row r="2543" ht="14.25" hidden="1" customHeight="1" x14ac:dyDescent="0.2"/>
    <row r="2544" ht="14.25" hidden="1" customHeight="1" x14ac:dyDescent="0.2"/>
    <row r="2545" ht="14.25" hidden="1" customHeight="1" x14ac:dyDescent="0.2"/>
    <row r="2546" ht="14.25" hidden="1" customHeight="1" x14ac:dyDescent="0.2"/>
    <row r="2547" ht="14.25" hidden="1" customHeight="1" x14ac:dyDescent="0.2"/>
    <row r="2548" ht="14.25" hidden="1" customHeight="1" x14ac:dyDescent="0.2"/>
    <row r="2549" ht="14.25" hidden="1" customHeight="1" x14ac:dyDescent="0.2"/>
    <row r="2550" ht="14.25" hidden="1" customHeight="1" x14ac:dyDescent="0.2"/>
    <row r="2551" ht="14.25" hidden="1" customHeight="1" x14ac:dyDescent="0.2"/>
    <row r="2552" ht="14.25" hidden="1" customHeight="1" x14ac:dyDescent="0.2"/>
    <row r="2553" ht="14.25" hidden="1" customHeight="1" x14ac:dyDescent="0.2"/>
    <row r="2554" ht="14.25" hidden="1" customHeight="1" x14ac:dyDescent="0.2"/>
    <row r="2555" ht="14.25" hidden="1" customHeight="1" x14ac:dyDescent="0.2"/>
    <row r="2556" ht="14.25" hidden="1" customHeight="1" x14ac:dyDescent="0.2"/>
    <row r="2557" ht="14.25" hidden="1" customHeight="1" x14ac:dyDescent="0.2"/>
    <row r="2558" ht="14.25" hidden="1" customHeight="1" x14ac:dyDescent="0.2"/>
    <row r="2559" ht="14.25" hidden="1" customHeight="1" x14ac:dyDescent="0.2"/>
    <row r="2560" ht="14.25" hidden="1" customHeight="1" x14ac:dyDescent="0.2"/>
    <row r="2561" ht="14.25" hidden="1" customHeight="1" x14ac:dyDescent="0.2"/>
    <row r="2562" ht="14.25" hidden="1" customHeight="1" x14ac:dyDescent="0.2"/>
    <row r="2563" ht="14.25" hidden="1" customHeight="1" x14ac:dyDescent="0.2"/>
    <row r="2564" ht="14.25" hidden="1" customHeight="1" x14ac:dyDescent="0.2"/>
    <row r="2565" ht="14.25" hidden="1" customHeight="1" x14ac:dyDescent="0.2"/>
    <row r="2566" ht="14.25" hidden="1" customHeight="1" x14ac:dyDescent="0.2"/>
    <row r="2567" ht="14.25" hidden="1" customHeight="1" x14ac:dyDescent="0.2"/>
    <row r="2568" ht="14.25" hidden="1" customHeight="1" x14ac:dyDescent="0.2"/>
    <row r="2569" ht="14.25" hidden="1" customHeight="1" x14ac:dyDescent="0.2"/>
    <row r="2570" ht="14.25" hidden="1" customHeight="1" x14ac:dyDescent="0.2"/>
    <row r="2571" ht="14.25" hidden="1" customHeight="1" x14ac:dyDescent="0.2"/>
    <row r="2572" ht="14.25" hidden="1" customHeight="1" x14ac:dyDescent="0.2"/>
    <row r="2573" ht="14.25" hidden="1" customHeight="1" x14ac:dyDescent="0.2"/>
    <row r="2574" ht="14.25" hidden="1" customHeight="1" x14ac:dyDescent="0.2"/>
    <row r="2575" ht="14.25" hidden="1" customHeight="1" x14ac:dyDescent="0.2"/>
    <row r="2576" ht="14.25" hidden="1" customHeight="1" x14ac:dyDescent="0.2"/>
    <row r="2577" ht="14.25" hidden="1" customHeight="1" x14ac:dyDescent="0.2"/>
    <row r="2578" ht="14.25" hidden="1" customHeight="1" x14ac:dyDescent="0.2"/>
    <row r="2579" ht="14.25" hidden="1" customHeight="1" x14ac:dyDescent="0.2"/>
    <row r="2580" ht="14.25" hidden="1" customHeight="1" x14ac:dyDescent="0.2"/>
    <row r="2581" ht="14.25" hidden="1" customHeight="1" x14ac:dyDescent="0.2"/>
    <row r="2582" ht="14.25" hidden="1" customHeight="1" x14ac:dyDescent="0.2"/>
    <row r="2583" ht="14.25" hidden="1" customHeight="1" x14ac:dyDescent="0.2"/>
    <row r="2584" ht="14.25" hidden="1" customHeight="1" x14ac:dyDescent="0.2"/>
    <row r="2585" ht="14.25" hidden="1" customHeight="1" x14ac:dyDescent="0.2"/>
    <row r="2586" ht="14.25" hidden="1" customHeight="1" x14ac:dyDescent="0.2"/>
    <row r="2587" ht="14.25" hidden="1" customHeight="1" x14ac:dyDescent="0.2"/>
    <row r="2588" ht="14.25" hidden="1" customHeight="1" x14ac:dyDescent="0.2"/>
    <row r="2589" ht="14.25" hidden="1" customHeight="1" x14ac:dyDescent="0.2"/>
    <row r="2590" ht="14.25" hidden="1" customHeight="1" x14ac:dyDescent="0.2"/>
    <row r="2591" ht="14.25" hidden="1" customHeight="1" x14ac:dyDescent="0.2"/>
    <row r="2592" ht="14.25" hidden="1" customHeight="1" x14ac:dyDescent="0.2"/>
    <row r="2593" ht="14.25" hidden="1" customHeight="1" x14ac:dyDescent="0.2"/>
    <row r="2594" ht="14.25" hidden="1" customHeight="1" x14ac:dyDescent="0.2"/>
    <row r="2595" ht="14.25" hidden="1" customHeight="1" x14ac:dyDescent="0.2"/>
    <row r="2596" ht="14.25" hidden="1" customHeight="1" x14ac:dyDescent="0.2"/>
    <row r="2597" ht="14.25" hidden="1" customHeight="1" x14ac:dyDescent="0.2"/>
    <row r="2598" ht="14.25" hidden="1" customHeight="1" x14ac:dyDescent="0.2"/>
    <row r="2599" ht="14.25" hidden="1" customHeight="1" x14ac:dyDescent="0.2"/>
    <row r="2600" ht="14.25" hidden="1" customHeight="1" x14ac:dyDescent="0.2"/>
    <row r="2601" ht="14.25" hidden="1" customHeight="1" x14ac:dyDescent="0.2"/>
    <row r="2602" ht="14.25" hidden="1" customHeight="1" x14ac:dyDescent="0.2"/>
    <row r="2603" ht="14.25" hidden="1" customHeight="1" x14ac:dyDescent="0.2"/>
    <row r="2604" ht="14.25" hidden="1" customHeight="1" x14ac:dyDescent="0.2"/>
    <row r="2605" ht="14.25" hidden="1" customHeight="1" x14ac:dyDescent="0.2"/>
    <row r="2606" ht="14.25" hidden="1" customHeight="1" x14ac:dyDescent="0.2"/>
    <row r="2607" ht="14.25" hidden="1" customHeight="1" x14ac:dyDescent="0.2"/>
    <row r="2608" ht="14.25" hidden="1" customHeight="1" x14ac:dyDescent="0.2"/>
    <row r="2609" ht="14.25" hidden="1" customHeight="1" x14ac:dyDescent="0.2"/>
    <row r="2610" ht="14.25" hidden="1" customHeight="1" x14ac:dyDescent="0.2"/>
    <row r="2611" ht="14.25" hidden="1" customHeight="1" x14ac:dyDescent="0.2"/>
    <row r="2612" ht="14.25" hidden="1" customHeight="1" x14ac:dyDescent="0.2"/>
    <row r="2613" ht="14.25" hidden="1" customHeight="1" x14ac:dyDescent="0.2"/>
    <row r="2614" ht="14.25" hidden="1" customHeight="1" x14ac:dyDescent="0.2"/>
    <row r="2615" ht="14.25" hidden="1" customHeight="1" x14ac:dyDescent="0.2"/>
    <row r="2616" ht="14.25" hidden="1" customHeight="1" x14ac:dyDescent="0.2"/>
    <row r="2617" ht="14.25" hidden="1" customHeight="1" x14ac:dyDescent="0.2"/>
    <row r="2618" ht="14.25" hidden="1" customHeight="1" x14ac:dyDescent="0.2"/>
    <row r="2619" ht="14.25" hidden="1" customHeight="1" x14ac:dyDescent="0.2"/>
    <row r="2620" ht="14.25" hidden="1" customHeight="1" x14ac:dyDescent="0.2"/>
    <row r="2621" ht="14.25" hidden="1" customHeight="1" x14ac:dyDescent="0.2"/>
    <row r="2622" ht="14.25" hidden="1" customHeight="1" x14ac:dyDescent="0.2"/>
    <row r="2623" ht="14.25" hidden="1" customHeight="1" x14ac:dyDescent="0.2"/>
    <row r="2624" ht="14.25" hidden="1" customHeight="1" x14ac:dyDescent="0.2"/>
    <row r="2625" ht="14.25" hidden="1" customHeight="1" x14ac:dyDescent="0.2"/>
    <row r="2626" ht="14.25" hidden="1" customHeight="1" x14ac:dyDescent="0.2"/>
    <row r="2627" ht="14.25" hidden="1" customHeight="1" x14ac:dyDescent="0.2"/>
    <row r="2628" ht="14.25" hidden="1" customHeight="1" x14ac:dyDescent="0.2"/>
    <row r="2629" ht="14.25" hidden="1" customHeight="1" x14ac:dyDescent="0.2"/>
    <row r="2630" ht="14.25" hidden="1" customHeight="1" x14ac:dyDescent="0.2"/>
    <row r="2631" ht="14.25" hidden="1" customHeight="1" x14ac:dyDescent="0.2"/>
    <row r="2632" ht="14.25" hidden="1" customHeight="1" x14ac:dyDescent="0.2"/>
    <row r="2633" ht="14.25" hidden="1" customHeight="1" x14ac:dyDescent="0.2"/>
    <row r="2634" ht="14.25" hidden="1" customHeight="1" x14ac:dyDescent="0.2"/>
    <row r="2635" ht="14.25" hidden="1" customHeight="1" x14ac:dyDescent="0.2"/>
    <row r="2636" ht="14.25" hidden="1" customHeight="1" x14ac:dyDescent="0.2"/>
    <row r="2637" ht="14.25" hidden="1" customHeight="1" x14ac:dyDescent="0.2"/>
    <row r="2638" ht="14.25" hidden="1" customHeight="1" x14ac:dyDescent="0.2"/>
    <row r="2639" ht="14.25" hidden="1" customHeight="1" x14ac:dyDescent="0.2"/>
    <row r="2640" ht="14.25" hidden="1" customHeight="1" x14ac:dyDescent="0.2"/>
    <row r="2641" ht="14.25" hidden="1" customHeight="1" x14ac:dyDescent="0.2"/>
    <row r="2642" ht="14.25" hidden="1" customHeight="1" x14ac:dyDescent="0.2"/>
    <row r="2643" ht="14.25" hidden="1" customHeight="1" x14ac:dyDescent="0.2"/>
    <row r="2644" ht="14.25" hidden="1" customHeight="1" x14ac:dyDescent="0.2"/>
    <row r="2645" ht="14.25" hidden="1" customHeight="1" x14ac:dyDescent="0.2"/>
    <row r="2646" ht="14.25" hidden="1" customHeight="1" x14ac:dyDescent="0.2"/>
    <row r="2647" ht="14.25" hidden="1" customHeight="1" x14ac:dyDescent="0.2"/>
    <row r="2648" ht="14.25" hidden="1" customHeight="1" x14ac:dyDescent="0.2"/>
    <row r="2649" ht="14.25" hidden="1" customHeight="1" x14ac:dyDescent="0.2"/>
    <row r="2650" ht="14.25" hidden="1" customHeight="1" x14ac:dyDescent="0.2"/>
    <row r="2651" ht="14.25" hidden="1" customHeight="1" x14ac:dyDescent="0.2"/>
    <row r="2652" ht="14.25" hidden="1" customHeight="1" x14ac:dyDescent="0.2"/>
    <row r="2653" ht="14.25" hidden="1" customHeight="1" x14ac:dyDescent="0.2"/>
    <row r="2654" ht="14.25" hidden="1" customHeight="1" x14ac:dyDescent="0.2"/>
    <row r="2655" ht="14.25" hidden="1" customHeight="1" x14ac:dyDescent="0.2"/>
    <row r="2656" ht="14.25" hidden="1" customHeight="1" x14ac:dyDescent="0.2"/>
    <row r="2657" ht="14.25" hidden="1" customHeight="1" x14ac:dyDescent="0.2"/>
    <row r="2658" ht="14.25" hidden="1" customHeight="1" x14ac:dyDescent="0.2"/>
    <row r="2659" ht="14.25" hidden="1" customHeight="1" x14ac:dyDescent="0.2"/>
    <row r="2660" ht="14.25" hidden="1" customHeight="1" x14ac:dyDescent="0.2"/>
    <row r="2661" ht="14.25" hidden="1" customHeight="1" x14ac:dyDescent="0.2"/>
    <row r="2662" ht="14.25" hidden="1" customHeight="1" x14ac:dyDescent="0.2"/>
    <row r="2663" ht="14.25" hidden="1" customHeight="1" x14ac:dyDescent="0.2"/>
    <row r="2664" ht="14.25" hidden="1" customHeight="1" x14ac:dyDescent="0.2"/>
    <row r="2665" ht="14.25" hidden="1" customHeight="1" x14ac:dyDescent="0.2"/>
    <row r="2666" ht="14.25" hidden="1" customHeight="1" x14ac:dyDescent="0.2"/>
    <row r="2667" ht="14.25" hidden="1" customHeight="1" x14ac:dyDescent="0.2"/>
    <row r="2668" ht="14.25" hidden="1" customHeight="1" x14ac:dyDescent="0.2"/>
    <row r="2669" ht="14.25" hidden="1" customHeight="1" x14ac:dyDescent="0.2"/>
    <row r="2670" ht="14.25" hidden="1" customHeight="1" x14ac:dyDescent="0.2"/>
    <row r="2671" ht="14.25" hidden="1" customHeight="1" x14ac:dyDescent="0.2"/>
    <row r="2672" ht="14.25" hidden="1" customHeight="1" x14ac:dyDescent="0.2"/>
    <row r="2673" ht="14.25" hidden="1" customHeight="1" x14ac:dyDescent="0.2"/>
    <row r="2674" ht="14.25" hidden="1" customHeight="1" x14ac:dyDescent="0.2"/>
    <row r="2675" ht="14.25" hidden="1" customHeight="1" x14ac:dyDescent="0.2"/>
    <row r="2676" ht="14.25" hidden="1" customHeight="1" x14ac:dyDescent="0.2"/>
    <row r="2677" ht="14.25" hidden="1" customHeight="1" x14ac:dyDescent="0.2"/>
    <row r="2678" ht="14.25" hidden="1" customHeight="1" x14ac:dyDescent="0.2"/>
    <row r="2679" ht="14.25" hidden="1" customHeight="1" x14ac:dyDescent="0.2"/>
    <row r="2680" ht="14.25" hidden="1" customHeight="1" x14ac:dyDescent="0.2"/>
    <row r="2681" ht="14.25" hidden="1" customHeight="1" x14ac:dyDescent="0.2"/>
    <row r="2682" ht="14.25" hidden="1" customHeight="1" x14ac:dyDescent="0.2"/>
    <row r="2683" ht="14.25" hidden="1" customHeight="1" x14ac:dyDescent="0.2"/>
  </sheetData>
  <sheetProtection password="CE33" sheet="1" objects="1" scenarios="1" formatCells="0" formatColumns="0" formatRows="0" insertHyperlinks="0"/>
  <mergeCells count="128">
    <mergeCell ref="C7:E7"/>
    <mergeCell ref="F7:H7"/>
    <mergeCell ref="I7:K7"/>
    <mergeCell ref="L7:N7"/>
    <mergeCell ref="O7:Q7"/>
    <mergeCell ref="R7:T7"/>
    <mergeCell ref="U7:W7"/>
    <mergeCell ref="AD10:AF10"/>
    <mergeCell ref="AG10:AI10"/>
    <mergeCell ref="C10:E10"/>
    <mergeCell ref="F10:H10"/>
    <mergeCell ref="I10:K10"/>
    <mergeCell ref="L10:N10"/>
    <mergeCell ref="O10:Q10"/>
    <mergeCell ref="R10:T10"/>
    <mergeCell ref="U10:W10"/>
    <mergeCell ref="X10:Z10"/>
    <mergeCell ref="AA10:AC10"/>
    <mergeCell ref="CL8:CL9"/>
    <mergeCell ref="CH10:CI10"/>
    <mergeCell ref="CG6:CG9"/>
    <mergeCell ref="BB7:BC7"/>
    <mergeCell ref="BB8:BB9"/>
    <mergeCell ref="BC8:BC9"/>
    <mergeCell ref="BB10:BC10"/>
    <mergeCell ref="BD7:BE7"/>
    <mergeCell ref="BD8:BD9"/>
    <mergeCell ref="BE8:BE9"/>
    <mergeCell ref="BD10:BE10"/>
    <mergeCell ref="BF7:BG7"/>
    <mergeCell ref="BF8:BF9"/>
    <mergeCell ref="BG8:BG9"/>
    <mergeCell ref="BF10:BG10"/>
    <mergeCell ref="CD10:CE10"/>
    <mergeCell ref="CD8:CD9"/>
    <mergeCell ref="CB8:CB9"/>
    <mergeCell ref="BL10:BM10"/>
    <mergeCell ref="BP10:BQ10"/>
    <mergeCell ref="BX10:BY10"/>
    <mergeCell ref="BZ10:CA10"/>
    <mergeCell ref="BR10:BS10"/>
    <mergeCell ref="BT10:BU10"/>
    <mergeCell ref="BJ7:BK7"/>
    <mergeCell ref="CH7:CI7"/>
    <mergeCell ref="CH8:CH9"/>
    <mergeCell ref="CJ8:CJ9"/>
    <mergeCell ref="CK8:CK9"/>
    <mergeCell ref="AR7:AS7"/>
    <mergeCell ref="BI6:BI9"/>
    <mergeCell ref="BP8:BP9"/>
    <mergeCell ref="CB7:CC7"/>
    <mergeCell ref="CD7:CE7"/>
    <mergeCell ref="AR8:AR9"/>
    <mergeCell ref="BX8:BX9"/>
    <mergeCell ref="BP7:BQ7"/>
    <mergeCell ref="BR7:BS7"/>
    <mergeCell ref="BT7:BU7"/>
    <mergeCell ref="BX7:BY7"/>
    <mergeCell ref="BZ7:CA7"/>
    <mergeCell ref="BR8:BR9"/>
    <mergeCell ref="AT7:AU7"/>
    <mergeCell ref="AV7:AW7"/>
    <mergeCell ref="AX7:AY7"/>
    <mergeCell ref="AZ7:BA7"/>
    <mergeCell ref="AT8:AT9"/>
    <mergeCell ref="BJ8:BJ9"/>
    <mergeCell ref="AW8:AW9"/>
    <mergeCell ref="AD8:AD9"/>
    <mergeCell ref="AG8:AG9"/>
    <mergeCell ref="AL7:AM7"/>
    <mergeCell ref="AN7:AO7"/>
    <mergeCell ref="AP7:AQ7"/>
    <mergeCell ref="L8:L9"/>
    <mergeCell ref="X8:X9"/>
    <mergeCell ref="AP8:AP9"/>
    <mergeCell ref="O8:O9"/>
    <mergeCell ref="AG7:AI7"/>
    <mergeCell ref="AD7:AF7"/>
    <mergeCell ref="AA7:AC7"/>
    <mergeCell ref="X7:Z7"/>
    <mergeCell ref="B6:B9"/>
    <mergeCell ref="C8:C9"/>
    <mergeCell ref="R8:R9"/>
    <mergeCell ref="CB10:CC10"/>
    <mergeCell ref="AA8:AA9"/>
    <mergeCell ref="U8:U9"/>
    <mergeCell ref="I8:I9"/>
    <mergeCell ref="F8:F9"/>
    <mergeCell ref="AL10:AM10"/>
    <mergeCell ref="BN10:BO10"/>
    <mergeCell ref="BL7:BM7"/>
    <mergeCell ref="AN10:AO10"/>
    <mergeCell ref="AK6:AK9"/>
    <mergeCell ref="BN7:BO7"/>
    <mergeCell ref="BV7:BW7"/>
    <mergeCell ref="BJ10:BK10"/>
    <mergeCell ref="BN8:BN9"/>
    <mergeCell ref="AT10:AU10"/>
    <mergeCell ref="AV10:AW10"/>
    <mergeCell ref="AX10:AY10"/>
    <mergeCell ref="AZ10:BA10"/>
    <mergeCell ref="AV8:AV9"/>
    <mergeCell ref="AY8:AY9"/>
    <mergeCell ref="BA8:BA9"/>
    <mergeCell ref="CP8:CP9"/>
    <mergeCell ref="CQ8:CQ9"/>
    <mergeCell ref="CR8:CR9"/>
    <mergeCell ref="CS8:CS9"/>
    <mergeCell ref="CT8:CT9"/>
    <mergeCell ref="AP10:AQ10"/>
    <mergeCell ref="AQ8:AQ9"/>
    <mergeCell ref="AN8:AN9"/>
    <mergeCell ref="AL8:AL9"/>
    <mergeCell ref="AO8:AO9"/>
    <mergeCell ref="AM8:AM9"/>
    <mergeCell ref="BV8:BV9"/>
    <mergeCell ref="BV10:BW10"/>
    <mergeCell ref="BZ8:BZ9"/>
    <mergeCell ref="BT8:BT9"/>
    <mergeCell ref="AZ8:AZ9"/>
    <mergeCell ref="BL8:BL9"/>
    <mergeCell ref="AR10:AS10"/>
    <mergeCell ref="AS8:AS9"/>
    <mergeCell ref="CM8:CM9"/>
    <mergeCell ref="CN8:CN9"/>
    <mergeCell ref="CO8:CO9"/>
    <mergeCell ref="AX8:AX9"/>
    <mergeCell ref="AU8:AU9"/>
  </mergeCells>
  <dataValidations count="1">
    <dataValidation type="decimal" operator="greaterThanOrEqual" allowBlank="1" showInputMessage="1" showErrorMessage="1" error="Please enter non-negative number." sqref="BJ28:CE28 AL11:BG26 BJ11:CE26 C11:AI26 CH11:CT26">
      <formula1>0</formula1>
    </dataValidation>
  </dataValidations>
  <pageMargins left="0.70866141732283472" right="0.70866141732283472" top="0.74803149606299213" bottom="0.74803149606299213" header="0.31496062992125984" footer="0.31496062992125984"/>
  <pageSetup paperSize="8" scale="52" fitToWidth="2" orientation="landscape" cellComments="asDisplayed" r:id="rId1"/>
  <headerFooter>
    <oddHeader>&amp;LFSB shadow banking exercise 2017&amp;RConfidential when completed</oddHeader>
    <oddFooter>&amp;C&amp;P of &amp;N</oddFooter>
  </headerFooter>
  <colBreaks count="1" manualBreakCount="1">
    <brk id="59" min="1" max="3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59999389629810485"/>
  </sheetPr>
  <dimension ref="A1:CV2670"/>
  <sheetViews>
    <sheetView showGridLines="0" topLeftCell="Y1" zoomScale="85" zoomScaleNormal="85" zoomScaleSheetLayoutView="20" workbookViewId="0">
      <selection activeCell="AI22" sqref="AI22"/>
    </sheetView>
  </sheetViews>
  <sheetFormatPr defaultColWidth="9" defaultRowHeight="14.25" x14ac:dyDescent="0.2"/>
  <cols>
    <col min="1" max="1" width="3.625" style="3" customWidth="1"/>
    <col min="2" max="2" width="11.625" style="3" customWidth="1"/>
    <col min="3" max="35" width="12.5" style="3" customWidth="1"/>
    <col min="36" max="36" width="10.75" style="3" customWidth="1"/>
    <col min="37" max="37" width="11.625" style="3" customWidth="1"/>
    <col min="38" max="59" width="12.5" style="3" customWidth="1"/>
    <col min="60" max="60" width="10.75" style="3" customWidth="1"/>
    <col min="61" max="61" width="11.625" style="3" customWidth="1"/>
    <col min="62" max="83" width="12.5" style="3" customWidth="1"/>
    <col min="84" max="91" width="5.625" style="3" customWidth="1"/>
    <col min="101" max="16384" width="9" style="3"/>
  </cols>
  <sheetData>
    <row r="1" spans="1:100" s="2" customFormat="1" ht="14.25" customHeight="1" x14ac:dyDescent="0.2">
      <c r="A1" s="50" t="s">
        <v>217</v>
      </c>
      <c r="B1" s="39"/>
      <c r="AK1" s="39"/>
      <c r="BI1" s="39"/>
      <c r="CN1"/>
      <c r="CO1"/>
      <c r="CP1"/>
      <c r="CQ1"/>
      <c r="CR1"/>
      <c r="CS1"/>
      <c r="CT1"/>
      <c r="CU1"/>
      <c r="CV1"/>
    </row>
    <row r="2" spans="1:100" s="2" customFormat="1" ht="19.5" customHeight="1" x14ac:dyDescent="0.2">
      <c r="B2" s="75" t="s">
        <v>125</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147"/>
      <c r="AH2" s="147"/>
      <c r="AI2" s="147"/>
      <c r="AJ2" s="130"/>
      <c r="AK2" s="75" t="s">
        <v>334</v>
      </c>
      <c r="AL2" s="75"/>
      <c r="AM2" s="75"/>
      <c r="AN2" s="75"/>
      <c r="AO2" s="75"/>
      <c r="AP2" s="75"/>
      <c r="AQ2" s="75"/>
      <c r="AR2" s="75"/>
      <c r="AS2" s="75"/>
      <c r="AT2" s="75"/>
      <c r="AU2" s="75"/>
      <c r="AV2" s="75"/>
      <c r="AW2" s="75"/>
      <c r="AX2" s="75"/>
      <c r="AY2" s="75"/>
      <c r="AZ2" s="75"/>
      <c r="BA2" s="75"/>
      <c r="BB2" s="75"/>
      <c r="BC2" s="75"/>
      <c r="BD2" s="75"/>
      <c r="BE2" s="75"/>
      <c r="BF2" s="75"/>
      <c r="BG2" s="75"/>
      <c r="BH2" s="130"/>
      <c r="BI2" s="75" t="s">
        <v>133</v>
      </c>
      <c r="BJ2" s="75"/>
      <c r="BK2" s="75"/>
      <c r="BL2" s="75"/>
      <c r="BM2" s="75"/>
      <c r="BN2" s="75"/>
      <c r="BO2" s="75"/>
      <c r="BP2" s="75"/>
      <c r="BQ2" s="75"/>
      <c r="BR2" s="75"/>
      <c r="BS2" s="75"/>
      <c r="BT2" s="75"/>
      <c r="BU2" s="75"/>
      <c r="BV2" s="75"/>
      <c r="BW2" s="75"/>
      <c r="BX2" s="75"/>
      <c r="BY2" s="75"/>
      <c r="BZ2" s="75"/>
      <c r="CA2" s="75"/>
      <c r="CB2" s="75"/>
      <c r="CC2" s="75"/>
      <c r="CD2" s="75"/>
      <c r="CE2" s="75"/>
      <c r="CG2" s="75" t="s">
        <v>1033</v>
      </c>
      <c r="CH2" s="75"/>
      <c r="CI2" s="75"/>
      <c r="CJ2" s="75"/>
      <c r="CK2" s="75"/>
      <c r="CL2" s="75"/>
      <c r="CN2"/>
      <c r="CO2"/>
      <c r="CP2"/>
      <c r="CQ2"/>
      <c r="CR2"/>
      <c r="CS2"/>
      <c r="CT2"/>
      <c r="CU2"/>
      <c r="CV2"/>
    </row>
    <row r="3" spans="1:100" ht="9.9499999999999993" customHeight="1" x14ac:dyDescent="0.2">
      <c r="B3" s="4"/>
      <c r="C3" s="4"/>
      <c r="D3" s="4"/>
      <c r="E3" s="4"/>
      <c r="F3" s="4"/>
      <c r="G3" s="4"/>
      <c r="H3" s="4"/>
      <c r="I3" s="4"/>
      <c r="J3" s="4"/>
      <c r="K3" s="4"/>
      <c r="L3" s="4"/>
      <c r="M3" s="4"/>
      <c r="N3" s="4"/>
      <c r="O3" s="4"/>
      <c r="P3" s="4"/>
      <c r="Q3" s="4"/>
      <c r="R3" s="4"/>
      <c r="S3" s="4"/>
      <c r="T3" s="4"/>
      <c r="U3" s="4"/>
      <c r="V3" s="44"/>
      <c r="W3" s="44"/>
      <c r="X3" s="44"/>
      <c r="Y3" s="44"/>
      <c r="Z3" s="44"/>
      <c r="AA3" s="44"/>
      <c r="AB3" s="44"/>
      <c r="AC3" s="44"/>
      <c r="AD3" s="44"/>
      <c r="AE3" s="44"/>
      <c r="AF3" s="44"/>
      <c r="AG3" s="18"/>
      <c r="AH3" s="18"/>
      <c r="AI3" s="18"/>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4"/>
      <c r="BZ3" s="4"/>
      <c r="CA3" s="18"/>
      <c r="CB3" s="4"/>
      <c r="CC3" s="44"/>
      <c r="CD3" s="4"/>
      <c r="CE3" s="18"/>
      <c r="CF3" s="44"/>
      <c r="CG3" s="44"/>
      <c r="CH3" s="44"/>
      <c r="CI3" s="44"/>
      <c r="CJ3" s="44"/>
      <c r="CK3" s="44"/>
      <c r="CL3" s="44"/>
      <c r="CM3" s="44"/>
    </row>
    <row r="4" spans="1:100" s="2" customFormat="1" ht="12" customHeight="1" x14ac:dyDescent="0.2">
      <c r="B4" s="74" t="s">
        <v>237</v>
      </c>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148"/>
      <c r="AH4" s="20"/>
      <c r="AI4" s="20"/>
      <c r="AJ4" s="74"/>
      <c r="AK4" s="74" t="s">
        <v>234</v>
      </c>
      <c r="AM4" s="74"/>
      <c r="AN4" s="74"/>
      <c r="AO4" s="74"/>
      <c r="AP4" s="74"/>
      <c r="AQ4" s="74"/>
      <c r="AR4" s="74"/>
      <c r="AS4" s="74"/>
      <c r="AT4" s="74"/>
      <c r="AU4" s="74"/>
      <c r="AV4" s="74"/>
      <c r="AW4" s="74"/>
      <c r="AX4" s="74"/>
      <c r="AY4" s="74"/>
      <c r="AZ4" s="74"/>
      <c r="BA4" s="74"/>
      <c r="BB4" s="74"/>
      <c r="BC4" s="74"/>
      <c r="BD4" s="74"/>
      <c r="BE4" s="74"/>
      <c r="BF4" s="74"/>
      <c r="BG4" s="74"/>
      <c r="BH4" s="74"/>
      <c r="BI4" s="74" t="s">
        <v>234</v>
      </c>
      <c r="BJ4" s="74"/>
      <c r="BK4" s="74"/>
      <c r="BL4" s="74"/>
      <c r="BM4" s="74"/>
      <c r="BN4" s="74"/>
      <c r="BO4" s="74"/>
      <c r="BP4" s="74"/>
      <c r="BQ4" s="74"/>
      <c r="BR4" s="74"/>
      <c r="BS4" s="74"/>
      <c r="BT4" s="74"/>
      <c r="BU4" s="74"/>
      <c r="BV4" s="74"/>
      <c r="BW4" s="74"/>
      <c r="BX4" s="74"/>
      <c r="BY4" s="74"/>
      <c r="BZ4" s="74"/>
      <c r="CA4" s="20"/>
      <c r="CB4" s="74"/>
      <c r="CC4" s="74"/>
      <c r="CD4" s="74"/>
      <c r="CE4" s="20"/>
      <c r="CF4" s="73"/>
      <c r="CG4" s="73"/>
      <c r="CH4" s="73"/>
      <c r="CI4" s="73"/>
      <c r="CJ4" s="73"/>
      <c r="CK4" s="73"/>
      <c r="CL4" s="73"/>
      <c r="CM4" s="73"/>
      <c r="CN4"/>
      <c r="CO4"/>
      <c r="CP4"/>
      <c r="CQ4"/>
      <c r="CR4"/>
      <c r="CS4"/>
      <c r="CT4"/>
      <c r="CU4"/>
      <c r="CV4"/>
    </row>
    <row r="5" spans="1:100" s="2" customFormat="1" ht="12" customHeight="1" thickBot="1" x14ac:dyDescent="0.25">
      <c r="B5" s="11"/>
      <c r="C5" s="11"/>
      <c r="D5" s="11"/>
      <c r="E5" s="11"/>
      <c r="F5" s="11"/>
      <c r="G5" s="11"/>
      <c r="H5" s="11"/>
      <c r="I5" s="11"/>
      <c r="J5" s="11"/>
      <c r="K5" s="11"/>
      <c r="L5" s="11"/>
      <c r="M5" s="11"/>
      <c r="N5" s="11"/>
      <c r="O5" s="11"/>
      <c r="P5" s="11"/>
      <c r="Q5" s="11"/>
      <c r="R5" s="11"/>
      <c r="S5" s="11"/>
      <c r="T5" s="11"/>
      <c r="U5" s="7"/>
      <c r="V5" s="45"/>
      <c r="W5" s="45"/>
      <c r="X5" s="45"/>
      <c r="Y5" s="45"/>
      <c r="Z5" s="45"/>
      <c r="AA5" s="45"/>
      <c r="AB5" s="45"/>
      <c r="AC5" s="45"/>
      <c r="AD5" s="45"/>
      <c r="AE5" s="45"/>
      <c r="AF5" s="45"/>
      <c r="AG5" s="149"/>
      <c r="AH5" s="154"/>
      <c r="AI5" s="59"/>
      <c r="AJ5" s="11"/>
      <c r="AK5" s="7"/>
      <c r="AL5" s="7"/>
      <c r="AM5" s="7"/>
      <c r="AN5" s="7"/>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7"/>
      <c r="BY5" s="45"/>
      <c r="BZ5" s="7"/>
      <c r="CA5" s="59"/>
      <c r="CB5" s="7"/>
      <c r="CC5" s="45"/>
      <c r="CD5" s="7"/>
      <c r="CE5" s="59"/>
      <c r="CF5" s="45"/>
      <c r="CG5" s="45"/>
      <c r="CH5" s="45"/>
      <c r="CI5" s="45"/>
      <c r="CJ5" s="45"/>
      <c r="CK5" s="45"/>
      <c r="CL5" s="45"/>
      <c r="CM5" s="45"/>
      <c r="CN5"/>
      <c r="CO5"/>
      <c r="CP5"/>
      <c r="CQ5"/>
      <c r="CR5"/>
      <c r="CS5"/>
      <c r="CT5"/>
      <c r="CU5"/>
      <c r="CV5"/>
    </row>
    <row r="6" spans="1:100" s="2" customFormat="1" ht="14.25" customHeight="1" x14ac:dyDescent="0.2">
      <c r="B6" s="2023" t="s">
        <v>124</v>
      </c>
      <c r="C6" s="65" t="s">
        <v>1</v>
      </c>
      <c r="D6" s="12" t="s">
        <v>2</v>
      </c>
      <c r="E6" s="12"/>
      <c r="F6" s="12" t="s">
        <v>3</v>
      </c>
      <c r="G6" s="12" t="s">
        <v>94</v>
      </c>
      <c r="H6" s="12"/>
      <c r="I6" s="12" t="s">
        <v>4</v>
      </c>
      <c r="J6" s="12" t="s">
        <v>5</v>
      </c>
      <c r="K6" s="12"/>
      <c r="L6" s="12" t="s">
        <v>6</v>
      </c>
      <c r="M6" s="65" t="s">
        <v>7</v>
      </c>
      <c r="N6" s="12"/>
      <c r="O6" s="12" t="s">
        <v>8</v>
      </c>
      <c r="P6" s="65" t="s">
        <v>9</v>
      </c>
      <c r="Q6" s="12"/>
      <c r="R6" s="12" t="s">
        <v>10</v>
      </c>
      <c r="S6" s="65" t="s">
        <v>11</v>
      </c>
      <c r="T6" s="12"/>
      <c r="U6" s="12" t="s">
        <v>12</v>
      </c>
      <c r="V6" s="65" t="s">
        <v>13</v>
      </c>
      <c r="W6" s="12"/>
      <c r="X6" s="12" t="s">
        <v>14</v>
      </c>
      <c r="Y6" s="65" t="s">
        <v>15</v>
      </c>
      <c r="Z6" s="12"/>
      <c r="AA6" s="12" t="s">
        <v>16</v>
      </c>
      <c r="AB6" s="65" t="s">
        <v>17</v>
      </c>
      <c r="AC6" s="12"/>
      <c r="AD6" s="12" t="s">
        <v>18</v>
      </c>
      <c r="AE6" s="65" t="s">
        <v>19</v>
      </c>
      <c r="AF6" s="12"/>
      <c r="AG6" s="12" t="s">
        <v>20</v>
      </c>
      <c r="AH6" s="65" t="s">
        <v>21</v>
      </c>
      <c r="AI6" s="58"/>
      <c r="AJ6" s="58"/>
      <c r="AK6" s="2023" t="s">
        <v>124</v>
      </c>
      <c r="AL6" s="65" t="s">
        <v>1</v>
      </c>
      <c r="AM6" s="12" t="s">
        <v>2</v>
      </c>
      <c r="AN6" s="12" t="s">
        <v>3</v>
      </c>
      <c r="AO6" s="12" t="s">
        <v>94</v>
      </c>
      <c r="AP6" s="12" t="s">
        <v>4</v>
      </c>
      <c r="AQ6" s="12" t="s">
        <v>5</v>
      </c>
      <c r="AR6" s="12" t="s">
        <v>6</v>
      </c>
      <c r="AS6" s="65" t="s">
        <v>7</v>
      </c>
      <c r="AT6" s="12" t="s">
        <v>8</v>
      </c>
      <c r="AU6" s="65" t="s">
        <v>9</v>
      </c>
      <c r="AV6" s="12" t="s">
        <v>10</v>
      </c>
      <c r="AW6" s="65" t="s">
        <v>11</v>
      </c>
      <c r="AX6" s="12" t="s">
        <v>12</v>
      </c>
      <c r="AY6" s="65" t="s">
        <v>13</v>
      </c>
      <c r="AZ6" s="12" t="s">
        <v>14</v>
      </c>
      <c r="BA6" s="65" t="s">
        <v>15</v>
      </c>
      <c r="BB6" s="12" t="s">
        <v>16</v>
      </c>
      <c r="BC6" s="65" t="s">
        <v>17</v>
      </c>
      <c r="BD6" s="12" t="s">
        <v>18</v>
      </c>
      <c r="BE6" s="65" t="s">
        <v>19</v>
      </c>
      <c r="BF6" s="12" t="s">
        <v>20</v>
      </c>
      <c r="BG6" s="65" t="s">
        <v>21</v>
      </c>
      <c r="BH6" s="58"/>
      <c r="BI6" s="2023" t="s">
        <v>124</v>
      </c>
      <c r="BJ6" s="65" t="s">
        <v>1</v>
      </c>
      <c r="BK6" s="65" t="s">
        <v>2</v>
      </c>
      <c r="BL6" s="65" t="s">
        <v>3</v>
      </c>
      <c r="BM6" s="65" t="s">
        <v>94</v>
      </c>
      <c r="BN6" s="65" t="s">
        <v>4</v>
      </c>
      <c r="BO6" s="65" t="s">
        <v>5</v>
      </c>
      <c r="BP6" s="65" t="s">
        <v>6</v>
      </c>
      <c r="BQ6" s="65" t="s">
        <v>7</v>
      </c>
      <c r="BR6" s="65" t="s">
        <v>8</v>
      </c>
      <c r="BS6" s="65" t="s">
        <v>9</v>
      </c>
      <c r="BT6" s="65" t="s">
        <v>10</v>
      </c>
      <c r="BU6" s="65" t="s">
        <v>11</v>
      </c>
      <c r="BV6" s="65" t="s">
        <v>12</v>
      </c>
      <c r="BW6" s="65" t="s">
        <v>13</v>
      </c>
      <c r="BX6" s="65" t="s">
        <v>14</v>
      </c>
      <c r="BY6" s="65" t="s">
        <v>15</v>
      </c>
      <c r="BZ6" s="65" t="s">
        <v>16</v>
      </c>
      <c r="CA6" s="65" t="s">
        <v>17</v>
      </c>
      <c r="CB6" s="65" t="s">
        <v>18</v>
      </c>
      <c r="CC6" s="65" t="s">
        <v>19</v>
      </c>
      <c r="CD6" s="65" t="s">
        <v>20</v>
      </c>
      <c r="CE6" s="65" t="s">
        <v>21</v>
      </c>
      <c r="CF6" s="14"/>
      <c r="CG6" s="2023" t="s">
        <v>124</v>
      </c>
      <c r="CH6" s="65" t="s">
        <v>1</v>
      </c>
      <c r="CI6" s="12" t="s">
        <v>2</v>
      </c>
      <c r="CJ6" s="12" t="s">
        <v>3</v>
      </c>
      <c r="CK6" s="12" t="s">
        <v>94</v>
      </c>
      <c r="CL6" s="12" t="s">
        <v>4</v>
      </c>
      <c r="CM6" s="12" t="s">
        <v>5</v>
      </c>
      <c r="CN6" s="12" t="s">
        <v>6</v>
      </c>
      <c r="CO6" s="65" t="s">
        <v>7</v>
      </c>
      <c r="CP6" s="65" t="s">
        <v>8</v>
      </c>
      <c r="CQ6" s="12" t="s">
        <v>9</v>
      </c>
      <c r="CR6" s="12" t="s">
        <v>10</v>
      </c>
      <c r="CS6" s="65" t="s">
        <v>11</v>
      </c>
      <c r="CT6" s="12" t="s">
        <v>12</v>
      </c>
      <c r="CU6"/>
      <c r="CV6"/>
    </row>
    <row r="7" spans="1:100" s="2" customFormat="1" ht="32.1" customHeight="1" x14ac:dyDescent="0.2">
      <c r="B7" s="2024"/>
      <c r="C7" s="2049" t="s">
        <v>102</v>
      </c>
      <c r="D7" s="2039"/>
      <c r="E7" s="2029"/>
      <c r="F7" s="2028" t="s">
        <v>103</v>
      </c>
      <c r="G7" s="2039"/>
      <c r="H7" s="2029"/>
      <c r="I7" s="2028" t="s">
        <v>91</v>
      </c>
      <c r="J7" s="2039"/>
      <c r="K7" s="2029"/>
      <c r="L7" s="2028" t="s">
        <v>105</v>
      </c>
      <c r="M7" s="2039"/>
      <c r="N7" s="2029"/>
      <c r="O7" s="2028" t="s">
        <v>1058</v>
      </c>
      <c r="P7" s="2039"/>
      <c r="Q7" s="2029"/>
      <c r="R7" s="2028" t="s">
        <v>76</v>
      </c>
      <c r="S7" s="2039"/>
      <c r="T7" s="2029"/>
      <c r="U7" s="2028" t="s">
        <v>1055</v>
      </c>
      <c r="V7" s="2039"/>
      <c r="W7" s="2029"/>
      <c r="X7" s="2028" t="s">
        <v>93</v>
      </c>
      <c r="Y7" s="2039"/>
      <c r="Z7" s="2029"/>
      <c r="AA7" s="2040" t="s">
        <v>1059</v>
      </c>
      <c r="AB7" s="2041"/>
      <c r="AC7" s="2042"/>
      <c r="AD7" s="2028" t="s">
        <v>37</v>
      </c>
      <c r="AE7" s="2039"/>
      <c r="AF7" s="2029"/>
      <c r="AG7" s="2037" t="s">
        <v>1060</v>
      </c>
      <c r="AH7" s="2038"/>
      <c r="AI7" s="2038"/>
      <c r="AJ7" s="49"/>
      <c r="AK7" s="2024"/>
      <c r="AL7" s="2034" t="s">
        <v>102</v>
      </c>
      <c r="AM7" s="2035"/>
      <c r="AN7" s="2036" t="s">
        <v>103</v>
      </c>
      <c r="AO7" s="2035"/>
      <c r="AP7" s="2036" t="s">
        <v>91</v>
      </c>
      <c r="AQ7" s="2035"/>
      <c r="AR7" s="2036" t="s">
        <v>336</v>
      </c>
      <c r="AS7" s="2035"/>
      <c r="AT7" s="2028" t="s">
        <v>662</v>
      </c>
      <c r="AU7" s="2029"/>
      <c r="AV7" s="2028" t="s">
        <v>663</v>
      </c>
      <c r="AW7" s="2029"/>
      <c r="AX7" s="2028" t="s">
        <v>664</v>
      </c>
      <c r="AY7" s="2029"/>
      <c r="AZ7" s="2028" t="s">
        <v>661</v>
      </c>
      <c r="BA7" s="2029"/>
      <c r="BB7" s="2028" t="s">
        <v>1037</v>
      </c>
      <c r="BC7" s="2029"/>
      <c r="BD7" s="2028" t="s">
        <v>1038</v>
      </c>
      <c r="BE7" s="2029"/>
      <c r="BF7" s="2028" t="s">
        <v>1039</v>
      </c>
      <c r="BG7" s="2029"/>
      <c r="BH7" s="49"/>
      <c r="BI7" s="2024"/>
      <c r="BJ7" s="2043" t="s">
        <v>102</v>
      </c>
      <c r="BK7" s="2027"/>
      <c r="BL7" s="2027" t="s">
        <v>103</v>
      </c>
      <c r="BM7" s="2027"/>
      <c r="BN7" s="2027" t="s">
        <v>91</v>
      </c>
      <c r="BO7" s="2027"/>
      <c r="BP7" s="2027" t="s">
        <v>105</v>
      </c>
      <c r="BQ7" s="2027"/>
      <c r="BR7" s="2028" t="s">
        <v>126</v>
      </c>
      <c r="BS7" s="2029"/>
      <c r="BT7" s="2028" t="s">
        <v>76</v>
      </c>
      <c r="BU7" s="2029"/>
      <c r="BV7" s="2028" t="s">
        <v>129</v>
      </c>
      <c r="BW7" s="2029"/>
      <c r="BX7" s="2028" t="s">
        <v>39</v>
      </c>
      <c r="BY7" s="2029"/>
      <c r="BZ7" s="2028" t="s">
        <v>37</v>
      </c>
      <c r="CA7" s="2029"/>
      <c r="CB7" s="2028" t="s">
        <v>93</v>
      </c>
      <c r="CC7" s="2029"/>
      <c r="CD7" s="2028" t="s">
        <v>38</v>
      </c>
      <c r="CE7" s="2029"/>
      <c r="CF7" s="14"/>
      <c r="CG7" s="2024"/>
      <c r="CH7" s="2049" t="s">
        <v>102</v>
      </c>
      <c r="CI7" s="2029"/>
      <c r="CJ7" s="1739" t="s">
        <v>103</v>
      </c>
      <c r="CK7" s="1739" t="s">
        <v>91</v>
      </c>
      <c r="CL7" s="1745" t="s">
        <v>105</v>
      </c>
      <c r="CM7" s="1745" t="s">
        <v>1067</v>
      </c>
      <c r="CN7" s="1745" t="s">
        <v>672</v>
      </c>
      <c r="CO7" s="1745" t="s">
        <v>1068</v>
      </c>
      <c r="CP7" s="1745" t="s">
        <v>1069</v>
      </c>
      <c r="CQ7" s="1745" t="s">
        <v>1070</v>
      </c>
      <c r="CR7" s="1745" t="s">
        <v>1071</v>
      </c>
      <c r="CS7" s="1745" t="s">
        <v>1056</v>
      </c>
      <c r="CT7" s="1745" t="s">
        <v>673</v>
      </c>
      <c r="CU7"/>
      <c r="CV7"/>
    </row>
    <row r="8" spans="1:100" s="2" customFormat="1" ht="15" customHeight="1" x14ac:dyDescent="0.2">
      <c r="B8" s="2024"/>
      <c r="C8" s="2015" t="s">
        <v>127</v>
      </c>
      <c r="D8" s="49"/>
      <c r="E8" s="1834"/>
      <c r="F8" s="2015" t="s">
        <v>127</v>
      </c>
      <c r="G8" s="49"/>
      <c r="H8" s="1834"/>
      <c r="I8" s="2015" t="s">
        <v>127</v>
      </c>
      <c r="J8" s="49"/>
      <c r="K8" s="1834"/>
      <c r="L8" s="2032" t="s">
        <v>127</v>
      </c>
      <c r="M8" s="49"/>
      <c r="N8" s="1834"/>
      <c r="O8" s="2032" t="s">
        <v>127</v>
      </c>
      <c r="P8" s="49"/>
      <c r="Q8" s="1834"/>
      <c r="R8" s="2015" t="s">
        <v>127</v>
      </c>
      <c r="S8" s="49"/>
      <c r="T8" s="1834"/>
      <c r="U8" s="2015" t="s">
        <v>127</v>
      </c>
      <c r="V8" s="49"/>
      <c r="W8" s="1834"/>
      <c r="X8" s="2032" t="s">
        <v>127</v>
      </c>
      <c r="Y8" s="49"/>
      <c r="Z8" s="1834"/>
      <c r="AA8" s="2025" t="s">
        <v>127</v>
      </c>
      <c r="AB8" s="1831"/>
      <c r="AC8" s="1854"/>
      <c r="AD8" s="2032" t="s">
        <v>127</v>
      </c>
      <c r="AE8" s="49"/>
      <c r="AF8" s="1834"/>
      <c r="AG8" s="2033" t="s">
        <v>127</v>
      </c>
      <c r="AH8" s="1855"/>
      <c r="AI8" s="1854"/>
      <c r="AJ8" s="815"/>
      <c r="AK8" s="2024"/>
      <c r="AL8" s="2013" t="s">
        <v>337</v>
      </c>
      <c r="AM8" s="2009" t="s">
        <v>338</v>
      </c>
      <c r="AN8" s="2011" t="s">
        <v>337</v>
      </c>
      <c r="AO8" s="2009" t="s">
        <v>338</v>
      </c>
      <c r="AP8" s="2011" t="s">
        <v>337</v>
      </c>
      <c r="AQ8" s="2009" t="s">
        <v>338</v>
      </c>
      <c r="AR8" s="2011" t="s">
        <v>337</v>
      </c>
      <c r="AS8" s="2009" t="s">
        <v>338</v>
      </c>
      <c r="AT8" s="2011" t="s">
        <v>337</v>
      </c>
      <c r="AU8" s="2009" t="s">
        <v>338</v>
      </c>
      <c r="AV8" s="2011" t="s">
        <v>337</v>
      </c>
      <c r="AW8" s="2009" t="s">
        <v>338</v>
      </c>
      <c r="AX8" s="2011" t="s">
        <v>337</v>
      </c>
      <c r="AY8" s="2009" t="s">
        <v>338</v>
      </c>
      <c r="AZ8" s="2011" t="s">
        <v>337</v>
      </c>
      <c r="BA8" s="2009" t="s">
        <v>338</v>
      </c>
      <c r="BB8" s="2011" t="s">
        <v>337</v>
      </c>
      <c r="BC8" s="2009" t="s">
        <v>338</v>
      </c>
      <c r="BD8" s="2011" t="s">
        <v>337</v>
      </c>
      <c r="BE8" s="2009" t="s">
        <v>338</v>
      </c>
      <c r="BF8" s="2011" t="s">
        <v>337</v>
      </c>
      <c r="BG8" s="2009" t="s">
        <v>338</v>
      </c>
      <c r="BH8" s="815"/>
      <c r="BI8" s="2024"/>
      <c r="BJ8" s="2015" t="s">
        <v>130</v>
      </c>
      <c r="BK8" s="131"/>
      <c r="BL8" s="2015" t="s">
        <v>130</v>
      </c>
      <c r="BM8" s="131"/>
      <c r="BN8" s="2015" t="s">
        <v>130</v>
      </c>
      <c r="BO8" s="131"/>
      <c r="BP8" s="2015" t="s">
        <v>130</v>
      </c>
      <c r="BQ8" s="131"/>
      <c r="BR8" s="2015" t="s">
        <v>130</v>
      </c>
      <c r="BS8" s="131"/>
      <c r="BT8" s="2015" t="s">
        <v>130</v>
      </c>
      <c r="BU8" s="131"/>
      <c r="BV8" s="2015" t="s">
        <v>130</v>
      </c>
      <c r="BW8" s="131"/>
      <c r="BX8" s="1968" t="s">
        <v>130</v>
      </c>
      <c r="BY8" s="131"/>
      <c r="BZ8" s="1968" t="s">
        <v>130</v>
      </c>
      <c r="CA8" s="131"/>
      <c r="CB8" s="2015" t="s">
        <v>130</v>
      </c>
      <c r="CC8" s="131"/>
      <c r="CD8" s="2015" t="s">
        <v>130</v>
      </c>
      <c r="CE8" s="131"/>
      <c r="CF8" s="14"/>
      <c r="CG8" s="2024"/>
      <c r="CH8" s="2015" t="s">
        <v>1036</v>
      </c>
      <c r="CI8" s="131"/>
      <c r="CJ8" s="2051" t="s">
        <v>1036</v>
      </c>
      <c r="CK8" s="2053" t="s">
        <v>1036</v>
      </c>
      <c r="CL8" s="2051" t="s">
        <v>1036</v>
      </c>
      <c r="CM8" s="2051" t="s">
        <v>1036</v>
      </c>
      <c r="CN8" s="2051" t="s">
        <v>1036</v>
      </c>
      <c r="CO8" s="2051" t="s">
        <v>1036</v>
      </c>
      <c r="CP8" s="2051" t="s">
        <v>1036</v>
      </c>
      <c r="CQ8" s="2051" t="s">
        <v>1036</v>
      </c>
      <c r="CR8" s="2051" t="s">
        <v>1036</v>
      </c>
      <c r="CS8" s="2051" t="s">
        <v>1036</v>
      </c>
      <c r="CT8" s="2051" t="s">
        <v>1036</v>
      </c>
      <c r="CU8"/>
      <c r="CV8"/>
    </row>
    <row r="9" spans="1:100" s="2" customFormat="1" ht="53.1" customHeight="1" x14ac:dyDescent="0.2">
      <c r="B9" s="2024"/>
      <c r="C9" s="2016"/>
      <c r="D9" s="1833" t="s">
        <v>128</v>
      </c>
      <c r="E9" s="1832" t="s">
        <v>1079</v>
      </c>
      <c r="F9" s="2016"/>
      <c r="G9" s="1833" t="s">
        <v>128</v>
      </c>
      <c r="H9" s="1832" t="s">
        <v>1079</v>
      </c>
      <c r="I9" s="2016"/>
      <c r="J9" s="1833" t="s">
        <v>128</v>
      </c>
      <c r="K9" s="1832" t="s">
        <v>1079</v>
      </c>
      <c r="L9" s="2018"/>
      <c r="M9" s="1833" t="s">
        <v>128</v>
      </c>
      <c r="N9" s="1832" t="s">
        <v>1079</v>
      </c>
      <c r="O9" s="2018"/>
      <c r="P9" s="1833" t="s">
        <v>128</v>
      </c>
      <c r="Q9" s="1832" t="s">
        <v>1079</v>
      </c>
      <c r="R9" s="2016"/>
      <c r="S9" s="1833" t="s">
        <v>128</v>
      </c>
      <c r="T9" s="1832" t="s">
        <v>1079</v>
      </c>
      <c r="U9" s="2016"/>
      <c r="V9" s="1833" t="s">
        <v>128</v>
      </c>
      <c r="W9" s="1832" t="s">
        <v>1079</v>
      </c>
      <c r="X9" s="2018"/>
      <c r="Y9" s="1833" t="s">
        <v>128</v>
      </c>
      <c r="Z9" s="1832" t="s">
        <v>1079</v>
      </c>
      <c r="AA9" s="2026"/>
      <c r="AB9" s="1835" t="s">
        <v>128</v>
      </c>
      <c r="AC9" s="1836" t="s">
        <v>1079</v>
      </c>
      <c r="AD9" s="2018"/>
      <c r="AE9" s="1833" t="s">
        <v>128</v>
      </c>
      <c r="AF9" s="1832" t="s">
        <v>1079</v>
      </c>
      <c r="AG9" s="2026"/>
      <c r="AH9" s="1835" t="s">
        <v>128</v>
      </c>
      <c r="AI9" s="1836" t="s">
        <v>1079</v>
      </c>
      <c r="AJ9" s="815"/>
      <c r="AK9" s="2024"/>
      <c r="AL9" s="2014"/>
      <c r="AM9" s="2010"/>
      <c r="AN9" s="2012"/>
      <c r="AO9" s="2010"/>
      <c r="AP9" s="2012"/>
      <c r="AQ9" s="2010"/>
      <c r="AR9" s="2012"/>
      <c r="AS9" s="2010"/>
      <c r="AT9" s="2012"/>
      <c r="AU9" s="2010"/>
      <c r="AV9" s="2012"/>
      <c r="AW9" s="2010"/>
      <c r="AX9" s="2012"/>
      <c r="AY9" s="2010"/>
      <c r="AZ9" s="2012"/>
      <c r="BA9" s="2010"/>
      <c r="BB9" s="2012"/>
      <c r="BC9" s="2010"/>
      <c r="BD9" s="2012"/>
      <c r="BE9" s="2010"/>
      <c r="BF9" s="2012"/>
      <c r="BG9" s="2010"/>
      <c r="BH9" s="815"/>
      <c r="BI9" s="2024"/>
      <c r="BJ9" s="2016"/>
      <c r="BK9" s="132" t="s">
        <v>131</v>
      </c>
      <c r="BL9" s="2016"/>
      <c r="BM9" s="132" t="s">
        <v>131</v>
      </c>
      <c r="BN9" s="2016"/>
      <c r="BO9" s="132" t="s">
        <v>131</v>
      </c>
      <c r="BP9" s="2016"/>
      <c r="BQ9" s="132" t="s">
        <v>131</v>
      </c>
      <c r="BR9" s="2016"/>
      <c r="BS9" s="132" t="s">
        <v>131</v>
      </c>
      <c r="BT9" s="2016"/>
      <c r="BU9" s="132" t="s">
        <v>131</v>
      </c>
      <c r="BV9" s="2016"/>
      <c r="BW9" s="132" t="s">
        <v>131</v>
      </c>
      <c r="BX9" s="2018"/>
      <c r="BY9" s="132" t="s">
        <v>131</v>
      </c>
      <c r="BZ9" s="2018"/>
      <c r="CA9" s="132" t="s">
        <v>131</v>
      </c>
      <c r="CB9" s="2016"/>
      <c r="CC9" s="132" t="s">
        <v>131</v>
      </c>
      <c r="CD9" s="2016"/>
      <c r="CE9" s="132" t="s">
        <v>131</v>
      </c>
      <c r="CF9" s="14"/>
      <c r="CG9" s="2024"/>
      <c r="CH9" s="2016"/>
      <c r="CI9" s="132" t="s">
        <v>1034</v>
      </c>
      <c r="CJ9" s="2052"/>
      <c r="CK9" s="2054"/>
      <c r="CL9" s="2052"/>
      <c r="CM9" s="2052"/>
      <c r="CN9" s="2052"/>
      <c r="CO9" s="2052"/>
      <c r="CP9" s="2052"/>
      <c r="CQ9" s="2052"/>
      <c r="CR9" s="2052"/>
      <c r="CS9" s="2052"/>
      <c r="CT9" s="2052"/>
      <c r="CU9"/>
      <c r="CV9"/>
    </row>
    <row r="10" spans="1:100" s="52" customFormat="1" ht="27.75" customHeight="1" thickBot="1" x14ac:dyDescent="0.25">
      <c r="A10" s="51"/>
      <c r="B10" s="146" t="s">
        <v>104</v>
      </c>
      <c r="C10" s="2007" t="s">
        <v>3</v>
      </c>
      <c r="D10" s="2008"/>
      <c r="E10" s="1827"/>
      <c r="F10" s="2017" t="s">
        <v>6</v>
      </c>
      <c r="G10" s="2008"/>
      <c r="H10" s="1827"/>
      <c r="I10" s="2007" t="s">
        <v>7</v>
      </c>
      <c r="J10" s="2008"/>
      <c r="K10" s="1827"/>
      <c r="L10" s="2017" t="s">
        <v>10</v>
      </c>
      <c r="M10" s="2008"/>
      <c r="N10" s="1827"/>
      <c r="O10" s="2017" t="s">
        <v>14</v>
      </c>
      <c r="P10" s="2008"/>
      <c r="Q10" s="1827"/>
      <c r="R10" s="2017" t="s">
        <v>17</v>
      </c>
      <c r="S10" s="2008"/>
      <c r="T10" s="1827"/>
      <c r="U10" s="2017" t="s">
        <v>23</v>
      </c>
      <c r="V10" s="2008"/>
      <c r="W10" s="1827"/>
      <c r="X10" s="1757"/>
      <c r="Y10" s="1757"/>
      <c r="Z10" s="1827"/>
      <c r="AA10" s="1757"/>
      <c r="AB10" s="1757"/>
      <c r="AC10" s="1827"/>
      <c r="AD10" s="1757"/>
      <c r="AE10" s="1757"/>
      <c r="AF10" s="1827"/>
      <c r="AG10" s="2017" t="s">
        <v>24</v>
      </c>
      <c r="AH10" s="2008"/>
      <c r="AI10" s="1828"/>
      <c r="AJ10" s="60"/>
      <c r="AK10" s="146" t="s">
        <v>104</v>
      </c>
      <c r="AL10" s="2007" t="s">
        <v>3</v>
      </c>
      <c r="AM10" s="2008"/>
      <c r="AN10" s="2007" t="s">
        <v>6</v>
      </c>
      <c r="AO10" s="2008"/>
      <c r="AP10" s="2007" t="s">
        <v>7</v>
      </c>
      <c r="AQ10" s="2008"/>
      <c r="AR10" s="2017" t="s">
        <v>10</v>
      </c>
      <c r="AS10" s="2008"/>
      <c r="AT10" s="2017" t="s">
        <v>14</v>
      </c>
      <c r="AU10" s="2008"/>
      <c r="AV10" s="2017" t="s">
        <v>17</v>
      </c>
      <c r="AW10" s="2008"/>
      <c r="AX10" s="2017" t="s">
        <v>23</v>
      </c>
      <c r="AY10" s="2008"/>
      <c r="AZ10" s="2017" t="s">
        <v>24</v>
      </c>
      <c r="BA10" s="2008"/>
      <c r="BB10" s="2017" t="s">
        <v>22</v>
      </c>
      <c r="BC10" s="2008"/>
      <c r="BD10" s="2017" t="s">
        <v>23</v>
      </c>
      <c r="BE10" s="2008"/>
      <c r="BF10" s="2017" t="s">
        <v>25</v>
      </c>
      <c r="BG10" s="2008"/>
      <c r="BH10" s="60"/>
      <c r="BI10" s="146" t="s">
        <v>104</v>
      </c>
      <c r="BJ10" s="2017" t="s">
        <v>3</v>
      </c>
      <c r="BK10" s="2008"/>
      <c r="BL10" s="2017" t="s">
        <v>6</v>
      </c>
      <c r="BM10" s="2008"/>
      <c r="BN10" s="2017" t="s">
        <v>7</v>
      </c>
      <c r="BO10" s="2008"/>
      <c r="BP10" s="2017" t="s">
        <v>10</v>
      </c>
      <c r="BQ10" s="2008"/>
      <c r="BR10" s="2017" t="s">
        <v>11</v>
      </c>
      <c r="BS10" s="2008"/>
      <c r="BT10" s="2017" t="s">
        <v>14</v>
      </c>
      <c r="BU10" s="2008"/>
      <c r="BV10" s="2017" t="s">
        <v>15</v>
      </c>
      <c r="BW10" s="2008"/>
      <c r="BX10" s="2017" t="s">
        <v>22</v>
      </c>
      <c r="BY10" s="2008"/>
      <c r="BZ10" s="2017" t="s">
        <v>23</v>
      </c>
      <c r="CA10" s="2008"/>
      <c r="CB10" s="2017" t="s">
        <v>24</v>
      </c>
      <c r="CC10" s="2008"/>
      <c r="CD10" s="2017" t="s">
        <v>25</v>
      </c>
      <c r="CE10" s="2008"/>
      <c r="CF10" s="93"/>
      <c r="CG10" s="146"/>
      <c r="CH10" s="2007" t="s">
        <v>3</v>
      </c>
      <c r="CI10" s="2008"/>
      <c r="CJ10" s="1740" t="s">
        <v>6</v>
      </c>
      <c r="CK10" s="1740" t="s">
        <v>7</v>
      </c>
      <c r="CL10" s="1551" t="s">
        <v>10</v>
      </c>
      <c r="CM10" s="1756" t="s">
        <v>11</v>
      </c>
      <c r="CN10" s="1756" t="s">
        <v>14</v>
      </c>
      <c r="CO10" s="1756" t="s">
        <v>15</v>
      </c>
      <c r="CP10" s="1756" t="s">
        <v>22</v>
      </c>
      <c r="CQ10" s="1756" t="s">
        <v>23</v>
      </c>
      <c r="CR10" s="1756" t="s">
        <v>24</v>
      </c>
      <c r="CS10" s="1756" t="s">
        <v>25</v>
      </c>
      <c r="CT10" s="1756" t="s">
        <v>27</v>
      </c>
      <c r="CU10"/>
      <c r="CV10"/>
    </row>
    <row r="11" spans="1:100" s="2" customFormat="1" x14ac:dyDescent="0.2">
      <c r="A11" s="6"/>
      <c r="B11" s="88">
        <v>2002</v>
      </c>
      <c r="C11" s="839"/>
      <c r="D11" s="840"/>
      <c r="E11" s="839"/>
      <c r="F11" s="839"/>
      <c r="G11" s="840"/>
      <c r="H11" s="839"/>
      <c r="I11" s="839"/>
      <c r="J11" s="840"/>
      <c r="K11" s="839"/>
      <c r="L11" s="839"/>
      <c r="M11" s="840"/>
      <c r="N11" s="839"/>
      <c r="O11" s="839"/>
      <c r="P11" s="840"/>
      <c r="Q11" s="839"/>
      <c r="R11" s="839"/>
      <c r="S11" s="840"/>
      <c r="T11" s="839"/>
      <c r="U11" s="839"/>
      <c r="V11" s="840"/>
      <c r="W11" s="839"/>
      <c r="X11" s="839"/>
      <c r="Y11" s="839"/>
      <c r="Z11" s="839"/>
      <c r="AA11" s="839"/>
      <c r="AB11" s="839"/>
      <c r="AC11" s="839"/>
      <c r="AD11" s="839"/>
      <c r="AE11" s="839"/>
      <c r="AF11" s="839"/>
      <c r="AG11" s="839"/>
      <c r="AH11" s="840"/>
      <c r="AI11" s="1746"/>
      <c r="AJ11" s="658"/>
      <c r="AK11" s="88">
        <v>2002</v>
      </c>
      <c r="AL11" s="133"/>
      <c r="AM11" s="134"/>
      <c r="AN11" s="133"/>
      <c r="AO11" s="134"/>
      <c r="AP11" s="133"/>
      <c r="AQ11" s="134"/>
      <c r="AR11" s="133"/>
      <c r="AS11" s="134"/>
      <c r="AT11" s="133"/>
      <c r="AU11" s="134"/>
      <c r="AV11" s="133"/>
      <c r="AW11" s="134"/>
      <c r="AX11" s="133"/>
      <c r="AY11" s="134"/>
      <c r="AZ11" s="133"/>
      <c r="BA11" s="134"/>
      <c r="BB11" s="133"/>
      <c r="BC11" s="134"/>
      <c r="BD11" s="133"/>
      <c r="BE11" s="134"/>
      <c r="BF11" s="133"/>
      <c r="BG11" s="134"/>
      <c r="BH11" s="658"/>
      <c r="BI11" s="88">
        <v>2002</v>
      </c>
      <c r="BJ11" s="133"/>
      <c r="BK11" s="134"/>
      <c r="BL11" s="133"/>
      <c r="BM11" s="134"/>
      <c r="BN11" s="133"/>
      <c r="BO11" s="134"/>
      <c r="BP11" s="133"/>
      <c r="BQ11" s="134"/>
      <c r="BR11" s="133"/>
      <c r="BS11" s="134"/>
      <c r="BT11" s="133"/>
      <c r="BU11" s="134"/>
      <c r="BV11" s="133"/>
      <c r="BW11" s="134"/>
      <c r="BX11" s="133"/>
      <c r="BY11" s="134"/>
      <c r="BZ11" s="133"/>
      <c r="CA11" s="135"/>
      <c r="CB11" s="150"/>
      <c r="CC11" s="134"/>
      <c r="CD11" s="133"/>
      <c r="CE11" s="134"/>
      <c r="CF11" s="14"/>
      <c r="CG11" s="88">
        <v>2002</v>
      </c>
      <c r="CH11" s="133"/>
      <c r="CI11" s="134"/>
      <c r="CJ11" s="68"/>
      <c r="CK11" s="68"/>
      <c r="CL11" s="1744"/>
      <c r="CM11" s="1744"/>
      <c r="CN11" s="1744"/>
      <c r="CO11" s="1744"/>
      <c r="CP11" s="1744"/>
      <c r="CQ11" s="1744"/>
      <c r="CR11" s="1744"/>
      <c r="CS11" s="1744"/>
      <c r="CT11" s="1744"/>
      <c r="CU11"/>
      <c r="CV11"/>
    </row>
    <row r="12" spans="1:100" s="2" customFormat="1" x14ac:dyDescent="0.2">
      <c r="A12" s="6"/>
      <c r="B12" s="89">
        <v>2003</v>
      </c>
      <c r="C12" s="839" t="str">
        <f>IF(NOT(ISBLANK('2 sup_templates'!C12)),IF(NOT(ISBLANK('2 sup_templates'!C11)),'2 sup_templates'!C12/'2 sup_templates'!C11-1,""),"")</f>
        <v/>
      </c>
      <c r="D12" s="839" t="str">
        <f>IF(NOT(ISBLANK('2 sup_templates'!D12)),IF(NOT(ISBLANK('2 sup_templates'!D11)),'2 sup_templates'!D12/'2 sup_templates'!D11-1,""),"")</f>
        <v/>
      </c>
      <c r="E12" s="839" t="str">
        <f>IF(NOT(ISBLANK('2 sup_templates'!E12)),IF(NOT(ISBLANK('2 sup_templates'!E11)),'2 sup_templates'!E12/'2 sup_templates'!E11-1,""),"")</f>
        <v/>
      </c>
      <c r="F12" s="839" t="str">
        <f>IF(NOT(ISBLANK('2 sup_templates'!F12)),IF(NOT(ISBLANK('2 sup_templates'!F11)),'2 sup_templates'!F12/'2 sup_templates'!F11-1,""),"")</f>
        <v/>
      </c>
      <c r="G12" s="839" t="str">
        <f>IF(NOT(ISBLANK('2 sup_templates'!G12)),IF(NOT(ISBLANK('2 sup_templates'!G11)),'2 sup_templates'!G12/'2 sup_templates'!G11-1,""),"")</f>
        <v/>
      </c>
      <c r="H12" s="839" t="str">
        <f>IF(NOT(ISBLANK('2 sup_templates'!H12)),IF(NOT(ISBLANK('2 sup_templates'!H11)),'2 sup_templates'!H12/'2 sup_templates'!H11-1,""),"")</f>
        <v/>
      </c>
      <c r="I12" s="839" t="str">
        <f>IF(NOT(ISBLANK('2 sup_templates'!I12)),IF(NOT(ISBLANK('2 sup_templates'!I11)),'2 sup_templates'!I12/'2 sup_templates'!I11-1,""),"")</f>
        <v/>
      </c>
      <c r="J12" s="839" t="str">
        <f>IF(NOT(ISBLANK('2 sup_templates'!J12)),IF(NOT(ISBLANK('2 sup_templates'!J11)),'2 sup_templates'!J12/'2 sup_templates'!J11-1,""),"")</f>
        <v/>
      </c>
      <c r="K12" s="839" t="str">
        <f>IF(NOT(ISBLANK('2 sup_templates'!K12)),IF(NOT(ISBLANK('2 sup_templates'!K11)),'2 sup_templates'!K12/'2 sup_templates'!K11-1,""),"")</f>
        <v/>
      </c>
      <c r="L12" s="839" t="str">
        <f>IF(NOT(ISBLANK('2 sup_templates'!L12)),IF(NOT(ISBLANK('2 sup_templates'!L11)),'2 sup_templates'!L12/'2 sup_templates'!L11-1,""),"")</f>
        <v/>
      </c>
      <c r="M12" s="839" t="str">
        <f>IF(NOT(ISBLANK('2 sup_templates'!M12)),IF(NOT(ISBLANK('2 sup_templates'!M11)),'2 sup_templates'!M12/'2 sup_templates'!M11-1,""),"")</f>
        <v/>
      </c>
      <c r="N12" s="839" t="str">
        <f>IF(NOT(ISBLANK('2 sup_templates'!N12)),IF(NOT(ISBLANK('2 sup_templates'!N11)),'2 sup_templates'!N12/'2 sup_templates'!N11-1,""),"")</f>
        <v/>
      </c>
      <c r="O12" s="839" t="str">
        <f>IF(NOT(ISBLANK('2 sup_templates'!O12)),IF(NOT(ISBLANK('2 sup_templates'!O11)),'2 sup_templates'!O12/'2 sup_templates'!O11-1,""),"")</f>
        <v/>
      </c>
      <c r="P12" s="839" t="str">
        <f>IF(NOT(ISBLANK('2 sup_templates'!P12)),IF(NOT(ISBLANK('2 sup_templates'!P11)),'2 sup_templates'!P12/'2 sup_templates'!P11-1,""),"")</f>
        <v/>
      </c>
      <c r="Q12" s="839" t="str">
        <f>IF(NOT(ISBLANK('2 sup_templates'!Q12)),IF(NOT(ISBLANK('2 sup_templates'!Q11)),'2 sup_templates'!Q12/'2 sup_templates'!Q11-1,""),"")</f>
        <v/>
      </c>
      <c r="R12" s="839" t="str">
        <f>IF(NOT(ISBLANK('2 sup_templates'!R12)),IF(NOT(ISBLANK('2 sup_templates'!R11)),'2 sup_templates'!R12/'2 sup_templates'!R11-1,""),"")</f>
        <v/>
      </c>
      <c r="S12" s="839" t="str">
        <f>IF(NOT(ISBLANK('2 sup_templates'!S12)),IF(NOT(ISBLANK('2 sup_templates'!S11)),'2 sup_templates'!S12/'2 sup_templates'!S11-1,""),"")</f>
        <v/>
      </c>
      <c r="T12" s="839" t="str">
        <f>IF(NOT(ISBLANK('2 sup_templates'!T12)),IF(NOT(ISBLANK('2 sup_templates'!T11)),'2 sup_templates'!T12/'2 sup_templates'!T11-1,""),"")</f>
        <v/>
      </c>
      <c r="U12" s="839" t="str">
        <f>IF(NOT(ISBLANK('2 sup_templates'!U12)),IF(NOT(ISBLANK('2 sup_templates'!U11)),'2 sup_templates'!U12/'2 sup_templates'!U11-1,""),"")</f>
        <v/>
      </c>
      <c r="V12" s="839" t="str">
        <f>IF(NOT(ISBLANK('2 sup_templates'!V12)),IF(NOT(ISBLANK('2 sup_templates'!V11)),'2 sup_templates'!V12/'2 sup_templates'!V11-1,""),"")</f>
        <v/>
      </c>
      <c r="W12" s="839" t="str">
        <f>IF(NOT(ISBLANK('2 sup_templates'!W12)),IF(NOT(ISBLANK('2 sup_templates'!W11)),'2 sup_templates'!W12/'2 sup_templates'!W11-1,""),"")</f>
        <v/>
      </c>
      <c r="X12" s="839" t="str">
        <f>IF(NOT(ISBLANK('2 sup_templates'!X12)),IF(NOT(ISBLANK('2 sup_templates'!X11)),'2 sup_templates'!X12/'2 sup_templates'!X11-1,""),"")</f>
        <v/>
      </c>
      <c r="Y12" s="839" t="str">
        <f>IF(NOT(ISBLANK('2 sup_templates'!Y12)),IF(NOT(ISBLANK('2 sup_templates'!Y11)),'2 sup_templates'!Y12/'2 sup_templates'!Y11-1,""),"")</f>
        <v/>
      </c>
      <c r="Z12" s="839" t="str">
        <f>IF(NOT(ISBLANK('2 sup_templates'!Z12)),IF(NOT(ISBLANK('2 sup_templates'!Z11)),'2 sup_templates'!Z12/'2 sup_templates'!Z11-1,""),"")</f>
        <v/>
      </c>
      <c r="AA12" s="839" t="str">
        <f>IF(NOT(ISBLANK('2 sup_templates'!AA12)),IF(NOT(ISBLANK('2 sup_templates'!AA11)),'2 sup_templates'!AA12/'2 sup_templates'!AA11-1,""),"")</f>
        <v/>
      </c>
      <c r="AB12" s="839" t="str">
        <f>IF(NOT(ISBLANK('2 sup_templates'!AB12)),IF(NOT(ISBLANK('2 sup_templates'!AB11)),'2 sup_templates'!AB12/'2 sup_templates'!AB11-1,""),"")</f>
        <v/>
      </c>
      <c r="AC12" s="839" t="str">
        <f>IF(NOT(ISBLANK('2 sup_templates'!AC12)),IF(NOT(ISBLANK('2 sup_templates'!AC11)),'2 sup_templates'!AC12/'2 sup_templates'!AC11-1,""),"")</f>
        <v/>
      </c>
      <c r="AD12" s="839" t="str">
        <f>IF(NOT(ISBLANK('2 sup_templates'!AD12)),IF(NOT(ISBLANK('2 sup_templates'!AD11)),'2 sup_templates'!AD12/'2 sup_templates'!AD11-1,""),"")</f>
        <v/>
      </c>
      <c r="AE12" s="839" t="str">
        <f>IF(NOT(ISBLANK('2 sup_templates'!AE12)),IF(NOT(ISBLANK('2 sup_templates'!AE11)),'2 sup_templates'!AE12/'2 sup_templates'!AE11-1,""),"")</f>
        <v/>
      </c>
      <c r="AF12" s="839" t="str">
        <f>IF(NOT(ISBLANK('2 sup_templates'!AF12)),IF(NOT(ISBLANK('2 sup_templates'!AF11)),'2 sup_templates'!AF12/'2 sup_templates'!AF11-1,""),"")</f>
        <v/>
      </c>
      <c r="AG12" s="839" t="str">
        <f>IF(NOT(ISBLANK('2 sup_templates'!AG12)),IF(NOT(ISBLANK('2 sup_templates'!AG11)),'2 sup_templates'!AG12/'2 sup_templates'!AG11-1,""),"")</f>
        <v/>
      </c>
      <c r="AH12" s="839" t="str">
        <f>IF(NOT(ISBLANK('2 sup_templates'!AH12)),IF(NOT(ISBLANK('2 sup_templates'!AH11)),'2 sup_templates'!AH12/'2 sup_templates'!AH11-1,""),"")</f>
        <v/>
      </c>
      <c r="AI12" s="839" t="str">
        <f>IF(NOT(ISBLANK('2 sup_templates'!AI12)),IF(NOT(ISBLANK('2 sup_templates'!AI11)),'2 sup_templates'!AI12/'2 sup_templates'!AI11-1,""),"")</f>
        <v/>
      </c>
      <c r="AJ12" s="658"/>
      <c r="AK12" s="89">
        <v>2003</v>
      </c>
      <c r="AL12" s="133" t="str">
        <f>IF(NOT(ISBLANK('2 sup_templates'!AL12)),IF(NOT(ISBLANK('2 sup_templates'!AL11)),'2 sup_templates'!AL12/'2 sup_templates'!AL11-1,""),"")</f>
        <v/>
      </c>
      <c r="AM12" s="136" t="str">
        <f>IF(NOT(ISBLANK('2 sup_templates'!AM12)),IF(NOT(ISBLANK('2 sup_templates'!AM11)),'2 sup_templates'!AM12/'2 sup_templates'!AM11-1,""),"")</f>
        <v/>
      </c>
      <c r="AN12" s="133" t="str">
        <f>IF(NOT(ISBLANK('2 sup_templates'!AN12)),IF(NOT(ISBLANK('2 sup_templates'!AN11)),'2 sup_templates'!AN12/'2 sup_templates'!AN11-1,""),"")</f>
        <v/>
      </c>
      <c r="AO12" s="136" t="str">
        <f>IF(NOT(ISBLANK('2 sup_templates'!AO12)),IF(NOT(ISBLANK('2 sup_templates'!AO11)),'2 sup_templates'!AO12/'2 sup_templates'!AO11-1,""),"")</f>
        <v/>
      </c>
      <c r="AP12" s="133" t="str">
        <f>IF(NOT(ISBLANK('2 sup_templates'!AP12)),IF(NOT(ISBLANK('2 sup_templates'!AP11)),'2 sup_templates'!AP12/'2 sup_templates'!AP11-1,""),"")</f>
        <v/>
      </c>
      <c r="AQ12" s="136" t="str">
        <f>IF(NOT(ISBLANK('2 sup_templates'!AQ12)),IF(NOT(ISBLANK('2 sup_templates'!AQ11)),'2 sup_templates'!AQ12/'2 sup_templates'!AQ11-1,""),"")</f>
        <v/>
      </c>
      <c r="AR12" s="133" t="str">
        <f>IF(NOT(ISBLANK('2 sup_templates'!AR12)),IF(NOT(ISBLANK('2 sup_templates'!AR11)),'2 sup_templates'!AR12/'2 sup_templates'!AR11-1,""),"")</f>
        <v/>
      </c>
      <c r="AS12" s="136" t="str">
        <f>IF(NOT(ISBLANK('2 sup_templates'!AS12)),IF(NOT(ISBLANK('2 sup_templates'!AS11)),'2 sup_templates'!AS12/'2 sup_templates'!AS11-1,""),"")</f>
        <v/>
      </c>
      <c r="AT12" s="136" t="str">
        <f>IF(NOT(ISBLANK('2 sup_templates'!AT12)),IF(NOT(ISBLANK('2 sup_templates'!AT11)),'2 sup_templates'!AT12/'2 sup_templates'!AT11-1,""),"")</f>
        <v/>
      </c>
      <c r="AU12" s="136" t="str">
        <f>IF(NOT(ISBLANK('2 sup_templates'!AU12)),IF(NOT(ISBLANK('2 sup_templates'!AU11)),'2 sup_templates'!AU12/'2 sup_templates'!AU11-1,""),"")</f>
        <v/>
      </c>
      <c r="AV12" s="136" t="str">
        <f>IF(NOT(ISBLANK('2 sup_templates'!AV12)),IF(NOT(ISBLANK('2 sup_templates'!AV11)),'2 sup_templates'!AV12/'2 sup_templates'!AV11-1,""),"")</f>
        <v/>
      </c>
      <c r="AW12" s="136" t="str">
        <f>IF(NOT(ISBLANK('2 sup_templates'!AW12)),IF(NOT(ISBLANK('2 sup_templates'!AW11)),'2 sup_templates'!AW12/'2 sup_templates'!AW11-1,""),"")</f>
        <v/>
      </c>
      <c r="AX12" s="136" t="str">
        <f>IF(NOT(ISBLANK('2 sup_templates'!AX12)),IF(NOT(ISBLANK('2 sup_templates'!AX11)),'2 sup_templates'!AX12/'2 sup_templates'!AX11-1,""),"")</f>
        <v/>
      </c>
      <c r="AY12" s="136" t="str">
        <f>IF(NOT(ISBLANK('2 sup_templates'!AY12)),IF(NOT(ISBLANK('2 sup_templates'!AY11)),'2 sup_templates'!AY12/'2 sup_templates'!AY11-1,""),"")</f>
        <v/>
      </c>
      <c r="AZ12" s="136" t="str">
        <f>IF(NOT(ISBLANK('2 sup_templates'!AZ12)),IF(NOT(ISBLANK('2 sup_templates'!AZ11)),'2 sup_templates'!AZ12/'2 sup_templates'!AZ11-1,""),"")</f>
        <v/>
      </c>
      <c r="BA12" s="136" t="str">
        <f>IF(NOT(ISBLANK('2 sup_templates'!BA12)),IF(NOT(ISBLANK('2 sup_templates'!BA11)),'2 sup_templates'!BA12/'2 sup_templates'!BA11-1,""),"")</f>
        <v/>
      </c>
      <c r="BB12" s="136" t="str">
        <f>IF(NOT(ISBLANK('2 sup_templates'!BB12)),IF(NOT(ISBLANK('2 sup_templates'!BB11)),'2 sup_templates'!BB12/'2 sup_templates'!BB11-1,""),"")</f>
        <v/>
      </c>
      <c r="BC12" s="136" t="str">
        <f>IF(NOT(ISBLANK('2 sup_templates'!BC12)),IF(NOT(ISBLANK('2 sup_templates'!BC11)),'2 sup_templates'!BC12/'2 sup_templates'!BC11-1,""),"")</f>
        <v/>
      </c>
      <c r="BD12" s="136" t="str">
        <f>IF(NOT(ISBLANK('2 sup_templates'!BD12)),IF(NOT(ISBLANK('2 sup_templates'!BD11)),'2 sup_templates'!BD12/'2 sup_templates'!BD11-1,""),"")</f>
        <v/>
      </c>
      <c r="BE12" s="136" t="str">
        <f>IF(NOT(ISBLANK('2 sup_templates'!BE12)),IF(NOT(ISBLANK('2 sup_templates'!BE11)),'2 sup_templates'!BE12/'2 sup_templates'!BE11-1,""),"")</f>
        <v/>
      </c>
      <c r="BF12" s="136" t="str">
        <f>IF(NOT(ISBLANK('2 sup_templates'!BF12)),IF(NOT(ISBLANK('2 sup_templates'!BF11)),'2 sup_templates'!BF12/'2 sup_templates'!BF11-1,""),"")</f>
        <v/>
      </c>
      <c r="BG12" s="136" t="str">
        <f>IF(NOT(ISBLANK('2 sup_templates'!BG12)),IF(NOT(ISBLANK('2 sup_templates'!BG11)),'2 sup_templates'!BG12/'2 sup_templates'!BG11-1,""),"")</f>
        <v/>
      </c>
      <c r="BH12" s="658"/>
      <c r="BI12" s="89">
        <v>2003</v>
      </c>
      <c r="BJ12" s="133" t="str">
        <f>IF(NOT(ISBLANK('2 sup_templates'!BJ12)),IF(NOT(ISBLANK('2 sup_templates'!BJ11)),'2 sup_templates'!BJ12/'2 sup_templates'!BJ11-1,""),"")</f>
        <v/>
      </c>
      <c r="BK12" s="136" t="str">
        <f>IF(NOT(ISBLANK('2 sup_templates'!BK12)),IF(NOT(ISBLANK('2 sup_templates'!BK11)),'2 sup_templates'!BK12/'2 sup_templates'!BK11-1,""),"")</f>
        <v/>
      </c>
      <c r="BL12" s="133" t="str">
        <f>IF(NOT(ISBLANK('2 sup_templates'!BL12)),IF(NOT(ISBLANK('2 sup_templates'!BL11)),'2 sup_templates'!BL12/'2 sup_templates'!BL11-1,""),"")</f>
        <v/>
      </c>
      <c r="BM12" s="136" t="str">
        <f>IF(NOT(ISBLANK('2 sup_templates'!BM12)),IF(NOT(ISBLANK('2 sup_templates'!BM11)),'2 sup_templates'!BM12/'2 sup_templates'!BM11-1,""),"")</f>
        <v/>
      </c>
      <c r="BN12" s="133" t="str">
        <f>IF(NOT(ISBLANK('2 sup_templates'!BN12)),IF(NOT(ISBLANK('2 sup_templates'!BN11)),'2 sup_templates'!BN12/'2 sup_templates'!BN11-1,""),"")</f>
        <v/>
      </c>
      <c r="BO12" s="136" t="str">
        <f>IF(NOT(ISBLANK('2 sup_templates'!BO12)),IF(NOT(ISBLANK('2 sup_templates'!BO11)),'2 sup_templates'!BO12/'2 sup_templates'!BO11-1,""),"")</f>
        <v/>
      </c>
      <c r="BP12" s="133" t="str">
        <f>IF(NOT(ISBLANK('2 sup_templates'!BP12)),IF(NOT(ISBLANK('2 sup_templates'!BP11)),'2 sup_templates'!BP12/'2 sup_templates'!BP11-1,""),"")</f>
        <v/>
      </c>
      <c r="BQ12" s="136" t="str">
        <f>IF(NOT(ISBLANK('2 sup_templates'!BQ12)),IF(NOT(ISBLANK('2 sup_templates'!BQ11)),'2 sup_templates'!BQ12/'2 sup_templates'!BQ11-1,""),"")</f>
        <v/>
      </c>
      <c r="BR12" s="133" t="str">
        <f>IF(NOT(ISBLANK('2 sup_templates'!BR12)),IF(NOT(ISBLANK('2 sup_templates'!BR11)),'2 sup_templates'!BR12/'2 sup_templates'!BR11-1,""),"")</f>
        <v/>
      </c>
      <c r="BS12" s="136" t="str">
        <f>IF(NOT(ISBLANK('2 sup_templates'!BS12)),IF(NOT(ISBLANK('2 sup_templates'!BS11)),'2 sup_templates'!BS12/'2 sup_templates'!BS11-1,""),"")</f>
        <v/>
      </c>
      <c r="BT12" s="133" t="str">
        <f>IF(NOT(ISBLANK('2 sup_templates'!BT12)),IF(NOT(ISBLANK('2 sup_templates'!BT11)),'2 sup_templates'!BT12/'2 sup_templates'!BT11-1,""),"")</f>
        <v/>
      </c>
      <c r="BU12" s="136" t="str">
        <f>IF(NOT(ISBLANK('2 sup_templates'!BU12)),IF(NOT(ISBLANK('2 sup_templates'!BU11)),'2 sup_templates'!BU12/'2 sup_templates'!BU11-1,""),"")</f>
        <v/>
      </c>
      <c r="BV12" s="133" t="str">
        <f>IF(NOT(ISBLANK('2 sup_templates'!BV12)),IF(NOT(ISBLANK('2 sup_templates'!BV11)),'2 sup_templates'!BV12/'2 sup_templates'!BV11-1,""),"")</f>
        <v/>
      </c>
      <c r="BW12" s="136" t="str">
        <f>IF(NOT(ISBLANK('2 sup_templates'!BW12)),IF(NOT(ISBLANK('2 sup_templates'!BW11)),'2 sup_templates'!BW12/'2 sup_templates'!BW11-1,""),"")</f>
        <v/>
      </c>
      <c r="BX12" s="133" t="str">
        <f>IF(NOT(ISBLANK('2 sup_templates'!BX12)),IF(NOT(ISBLANK('2 sup_templates'!BX11)),'2 sup_templates'!BX12/'2 sup_templates'!BX11-1,""),"")</f>
        <v/>
      </c>
      <c r="BY12" s="136" t="str">
        <f>IF(NOT(ISBLANK('2 sup_templates'!BY12)),IF(NOT(ISBLANK('2 sup_templates'!BY11)),'2 sup_templates'!BY12/'2 sup_templates'!BY11-1,""),"")</f>
        <v/>
      </c>
      <c r="BZ12" s="133" t="str">
        <f>IF(NOT(ISBLANK('2 sup_templates'!BZ12)),IF(NOT(ISBLANK('2 sup_templates'!BZ11)),'2 sup_templates'!BZ12/'2 sup_templates'!BZ11-1,""),"")</f>
        <v/>
      </c>
      <c r="CA12" s="137" t="str">
        <f>IF(NOT(ISBLANK('2 sup_templates'!CA12)),IF(NOT(ISBLANK('2 sup_templates'!CA11)),'2 sup_templates'!CA12/'2 sup_templates'!CA11-1,""),"")</f>
        <v/>
      </c>
      <c r="CB12" s="150" t="str">
        <f>IF(NOT(ISBLANK('2 sup_templates'!CB12)),IF(NOT(ISBLANK('2 sup_templates'!CB11)),'2 sup_templates'!CB12/'2 sup_templates'!CB11-1,""),"")</f>
        <v/>
      </c>
      <c r="CC12" s="136" t="str">
        <f>IF(NOT(ISBLANK('2 sup_templates'!CC12)),IF(NOT(ISBLANK('2 sup_templates'!CC11)),'2 sup_templates'!CC12/'2 sup_templates'!CC11-1,""),"")</f>
        <v/>
      </c>
      <c r="CD12" s="133" t="str">
        <f>IF(NOT(ISBLANK('2 sup_templates'!CD12)),IF(NOT(ISBLANK('2 sup_templates'!CD11)),'2 sup_templates'!CD12/'2 sup_templates'!CD11-1,""),"")</f>
        <v/>
      </c>
      <c r="CE12" s="136" t="str">
        <f>IF(NOT(ISBLANK('2 sup_templates'!CE12)),IF(NOT(ISBLANK('2 sup_templates'!CE11)),'2 sup_templates'!CE12/'2 sup_templates'!CE11-1,""),"")</f>
        <v/>
      </c>
      <c r="CF12" s="14"/>
      <c r="CG12" s="89">
        <v>2003</v>
      </c>
      <c r="CH12" s="136" t="str">
        <f>IF(NOT(ISBLANK('2 sup_templates'!CH12)),IF(NOT(ISBLANK('2 sup_templates'!CH11)),'2 sup_templates'!CH12/'2 sup_templates'!CH11-1,""),"")</f>
        <v/>
      </c>
      <c r="CI12" s="136" t="str">
        <f>IF(NOT(ISBLANK('2 sup_templates'!CI12)),IF(NOT(ISBLANK('2 sup_templates'!CI11)),'2 sup_templates'!CI12/'2 sup_templates'!CI11-1,""),"")</f>
        <v/>
      </c>
      <c r="CJ12" s="136" t="str">
        <f>IF(NOT(ISBLANK('2 sup_templates'!CJ12)),IF(NOT(ISBLANK('2 sup_templates'!CJ11)),'2 sup_templates'!CJ12/'2 sup_templates'!CJ11-1,""),"")</f>
        <v/>
      </c>
      <c r="CK12" s="136" t="str">
        <f>IF(NOT(ISBLANK('2 sup_templates'!CK12)),IF(NOT(ISBLANK('2 sup_templates'!CK11)),'2 sup_templates'!CK12/'2 sup_templates'!CK11-1,""),"")</f>
        <v/>
      </c>
      <c r="CL12" s="136" t="str">
        <f>IF(NOT(ISBLANK('2 sup_templates'!CL12)),IF(NOT(ISBLANK('2 sup_templates'!CL11)),'2 sup_templates'!CL12/'2 sup_templates'!CL11-1,""),"")</f>
        <v/>
      </c>
      <c r="CM12" s="136" t="str">
        <f>IF(NOT(ISBLANK('2 sup_templates'!CM12)),IF(NOT(ISBLANK('2 sup_templates'!CM11)),'2 sup_templates'!CM12/'2 sup_templates'!CM11-1,""),"")</f>
        <v/>
      </c>
      <c r="CN12" s="136" t="str">
        <f>IF(NOT(ISBLANK('2 sup_templates'!CN12)),IF(NOT(ISBLANK('2 sup_templates'!CN11)),'2 sup_templates'!CN12/'2 sup_templates'!CN11-1,""),"")</f>
        <v/>
      </c>
      <c r="CO12" s="136" t="str">
        <f>IF(NOT(ISBLANK('2 sup_templates'!CO12)),IF(NOT(ISBLANK('2 sup_templates'!CO11)),'2 sup_templates'!CO12/'2 sup_templates'!CO11-1,""),"")</f>
        <v/>
      </c>
      <c r="CP12" s="136" t="str">
        <f>IF(NOT(ISBLANK('2 sup_templates'!CP12)),IF(NOT(ISBLANK('2 sup_templates'!CP11)),'2 sup_templates'!CP12/'2 sup_templates'!CP11-1,""),"")</f>
        <v/>
      </c>
      <c r="CQ12" s="136" t="str">
        <f>IF(NOT(ISBLANK('2 sup_templates'!CQ12)),IF(NOT(ISBLANK('2 sup_templates'!CQ11)),'2 sup_templates'!CQ12/'2 sup_templates'!CQ11-1,""),"")</f>
        <v/>
      </c>
      <c r="CR12" s="136" t="str">
        <f>IF(NOT(ISBLANK('2 sup_templates'!CR12)),IF(NOT(ISBLANK('2 sup_templates'!CR11)),'2 sup_templates'!CR12/'2 sup_templates'!CR11-1,""),"")</f>
        <v/>
      </c>
      <c r="CS12" s="136" t="str">
        <f>IF(NOT(ISBLANK('2 sup_templates'!CS12)),IF(NOT(ISBLANK('2 sup_templates'!CS11)),'2 sup_templates'!CS12/'2 sup_templates'!CS11-1,""),"")</f>
        <v/>
      </c>
      <c r="CT12" s="136" t="str">
        <f>IF(NOT(ISBLANK('2 sup_templates'!CT12)),IF(NOT(ISBLANK('2 sup_templates'!CT11)),'2 sup_templates'!CT12/'2 sup_templates'!CT11-1,""),"")</f>
        <v/>
      </c>
      <c r="CU12"/>
      <c r="CV12"/>
    </row>
    <row r="13" spans="1:100" s="2" customFormat="1" x14ac:dyDescent="0.2">
      <c r="A13" s="6"/>
      <c r="B13" s="89">
        <v>2004</v>
      </c>
      <c r="C13" s="839" t="str">
        <f>IF(NOT(ISBLANK('2 sup_templates'!C13)),IF(NOT(ISBLANK('2 sup_templates'!C12)),'2 sup_templates'!C13/'2 sup_templates'!C12-1,""),"")</f>
        <v/>
      </c>
      <c r="D13" s="839" t="str">
        <f>IF(NOT(ISBLANK('2 sup_templates'!D13)),IF(NOT(ISBLANK('2 sup_templates'!D12)),'2 sup_templates'!D13/'2 sup_templates'!D12-1,""),"")</f>
        <v/>
      </c>
      <c r="E13" s="839" t="str">
        <f>IF(NOT(ISBLANK('2 sup_templates'!E13)),IF(NOT(ISBLANK('2 sup_templates'!E12)),'2 sup_templates'!E13/'2 sup_templates'!E12-1,""),"")</f>
        <v/>
      </c>
      <c r="F13" s="839" t="str">
        <f>IF(NOT(ISBLANK('2 sup_templates'!F13)),IF(NOT(ISBLANK('2 sup_templates'!F12)),'2 sup_templates'!F13/'2 sup_templates'!F12-1,""),"")</f>
        <v/>
      </c>
      <c r="G13" s="839" t="str">
        <f>IF(NOT(ISBLANK('2 sup_templates'!G13)),IF(NOT(ISBLANK('2 sup_templates'!G12)),'2 sup_templates'!G13/'2 sup_templates'!G12-1,""),"")</f>
        <v/>
      </c>
      <c r="H13" s="839" t="str">
        <f>IF(NOT(ISBLANK('2 sup_templates'!H13)),IF(NOT(ISBLANK('2 sup_templates'!H12)),'2 sup_templates'!H13/'2 sup_templates'!H12-1,""),"")</f>
        <v/>
      </c>
      <c r="I13" s="839" t="str">
        <f>IF(NOT(ISBLANK('2 sup_templates'!I13)),IF(NOT(ISBLANK('2 sup_templates'!I12)),'2 sup_templates'!I13/'2 sup_templates'!I12-1,""),"")</f>
        <v/>
      </c>
      <c r="J13" s="839" t="str">
        <f>IF(NOT(ISBLANK('2 sup_templates'!J13)),IF(NOT(ISBLANK('2 sup_templates'!J12)),'2 sup_templates'!J13/'2 sup_templates'!J12-1,""),"")</f>
        <v/>
      </c>
      <c r="K13" s="839" t="str">
        <f>IF(NOT(ISBLANK('2 sup_templates'!K13)),IF(NOT(ISBLANK('2 sup_templates'!K12)),'2 sup_templates'!K13/'2 sup_templates'!K12-1,""),"")</f>
        <v/>
      </c>
      <c r="L13" s="839" t="str">
        <f>IF(NOT(ISBLANK('2 sup_templates'!L13)),IF(NOT(ISBLANK('2 sup_templates'!L12)),'2 sup_templates'!L13/'2 sup_templates'!L12-1,""),"")</f>
        <v/>
      </c>
      <c r="M13" s="839" t="str">
        <f>IF(NOT(ISBLANK('2 sup_templates'!M13)),IF(NOT(ISBLANK('2 sup_templates'!M12)),'2 sup_templates'!M13/'2 sup_templates'!M12-1,""),"")</f>
        <v/>
      </c>
      <c r="N13" s="839" t="str">
        <f>IF(NOT(ISBLANK('2 sup_templates'!N13)),IF(NOT(ISBLANK('2 sup_templates'!N12)),'2 sup_templates'!N13/'2 sup_templates'!N12-1,""),"")</f>
        <v/>
      </c>
      <c r="O13" s="839" t="str">
        <f>IF(NOT(ISBLANK('2 sup_templates'!O13)),IF(NOT(ISBLANK('2 sup_templates'!O12)),'2 sup_templates'!O13/'2 sup_templates'!O12-1,""),"")</f>
        <v/>
      </c>
      <c r="P13" s="839" t="str">
        <f>IF(NOT(ISBLANK('2 sup_templates'!P13)),IF(NOT(ISBLANK('2 sup_templates'!P12)),'2 sup_templates'!P13/'2 sup_templates'!P12-1,""),"")</f>
        <v/>
      </c>
      <c r="Q13" s="839" t="str">
        <f>IF(NOT(ISBLANK('2 sup_templates'!Q13)),IF(NOT(ISBLANK('2 sup_templates'!Q12)),'2 sup_templates'!Q13/'2 sup_templates'!Q12-1,""),"")</f>
        <v/>
      </c>
      <c r="R13" s="839" t="str">
        <f>IF(NOT(ISBLANK('2 sup_templates'!R13)),IF(NOT(ISBLANK('2 sup_templates'!R12)),'2 sup_templates'!R13/'2 sup_templates'!R12-1,""),"")</f>
        <v/>
      </c>
      <c r="S13" s="839" t="str">
        <f>IF(NOT(ISBLANK('2 sup_templates'!S13)),IF(NOT(ISBLANK('2 sup_templates'!S12)),'2 sup_templates'!S13/'2 sup_templates'!S12-1,""),"")</f>
        <v/>
      </c>
      <c r="T13" s="839" t="str">
        <f>IF(NOT(ISBLANK('2 sup_templates'!T13)),IF(NOT(ISBLANK('2 sup_templates'!T12)),'2 sup_templates'!T13/'2 sup_templates'!T12-1,""),"")</f>
        <v/>
      </c>
      <c r="U13" s="839" t="str">
        <f>IF(NOT(ISBLANK('2 sup_templates'!U13)),IF(NOT(ISBLANK('2 sup_templates'!U12)),'2 sup_templates'!U13/'2 sup_templates'!U12-1,""),"")</f>
        <v/>
      </c>
      <c r="V13" s="839" t="str">
        <f>IF(NOT(ISBLANK('2 sup_templates'!V13)),IF(NOT(ISBLANK('2 sup_templates'!V12)),'2 sup_templates'!V13/'2 sup_templates'!V12-1,""),"")</f>
        <v/>
      </c>
      <c r="W13" s="839" t="str">
        <f>IF(NOT(ISBLANK('2 sup_templates'!W13)),IF(NOT(ISBLANK('2 sup_templates'!W12)),'2 sup_templates'!W13/'2 sup_templates'!W12-1,""),"")</f>
        <v/>
      </c>
      <c r="X13" s="839" t="str">
        <f>IF(NOT(ISBLANK('2 sup_templates'!X13)),IF(NOT(ISBLANK('2 sup_templates'!X12)),'2 sup_templates'!X13/'2 sup_templates'!X12-1,""),"")</f>
        <v/>
      </c>
      <c r="Y13" s="839" t="str">
        <f>IF(NOT(ISBLANK('2 sup_templates'!Y13)),IF(NOT(ISBLANK('2 sup_templates'!Y12)),'2 sup_templates'!Y13/'2 sup_templates'!Y12-1,""),"")</f>
        <v/>
      </c>
      <c r="Z13" s="839" t="str">
        <f>IF(NOT(ISBLANK('2 sup_templates'!Z13)),IF(NOT(ISBLANK('2 sup_templates'!Z12)),'2 sup_templates'!Z13/'2 sup_templates'!Z12-1,""),"")</f>
        <v/>
      </c>
      <c r="AA13" s="839" t="str">
        <f>IF(NOT(ISBLANK('2 sup_templates'!AA13)),IF(NOT(ISBLANK('2 sup_templates'!AA12)),'2 sup_templates'!AA13/'2 sup_templates'!AA12-1,""),"")</f>
        <v/>
      </c>
      <c r="AB13" s="839" t="str">
        <f>IF(NOT(ISBLANK('2 sup_templates'!AB13)),IF(NOT(ISBLANK('2 sup_templates'!AB12)),'2 sup_templates'!AB13/'2 sup_templates'!AB12-1,""),"")</f>
        <v/>
      </c>
      <c r="AC13" s="839" t="str">
        <f>IF(NOT(ISBLANK('2 sup_templates'!AC13)),IF(NOT(ISBLANK('2 sup_templates'!AC12)),'2 sup_templates'!AC13/'2 sup_templates'!AC12-1,""),"")</f>
        <v/>
      </c>
      <c r="AD13" s="839" t="str">
        <f>IF(NOT(ISBLANK('2 sup_templates'!AD13)),IF(NOT(ISBLANK('2 sup_templates'!AD12)),'2 sup_templates'!AD13/'2 sup_templates'!AD12-1,""),"")</f>
        <v/>
      </c>
      <c r="AE13" s="839" t="str">
        <f>IF(NOT(ISBLANK('2 sup_templates'!AE13)),IF(NOT(ISBLANK('2 sup_templates'!AE12)),'2 sup_templates'!AE13/'2 sup_templates'!AE12-1,""),"")</f>
        <v/>
      </c>
      <c r="AF13" s="839" t="str">
        <f>IF(NOT(ISBLANK('2 sup_templates'!AF13)),IF(NOT(ISBLANK('2 sup_templates'!AF12)),'2 sup_templates'!AF13/'2 sup_templates'!AF12-1,""),"")</f>
        <v/>
      </c>
      <c r="AG13" s="839" t="str">
        <f>IF(NOT(ISBLANK('2 sup_templates'!AG13)),IF(NOT(ISBLANK('2 sup_templates'!AG12)),'2 sup_templates'!AG13/'2 sup_templates'!AG12-1,""),"")</f>
        <v/>
      </c>
      <c r="AH13" s="839" t="str">
        <f>IF(NOT(ISBLANK('2 sup_templates'!AH13)),IF(NOT(ISBLANK('2 sup_templates'!AH12)),'2 sup_templates'!AH13/'2 sup_templates'!AH12-1,""),"")</f>
        <v/>
      </c>
      <c r="AI13" s="839" t="str">
        <f>IF(NOT(ISBLANK('2 sup_templates'!AI13)),IF(NOT(ISBLANK('2 sup_templates'!AI12)),'2 sup_templates'!AI13/'2 sup_templates'!AI12-1,""),"")</f>
        <v/>
      </c>
      <c r="AJ13" s="658"/>
      <c r="AK13" s="89">
        <v>2004</v>
      </c>
      <c r="AL13" s="133" t="str">
        <f>IF(NOT(ISBLANK('2 sup_templates'!AL13)),IF(NOT(ISBLANK('2 sup_templates'!AL12)),'2 sup_templates'!AL13/'2 sup_templates'!AL12-1,""),"")</f>
        <v/>
      </c>
      <c r="AM13" s="136" t="str">
        <f>IF(NOT(ISBLANK('2 sup_templates'!AM13)),IF(NOT(ISBLANK('2 sup_templates'!AM12)),'2 sup_templates'!AM13/'2 sup_templates'!AM12-1,""),"")</f>
        <v/>
      </c>
      <c r="AN13" s="133" t="str">
        <f>IF(NOT(ISBLANK('2 sup_templates'!AN13)),IF(NOT(ISBLANK('2 sup_templates'!AN12)),'2 sup_templates'!AN13/'2 sup_templates'!AN12-1,""),"")</f>
        <v/>
      </c>
      <c r="AO13" s="136" t="str">
        <f>IF(NOT(ISBLANK('2 sup_templates'!AO13)),IF(NOT(ISBLANK('2 sup_templates'!AO12)),'2 sup_templates'!AO13/'2 sup_templates'!AO12-1,""),"")</f>
        <v/>
      </c>
      <c r="AP13" s="133" t="str">
        <f>IF(NOT(ISBLANK('2 sup_templates'!AP13)),IF(NOT(ISBLANK('2 sup_templates'!AP12)),'2 sup_templates'!AP13/'2 sup_templates'!AP12-1,""),"")</f>
        <v/>
      </c>
      <c r="AQ13" s="136" t="str">
        <f>IF(NOT(ISBLANK('2 sup_templates'!AQ13)),IF(NOT(ISBLANK('2 sup_templates'!AQ12)),'2 sup_templates'!AQ13/'2 sup_templates'!AQ12-1,""),"")</f>
        <v/>
      </c>
      <c r="AR13" s="133" t="str">
        <f>IF(NOT(ISBLANK('2 sup_templates'!AR13)),IF(NOT(ISBLANK('2 sup_templates'!AR12)),'2 sup_templates'!AR13/'2 sup_templates'!AR12-1,""),"")</f>
        <v/>
      </c>
      <c r="AS13" s="136" t="str">
        <f>IF(NOT(ISBLANK('2 sup_templates'!AS13)),IF(NOT(ISBLANK('2 sup_templates'!AS12)),'2 sup_templates'!AS13/'2 sup_templates'!AS12-1,""),"")</f>
        <v/>
      </c>
      <c r="AT13" s="136" t="str">
        <f>IF(NOT(ISBLANK('2 sup_templates'!AT13)),IF(NOT(ISBLANK('2 sup_templates'!AT12)),'2 sup_templates'!AT13/'2 sup_templates'!AT12-1,""),"")</f>
        <v/>
      </c>
      <c r="AU13" s="136" t="str">
        <f>IF(NOT(ISBLANK('2 sup_templates'!AU13)),IF(NOT(ISBLANK('2 sup_templates'!AU12)),'2 sup_templates'!AU13/'2 sup_templates'!AU12-1,""),"")</f>
        <v/>
      </c>
      <c r="AV13" s="136" t="str">
        <f>IF(NOT(ISBLANK('2 sup_templates'!AV13)),IF(NOT(ISBLANK('2 sup_templates'!AV12)),'2 sup_templates'!AV13/'2 sup_templates'!AV12-1,""),"")</f>
        <v/>
      </c>
      <c r="AW13" s="136" t="str">
        <f>IF(NOT(ISBLANK('2 sup_templates'!AW13)),IF(NOT(ISBLANK('2 sup_templates'!AW12)),'2 sup_templates'!AW13/'2 sup_templates'!AW12-1,""),"")</f>
        <v/>
      </c>
      <c r="AX13" s="136" t="str">
        <f>IF(NOT(ISBLANK('2 sup_templates'!AX13)),IF(NOT(ISBLANK('2 sup_templates'!AX12)),'2 sup_templates'!AX13/'2 sup_templates'!AX12-1,""),"")</f>
        <v/>
      </c>
      <c r="AY13" s="136" t="str">
        <f>IF(NOT(ISBLANK('2 sup_templates'!AY13)),IF(NOT(ISBLANK('2 sup_templates'!AY12)),'2 sup_templates'!AY13/'2 sup_templates'!AY12-1,""),"")</f>
        <v/>
      </c>
      <c r="AZ13" s="136" t="str">
        <f>IF(NOT(ISBLANK('2 sup_templates'!AZ13)),IF(NOT(ISBLANK('2 sup_templates'!AZ12)),'2 sup_templates'!AZ13/'2 sup_templates'!AZ12-1,""),"")</f>
        <v/>
      </c>
      <c r="BA13" s="136" t="str">
        <f>IF(NOT(ISBLANK('2 sup_templates'!BA13)),IF(NOT(ISBLANK('2 sup_templates'!BA12)),'2 sup_templates'!BA13/'2 sup_templates'!BA12-1,""),"")</f>
        <v/>
      </c>
      <c r="BB13" s="136" t="str">
        <f>IF(NOT(ISBLANK('2 sup_templates'!BB13)),IF(NOT(ISBLANK('2 sup_templates'!BB12)),'2 sup_templates'!BB13/'2 sup_templates'!BB12-1,""),"")</f>
        <v/>
      </c>
      <c r="BC13" s="136" t="str">
        <f>IF(NOT(ISBLANK('2 sup_templates'!BC13)),IF(NOT(ISBLANK('2 sup_templates'!BC12)),'2 sup_templates'!BC13/'2 sup_templates'!BC12-1,""),"")</f>
        <v/>
      </c>
      <c r="BD13" s="136" t="str">
        <f>IF(NOT(ISBLANK('2 sup_templates'!BD13)),IF(NOT(ISBLANK('2 sup_templates'!BD12)),'2 sup_templates'!BD13/'2 sup_templates'!BD12-1,""),"")</f>
        <v/>
      </c>
      <c r="BE13" s="136" t="str">
        <f>IF(NOT(ISBLANK('2 sup_templates'!BE13)),IF(NOT(ISBLANK('2 sup_templates'!BE12)),'2 sup_templates'!BE13/'2 sup_templates'!BE12-1,""),"")</f>
        <v/>
      </c>
      <c r="BF13" s="136" t="str">
        <f>IF(NOT(ISBLANK('2 sup_templates'!BF13)),IF(NOT(ISBLANK('2 sup_templates'!BF12)),'2 sup_templates'!BF13/'2 sup_templates'!BF12-1,""),"")</f>
        <v/>
      </c>
      <c r="BG13" s="136" t="str">
        <f>IF(NOT(ISBLANK('2 sup_templates'!BG13)),IF(NOT(ISBLANK('2 sup_templates'!BG12)),'2 sup_templates'!BG13/'2 sup_templates'!BG12-1,""),"")</f>
        <v/>
      </c>
      <c r="BH13" s="658"/>
      <c r="BI13" s="89">
        <v>2004</v>
      </c>
      <c r="BJ13" s="133" t="str">
        <f>IF(NOT(ISBLANK('2 sup_templates'!BJ13)),IF(NOT(ISBLANK('2 sup_templates'!BJ12)),'2 sup_templates'!BJ13/'2 sup_templates'!BJ12-1,""),"")</f>
        <v/>
      </c>
      <c r="BK13" s="136" t="str">
        <f>IF(NOT(ISBLANK('2 sup_templates'!BK13)),IF(NOT(ISBLANK('2 sup_templates'!BK12)),'2 sup_templates'!BK13/'2 sup_templates'!BK12-1,""),"")</f>
        <v/>
      </c>
      <c r="BL13" s="133" t="str">
        <f>IF(NOT(ISBLANK('2 sup_templates'!BL13)),IF(NOT(ISBLANK('2 sup_templates'!BL12)),'2 sup_templates'!BL13/'2 sup_templates'!BL12-1,""),"")</f>
        <v/>
      </c>
      <c r="BM13" s="136" t="str">
        <f>IF(NOT(ISBLANK('2 sup_templates'!BM13)),IF(NOT(ISBLANK('2 sup_templates'!BM12)),'2 sup_templates'!BM13/'2 sup_templates'!BM12-1,""),"")</f>
        <v/>
      </c>
      <c r="BN13" s="133" t="str">
        <f>IF(NOT(ISBLANK('2 sup_templates'!BN13)),IF(NOT(ISBLANK('2 sup_templates'!BN12)),'2 sup_templates'!BN13/'2 sup_templates'!BN12-1,""),"")</f>
        <v/>
      </c>
      <c r="BO13" s="136" t="str">
        <f>IF(NOT(ISBLANK('2 sup_templates'!BO13)),IF(NOT(ISBLANK('2 sup_templates'!BO12)),'2 sup_templates'!BO13/'2 sup_templates'!BO12-1,""),"")</f>
        <v/>
      </c>
      <c r="BP13" s="133" t="str">
        <f>IF(NOT(ISBLANK('2 sup_templates'!BP13)),IF(NOT(ISBLANK('2 sup_templates'!BP12)),'2 sup_templates'!BP13/'2 sup_templates'!BP12-1,""),"")</f>
        <v/>
      </c>
      <c r="BQ13" s="136" t="str">
        <f>IF(NOT(ISBLANK('2 sup_templates'!BQ13)),IF(NOT(ISBLANK('2 sup_templates'!BQ12)),'2 sup_templates'!BQ13/'2 sup_templates'!BQ12-1,""),"")</f>
        <v/>
      </c>
      <c r="BR13" s="133" t="str">
        <f>IF(NOT(ISBLANK('2 sup_templates'!BR13)),IF(NOT(ISBLANK('2 sup_templates'!BR12)),'2 sup_templates'!BR13/'2 sup_templates'!BR12-1,""),"")</f>
        <v/>
      </c>
      <c r="BS13" s="136" t="str">
        <f>IF(NOT(ISBLANK('2 sup_templates'!BS13)),IF(NOT(ISBLANK('2 sup_templates'!BS12)),'2 sup_templates'!BS13/'2 sup_templates'!BS12-1,""),"")</f>
        <v/>
      </c>
      <c r="BT13" s="133" t="str">
        <f>IF(NOT(ISBLANK('2 sup_templates'!BT13)),IF(NOT(ISBLANK('2 sup_templates'!BT12)),'2 sup_templates'!BT13/'2 sup_templates'!BT12-1,""),"")</f>
        <v/>
      </c>
      <c r="BU13" s="136" t="str">
        <f>IF(NOT(ISBLANK('2 sup_templates'!BU13)),IF(NOT(ISBLANK('2 sup_templates'!BU12)),'2 sup_templates'!BU13/'2 sup_templates'!BU12-1,""),"")</f>
        <v/>
      </c>
      <c r="BV13" s="133" t="str">
        <f>IF(NOT(ISBLANK('2 sup_templates'!BV13)),IF(NOT(ISBLANK('2 sup_templates'!BV12)),'2 sup_templates'!BV13/'2 sup_templates'!BV12-1,""),"")</f>
        <v/>
      </c>
      <c r="BW13" s="136" t="str">
        <f>IF(NOT(ISBLANK('2 sup_templates'!BW13)),IF(NOT(ISBLANK('2 sup_templates'!BW12)),'2 sup_templates'!BW13/'2 sup_templates'!BW12-1,""),"")</f>
        <v/>
      </c>
      <c r="BX13" s="133" t="str">
        <f>IF(NOT(ISBLANK('2 sup_templates'!BX13)),IF(NOT(ISBLANK('2 sup_templates'!BX12)),'2 sup_templates'!BX13/'2 sup_templates'!BX12-1,""),"")</f>
        <v/>
      </c>
      <c r="BY13" s="136" t="str">
        <f>IF(NOT(ISBLANK('2 sup_templates'!BY13)),IF(NOT(ISBLANK('2 sup_templates'!BY12)),'2 sup_templates'!BY13/'2 sup_templates'!BY12-1,""),"")</f>
        <v/>
      </c>
      <c r="BZ13" s="133" t="str">
        <f>IF(NOT(ISBLANK('2 sup_templates'!BZ13)),IF(NOT(ISBLANK('2 sup_templates'!BZ12)),'2 sup_templates'!BZ13/'2 sup_templates'!BZ12-1,""),"")</f>
        <v/>
      </c>
      <c r="CA13" s="137" t="str">
        <f>IF(NOT(ISBLANK('2 sup_templates'!CA13)),IF(NOT(ISBLANK('2 sup_templates'!CA12)),'2 sup_templates'!CA13/'2 sup_templates'!CA12-1,""),"")</f>
        <v/>
      </c>
      <c r="CB13" s="150" t="str">
        <f>IF(NOT(ISBLANK('2 sup_templates'!CB13)),IF(NOT(ISBLANK('2 sup_templates'!CB12)),'2 sup_templates'!CB13/'2 sup_templates'!CB12-1,""),"")</f>
        <v/>
      </c>
      <c r="CC13" s="136" t="str">
        <f>IF(NOT(ISBLANK('2 sup_templates'!CC13)),IF(NOT(ISBLANK('2 sup_templates'!CC12)),'2 sup_templates'!CC13/'2 sup_templates'!CC12-1,""),"")</f>
        <v/>
      </c>
      <c r="CD13" s="133" t="str">
        <f>IF(NOT(ISBLANK('2 sup_templates'!CD13)),IF(NOT(ISBLANK('2 sup_templates'!CD12)),'2 sup_templates'!CD13/'2 sup_templates'!CD12-1,""),"")</f>
        <v/>
      </c>
      <c r="CE13" s="136" t="str">
        <f>IF(NOT(ISBLANK('2 sup_templates'!CE13)),IF(NOT(ISBLANK('2 sup_templates'!CE12)),'2 sup_templates'!CE13/'2 sup_templates'!CE12-1,""),"")</f>
        <v/>
      </c>
      <c r="CF13" s="14"/>
      <c r="CG13" s="89">
        <v>2004</v>
      </c>
      <c r="CH13" s="136" t="str">
        <f>IF(NOT(ISBLANK('2 sup_templates'!CH13)),IF(NOT(ISBLANK('2 sup_templates'!CH12)),'2 sup_templates'!CH13/'2 sup_templates'!CH12-1,""),"")</f>
        <v/>
      </c>
      <c r="CI13" s="136" t="str">
        <f>IF(NOT(ISBLANK('2 sup_templates'!CI13)),IF(NOT(ISBLANK('2 sup_templates'!CI12)),'2 sup_templates'!CI13/'2 sup_templates'!CI12-1,""),"")</f>
        <v/>
      </c>
      <c r="CJ13" s="136" t="str">
        <f>IF(NOT(ISBLANK('2 sup_templates'!CJ13)),IF(NOT(ISBLANK('2 sup_templates'!CJ12)),'2 sup_templates'!CJ13/'2 sup_templates'!CJ12-1,""),"")</f>
        <v/>
      </c>
      <c r="CK13" s="136" t="str">
        <f>IF(NOT(ISBLANK('2 sup_templates'!CK13)),IF(NOT(ISBLANK('2 sup_templates'!CK12)),'2 sup_templates'!CK13/'2 sup_templates'!CK12-1,""),"")</f>
        <v/>
      </c>
      <c r="CL13" s="136" t="str">
        <f>IF(NOT(ISBLANK('2 sup_templates'!CL13)),IF(NOT(ISBLANK('2 sup_templates'!CL12)),'2 sup_templates'!CL13/'2 sup_templates'!CL12-1,""),"")</f>
        <v/>
      </c>
      <c r="CM13" s="136" t="str">
        <f>IF(NOT(ISBLANK('2 sup_templates'!CM13)),IF(NOT(ISBLANK('2 sup_templates'!CM12)),'2 sup_templates'!CM13/'2 sup_templates'!CM12-1,""),"")</f>
        <v/>
      </c>
      <c r="CN13" s="136" t="str">
        <f>IF(NOT(ISBLANK('2 sup_templates'!CN13)),IF(NOT(ISBLANK('2 sup_templates'!CN12)),'2 sup_templates'!CN13/'2 sup_templates'!CN12-1,""),"")</f>
        <v/>
      </c>
      <c r="CO13" s="136" t="str">
        <f>IF(NOT(ISBLANK('2 sup_templates'!CO13)),IF(NOT(ISBLANK('2 sup_templates'!CO12)),'2 sup_templates'!CO13/'2 sup_templates'!CO12-1,""),"")</f>
        <v/>
      </c>
      <c r="CP13" s="136" t="str">
        <f>IF(NOT(ISBLANK('2 sup_templates'!CP13)),IF(NOT(ISBLANK('2 sup_templates'!CP12)),'2 sup_templates'!CP13/'2 sup_templates'!CP12-1,""),"")</f>
        <v/>
      </c>
      <c r="CQ13" s="136" t="str">
        <f>IF(NOT(ISBLANK('2 sup_templates'!CQ13)),IF(NOT(ISBLANK('2 sup_templates'!CQ12)),'2 sup_templates'!CQ13/'2 sup_templates'!CQ12-1,""),"")</f>
        <v/>
      </c>
      <c r="CR13" s="136" t="str">
        <f>IF(NOT(ISBLANK('2 sup_templates'!CR13)),IF(NOT(ISBLANK('2 sup_templates'!CR12)),'2 sup_templates'!CR13/'2 sup_templates'!CR12-1,""),"")</f>
        <v/>
      </c>
      <c r="CS13" s="136" t="str">
        <f>IF(NOT(ISBLANK('2 sup_templates'!CS13)),IF(NOT(ISBLANK('2 sup_templates'!CS12)),'2 sup_templates'!CS13/'2 sup_templates'!CS12-1,""),"")</f>
        <v/>
      </c>
      <c r="CT13" s="136" t="str">
        <f>IF(NOT(ISBLANK('2 sup_templates'!CT13)),IF(NOT(ISBLANK('2 sup_templates'!CT12)),'2 sup_templates'!CT13/'2 sup_templates'!CT12-1,""),"")</f>
        <v/>
      </c>
      <c r="CU13"/>
      <c r="CV13"/>
    </row>
    <row r="14" spans="1:100" s="2" customFormat="1" x14ac:dyDescent="0.2">
      <c r="A14" s="6"/>
      <c r="B14" s="89">
        <v>2005</v>
      </c>
      <c r="C14" s="839" t="str">
        <f>IF(NOT(ISBLANK('2 sup_templates'!C14)),IF(NOT(ISBLANK('2 sup_templates'!C13)),'2 sup_templates'!C14/'2 sup_templates'!C13-1,""),"")</f>
        <v/>
      </c>
      <c r="D14" s="839" t="str">
        <f>IF(NOT(ISBLANK('2 sup_templates'!D14)),IF(NOT(ISBLANK('2 sup_templates'!D13)),'2 sup_templates'!D14/'2 sup_templates'!D13-1,""),"")</f>
        <v/>
      </c>
      <c r="E14" s="839" t="str">
        <f>IF(NOT(ISBLANK('2 sup_templates'!E14)),IF(NOT(ISBLANK('2 sup_templates'!E13)),'2 sup_templates'!E14/'2 sup_templates'!E13-1,""),"")</f>
        <v/>
      </c>
      <c r="F14" s="839" t="str">
        <f>IF(NOT(ISBLANK('2 sup_templates'!F14)),IF(NOT(ISBLANK('2 sup_templates'!F13)),'2 sup_templates'!F14/'2 sup_templates'!F13-1,""),"")</f>
        <v/>
      </c>
      <c r="G14" s="839" t="str">
        <f>IF(NOT(ISBLANK('2 sup_templates'!G14)),IF(NOT(ISBLANK('2 sup_templates'!G13)),'2 sup_templates'!G14/'2 sup_templates'!G13-1,""),"")</f>
        <v/>
      </c>
      <c r="H14" s="839" t="str">
        <f>IF(NOT(ISBLANK('2 sup_templates'!H14)),IF(NOT(ISBLANK('2 sup_templates'!H13)),'2 sup_templates'!H14/'2 sup_templates'!H13-1,""),"")</f>
        <v/>
      </c>
      <c r="I14" s="839" t="str">
        <f>IF(NOT(ISBLANK('2 sup_templates'!I14)),IF(NOT(ISBLANK('2 sup_templates'!I13)),'2 sup_templates'!I14/'2 sup_templates'!I13-1,""),"")</f>
        <v/>
      </c>
      <c r="J14" s="839" t="str">
        <f>IF(NOT(ISBLANK('2 sup_templates'!J14)),IF(NOT(ISBLANK('2 sup_templates'!J13)),'2 sup_templates'!J14/'2 sup_templates'!J13-1,""),"")</f>
        <v/>
      </c>
      <c r="K14" s="839" t="str">
        <f>IF(NOT(ISBLANK('2 sup_templates'!K14)),IF(NOT(ISBLANK('2 sup_templates'!K13)),'2 sup_templates'!K14/'2 sup_templates'!K13-1,""),"")</f>
        <v/>
      </c>
      <c r="L14" s="839" t="str">
        <f>IF(NOT(ISBLANK('2 sup_templates'!L14)),IF(NOT(ISBLANK('2 sup_templates'!L13)),'2 sup_templates'!L14/'2 sup_templates'!L13-1,""),"")</f>
        <v/>
      </c>
      <c r="M14" s="839" t="str">
        <f>IF(NOT(ISBLANK('2 sup_templates'!M14)),IF(NOT(ISBLANK('2 sup_templates'!M13)),'2 sup_templates'!M14/'2 sup_templates'!M13-1,""),"")</f>
        <v/>
      </c>
      <c r="N14" s="839" t="str">
        <f>IF(NOT(ISBLANK('2 sup_templates'!N14)),IF(NOT(ISBLANK('2 sup_templates'!N13)),'2 sup_templates'!N14/'2 sup_templates'!N13-1,""),"")</f>
        <v/>
      </c>
      <c r="O14" s="839" t="str">
        <f>IF(NOT(ISBLANK('2 sup_templates'!O14)),IF(NOT(ISBLANK('2 sup_templates'!O13)),'2 sup_templates'!O14/'2 sup_templates'!O13-1,""),"")</f>
        <v/>
      </c>
      <c r="P14" s="839" t="str">
        <f>IF(NOT(ISBLANK('2 sup_templates'!P14)),IF(NOT(ISBLANK('2 sup_templates'!P13)),'2 sup_templates'!P14/'2 sup_templates'!P13-1,""),"")</f>
        <v/>
      </c>
      <c r="Q14" s="839" t="str">
        <f>IF(NOT(ISBLANK('2 sup_templates'!Q14)),IF(NOT(ISBLANK('2 sup_templates'!Q13)),'2 sup_templates'!Q14/'2 sup_templates'!Q13-1,""),"")</f>
        <v/>
      </c>
      <c r="R14" s="839" t="str">
        <f>IF(NOT(ISBLANK('2 sup_templates'!R14)),IF(NOT(ISBLANK('2 sup_templates'!R13)),'2 sup_templates'!R14/'2 sup_templates'!R13-1,""),"")</f>
        <v/>
      </c>
      <c r="S14" s="839" t="str">
        <f>IF(NOT(ISBLANK('2 sup_templates'!S14)),IF(NOT(ISBLANK('2 sup_templates'!S13)),'2 sup_templates'!S14/'2 sup_templates'!S13-1,""),"")</f>
        <v/>
      </c>
      <c r="T14" s="839" t="str">
        <f>IF(NOT(ISBLANK('2 sup_templates'!T14)),IF(NOT(ISBLANK('2 sup_templates'!T13)),'2 sup_templates'!T14/'2 sup_templates'!T13-1,""),"")</f>
        <v/>
      </c>
      <c r="U14" s="839" t="str">
        <f>IF(NOT(ISBLANK('2 sup_templates'!U14)),IF(NOT(ISBLANK('2 sup_templates'!U13)),'2 sup_templates'!U14/'2 sup_templates'!U13-1,""),"")</f>
        <v/>
      </c>
      <c r="V14" s="839" t="str">
        <f>IF(NOT(ISBLANK('2 sup_templates'!V14)),IF(NOT(ISBLANK('2 sup_templates'!V13)),'2 sup_templates'!V14/'2 sup_templates'!V13-1,""),"")</f>
        <v/>
      </c>
      <c r="W14" s="839" t="str">
        <f>IF(NOT(ISBLANK('2 sup_templates'!W14)),IF(NOT(ISBLANK('2 sup_templates'!W13)),'2 sup_templates'!W14/'2 sup_templates'!W13-1,""),"")</f>
        <v/>
      </c>
      <c r="X14" s="839" t="str">
        <f>IF(NOT(ISBLANK('2 sup_templates'!X14)),IF(NOT(ISBLANK('2 sup_templates'!X13)),'2 sup_templates'!X14/'2 sup_templates'!X13-1,""),"")</f>
        <v/>
      </c>
      <c r="Y14" s="839" t="str">
        <f>IF(NOT(ISBLANK('2 sup_templates'!Y14)),IF(NOT(ISBLANK('2 sup_templates'!Y13)),'2 sup_templates'!Y14/'2 sup_templates'!Y13-1,""),"")</f>
        <v/>
      </c>
      <c r="Z14" s="839" t="str">
        <f>IF(NOT(ISBLANK('2 sup_templates'!Z14)),IF(NOT(ISBLANK('2 sup_templates'!Z13)),'2 sup_templates'!Z14/'2 sup_templates'!Z13-1,""),"")</f>
        <v/>
      </c>
      <c r="AA14" s="839" t="str">
        <f>IF(NOT(ISBLANK('2 sup_templates'!AA14)),IF(NOT(ISBLANK('2 sup_templates'!AA13)),'2 sup_templates'!AA14/'2 sup_templates'!AA13-1,""),"")</f>
        <v/>
      </c>
      <c r="AB14" s="839" t="str">
        <f>IF(NOT(ISBLANK('2 sup_templates'!AB14)),IF(NOT(ISBLANK('2 sup_templates'!AB13)),'2 sup_templates'!AB14/'2 sup_templates'!AB13-1,""),"")</f>
        <v/>
      </c>
      <c r="AC14" s="839" t="str">
        <f>IF(NOT(ISBLANK('2 sup_templates'!AC14)),IF(NOT(ISBLANK('2 sup_templates'!AC13)),'2 sup_templates'!AC14/'2 sup_templates'!AC13-1,""),"")</f>
        <v/>
      </c>
      <c r="AD14" s="839" t="str">
        <f>IF(NOT(ISBLANK('2 sup_templates'!AD14)),IF(NOT(ISBLANK('2 sup_templates'!AD13)),'2 sup_templates'!AD14/'2 sup_templates'!AD13-1,""),"")</f>
        <v/>
      </c>
      <c r="AE14" s="839" t="str">
        <f>IF(NOT(ISBLANK('2 sup_templates'!AE14)),IF(NOT(ISBLANK('2 sup_templates'!AE13)),'2 sup_templates'!AE14/'2 sup_templates'!AE13-1,""),"")</f>
        <v/>
      </c>
      <c r="AF14" s="839" t="str">
        <f>IF(NOT(ISBLANK('2 sup_templates'!AF14)),IF(NOT(ISBLANK('2 sup_templates'!AF13)),'2 sup_templates'!AF14/'2 sup_templates'!AF13-1,""),"")</f>
        <v/>
      </c>
      <c r="AG14" s="839" t="str">
        <f>IF(NOT(ISBLANK('2 sup_templates'!AG14)),IF(NOT(ISBLANK('2 sup_templates'!AG13)),'2 sup_templates'!AG14/'2 sup_templates'!AG13-1,""),"")</f>
        <v/>
      </c>
      <c r="AH14" s="839" t="str">
        <f>IF(NOT(ISBLANK('2 sup_templates'!AH14)),IF(NOT(ISBLANK('2 sup_templates'!AH13)),'2 sup_templates'!AH14/'2 sup_templates'!AH13-1,""),"")</f>
        <v/>
      </c>
      <c r="AI14" s="839" t="str">
        <f>IF(NOT(ISBLANK('2 sup_templates'!AI14)),IF(NOT(ISBLANK('2 sup_templates'!AI13)),'2 sup_templates'!AI14/'2 sup_templates'!AI13-1,""),"")</f>
        <v/>
      </c>
      <c r="AJ14" s="658"/>
      <c r="AK14" s="89">
        <v>2005</v>
      </c>
      <c r="AL14" s="133" t="str">
        <f>IF(NOT(ISBLANK('2 sup_templates'!AL14)),IF(NOT(ISBLANK('2 sup_templates'!AL13)),'2 sup_templates'!AL14/'2 sup_templates'!AL13-1,""),"")</f>
        <v/>
      </c>
      <c r="AM14" s="136" t="str">
        <f>IF(NOT(ISBLANK('2 sup_templates'!AM14)),IF(NOT(ISBLANK('2 sup_templates'!AM13)),'2 sup_templates'!AM14/'2 sup_templates'!AM13-1,""),"")</f>
        <v/>
      </c>
      <c r="AN14" s="133" t="str">
        <f>IF(NOT(ISBLANK('2 sup_templates'!AN14)),IF(NOT(ISBLANK('2 sup_templates'!AN13)),'2 sup_templates'!AN14/'2 sup_templates'!AN13-1,""),"")</f>
        <v/>
      </c>
      <c r="AO14" s="136" t="str">
        <f>IF(NOT(ISBLANK('2 sup_templates'!AO14)),IF(NOT(ISBLANK('2 sup_templates'!AO13)),'2 sup_templates'!AO14/'2 sup_templates'!AO13-1,""),"")</f>
        <v/>
      </c>
      <c r="AP14" s="133" t="str">
        <f>IF(NOT(ISBLANK('2 sup_templates'!AP14)),IF(NOT(ISBLANK('2 sup_templates'!AP13)),'2 sup_templates'!AP14/'2 sup_templates'!AP13-1,""),"")</f>
        <v/>
      </c>
      <c r="AQ14" s="136" t="str">
        <f>IF(NOT(ISBLANK('2 sup_templates'!AQ14)),IF(NOT(ISBLANK('2 sup_templates'!AQ13)),'2 sup_templates'!AQ14/'2 sup_templates'!AQ13-1,""),"")</f>
        <v/>
      </c>
      <c r="AR14" s="133" t="str">
        <f>IF(NOT(ISBLANK('2 sup_templates'!AR14)),IF(NOT(ISBLANK('2 sup_templates'!AR13)),'2 sup_templates'!AR14/'2 sup_templates'!AR13-1,""),"")</f>
        <v/>
      </c>
      <c r="AS14" s="136" t="str">
        <f>IF(NOT(ISBLANK('2 sup_templates'!AS14)),IF(NOT(ISBLANK('2 sup_templates'!AS13)),'2 sup_templates'!AS14/'2 sup_templates'!AS13-1,""),"")</f>
        <v/>
      </c>
      <c r="AT14" s="136" t="str">
        <f>IF(NOT(ISBLANK('2 sup_templates'!AT14)),IF(NOT(ISBLANK('2 sup_templates'!AT13)),'2 sup_templates'!AT14/'2 sup_templates'!AT13-1,""),"")</f>
        <v/>
      </c>
      <c r="AU14" s="136" t="str">
        <f>IF(NOT(ISBLANK('2 sup_templates'!AU14)),IF(NOT(ISBLANK('2 sup_templates'!AU13)),'2 sup_templates'!AU14/'2 sup_templates'!AU13-1,""),"")</f>
        <v/>
      </c>
      <c r="AV14" s="136" t="str">
        <f>IF(NOT(ISBLANK('2 sup_templates'!AV14)),IF(NOT(ISBLANK('2 sup_templates'!AV13)),'2 sup_templates'!AV14/'2 sup_templates'!AV13-1,""),"")</f>
        <v/>
      </c>
      <c r="AW14" s="136" t="str">
        <f>IF(NOT(ISBLANK('2 sup_templates'!AW14)),IF(NOT(ISBLANK('2 sup_templates'!AW13)),'2 sup_templates'!AW14/'2 sup_templates'!AW13-1,""),"")</f>
        <v/>
      </c>
      <c r="AX14" s="136" t="str">
        <f>IF(NOT(ISBLANK('2 sup_templates'!AX14)),IF(NOT(ISBLANK('2 sup_templates'!AX13)),'2 sup_templates'!AX14/'2 sup_templates'!AX13-1,""),"")</f>
        <v/>
      </c>
      <c r="AY14" s="136" t="str">
        <f>IF(NOT(ISBLANK('2 sup_templates'!AY14)),IF(NOT(ISBLANK('2 sup_templates'!AY13)),'2 sup_templates'!AY14/'2 sup_templates'!AY13-1,""),"")</f>
        <v/>
      </c>
      <c r="AZ14" s="136" t="str">
        <f>IF(NOT(ISBLANK('2 sup_templates'!AZ14)),IF(NOT(ISBLANK('2 sup_templates'!AZ13)),'2 sup_templates'!AZ14/'2 sup_templates'!AZ13-1,""),"")</f>
        <v/>
      </c>
      <c r="BA14" s="136" t="str">
        <f>IF(NOT(ISBLANK('2 sup_templates'!BA14)),IF(NOT(ISBLANK('2 sup_templates'!BA13)),'2 sup_templates'!BA14/'2 sup_templates'!BA13-1,""),"")</f>
        <v/>
      </c>
      <c r="BB14" s="136" t="str">
        <f>IF(NOT(ISBLANK('2 sup_templates'!BB14)),IF(NOT(ISBLANK('2 sup_templates'!BB13)),'2 sup_templates'!BB14/'2 sup_templates'!BB13-1,""),"")</f>
        <v/>
      </c>
      <c r="BC14" s="136" t="str">
        <f>IF(NOT(ISBLANK('2 sup_templates'!BC14)),IF(NOT(ISBLANK('2 sup_templates'!BC13)),'2 sup_templates'!BC14/'2 sup_templates'!BC13-1,""),"")</f>
        <v/>
      </c>
      <c r="BD14" s="136" t="str">
        <f>IF(NOT(ISBLANK('2 sup_templates'!BD14)),IF(NOT(ISBLANK('2 sup_templates'!BD13)),'2 sup_templates'!BD14/'2 sup_templates'!BD13-1,""),"")</f>
        <v/>
      </c>
      <c r="BE14" s="136" t="str">
        <f>IF(NOT(ISBLANK('2 sup_templates'!BE14)),IF(NOT(ISBLANK('2 sup_templates'!BE13)),'2 sup_templates'!BE14/'2 sup_templates'!BE13-1,""),"")</f>
        <v/>
      </c>
      <c r="BF14" s="136" t="str">
        <f>IF(NOT(ISBLANK('2 sup_templates'!BF14)),IF(NOT(ISBLANK('2 sup_templates'!BF13)),'2 sup_templates'!BF14/'2 sup_templates'!BF13-1,""),"")</f>
        <v/>
      </c>
      <c r="BG14" s="136" t="str">
        <f>IF(NOT(ISBLANK('2 sup_templates'!BG14)),IF(NOT(ISBLANK('2 sup_templates'!BG13)),'2 sup_templates'!BG14/'2 sup_templates'!BG13-1,""),"")</f>
        <v/>
      </c>
      <c r="BH14" s="658"/>
      <c r="BI14" s="89">
        <v>2005</v>
      </c>
      <c r="BJ14" s="133" t="str">
        <f>IF(NOT(ISBLANK('2 sup_templates'!BJ14)),IF(NOT(ISBLANK('2 sup_templates'!BJ13)),'2 sup_templates'!BJ14/'2 sup_templates'!BJ13-1,""),"")</f>
        <v/>
      </c>
      <c r="BK14" s="136" t="str">
        <f>IF(NOT(ISBLANK('2 sup_templates'!BK14)),IF(NOT(ISBLANK('2 sup_templates'!BK13)),'2 sup_templates'!BK14/'2 sup_templates'!BK13-1,""),"")</f>
        <v/>
      </c>
      <c r="BL14" s="133" t="str">
        <f>IF(NOT(ISBLANK('2 sup_templates'!BL14)),IF(NOT(ISBLANK('2 sup_templates'!BL13)),'2 sup_templates'!BL14/'2 sup_templates'!BL13-1,""),"")</f>
        <v/>
      </c>
      <c r="BM14" s="136" t="str">
        <f>IF(NOT(ISBLANK('2 sup_templates'!BM14)),IF(NOT(ISBLANK('2 sup_templates'!BM13)),'2 sup_templates'!BM14/'2 sup_templates'!BM13-1,""),"")</f>
        <v/>
      </c>
      <c r="BN14" s="133" t="str">
        <f>IF(NOT(ISBLANK('2 sup_templates'!BN14)),IF(NOT(ISBLANK('2 sup_templates'!BN13)),'2 sup_templates'!BN14/'2 sup_templates'!BN13-1,""),"")</f>
        <v/>
      </c>
      <c r="BO14" s="136" t="str">
        <f>IF(NOT(ISBLANK('2 sup_templates'!BO14)),IF(NOT(ISBLANK('2 sup_templates'!BO13)),'2 sup_templates'!BO14/'2 sup_templates'!BO13-1,""),"")</f>
        <v/>
      </c>
      <c r="BP14" s="133" t="str">
        <f>IF(NOT(ISBLANK('2 sup_templates'!BP14)),IF(NOT(ISBLANK('2 sup_templates'!BP13)),'2 sup_templates'!BP14/'2 sup_templates'!BP13-1,""),"")</f>
        <v/>
      </c>
      <c r="BQ14" s="136" t="str">
        <f>IF(NOT(ISBLANK('2 sup_templates'!BQ14)),IF(NOT(ISBLANK('2 sup_templates'!BQ13)),'2 sup_templates'!BQ14/'2 sup_templates'!BQ13-1,""),"")</f>
        <v/>
      </c>
      <c r="BR14" s="133" t="str">
        <f>IF(NOT(ISBLANK('2 sup_templates'!BR14)),IF(NOT(ISBLANK('2 sup_templates'!BR13)),'2 sup_templates'!BR14/'2 sup_templates'!BR13-1,""),"")</f>
        <v/>
      </c>
      <c r="BS14" s="136" t="str">
        <f>IF(NOT(ISBLANK('2 sup_templates'!BS14)),IF(NOT(ISBLANK('2 sup_templates'!BS13)),'2 sup_templates'!BS14/'2 sup_templates'!BS13-1,""),"")</f>
        <v/>
      </c>
      <c r="BT14" s="133" t="str">
        <f>IF(NOT(ISBLANK('2 sup_templates'!BT14)),IF(NOT(ISBLANK('2 sup_templates'!BT13)),'2 sup_templates'!BT14/'2 sup_templates'!BT13-1,""),"")</f>
        <v/>
      </c>
      <c r="BU14" s="136" t="str">
        <f>IF(NOT(ISBLANK('2 sup_templates'!BU14)),IF(NOT(ISBLANK('2 sup_templates'!BU13)),'2 sup_templates'!BU14/'2 sup_templates'!BU13-1,""),"")</f>
        <v/>
      </c>
      <c r="BV14" s="133" t="str">
        <f>IF(NOT(ISBLANK('2 sup_templates'!BV14)),IF(NOT(ISBLANK('2 sup_templates'!BV13)),'2 sup_templates'!BV14/'2 sup_templates'!BV13-1,""),"")</f>
        <v/>
      </c>
      <c r="BW14" s="136" t="str">
        <f>IF(NOT(ISBLANK('2 sup_templates'!BW14)),IF(NOT(ISBLANK('2 sup_templates'!BW13)),'2 sup_templates'!BW14/'2 sup_templates'!BW13-1,""),"")</f>
        <v/>
      </c>
      <c r="BX14" s="133" t="str">
        <f>IF(NOT(ISBLANK('2 sup_templates'!BX14)),IF(NOT(ISBLANK('2 sup_templates'!BX13)),'2 sup_templates'!BX14/'2 sup_templates'!BX13-1,""),"")</f>
        <v/>
      </c>
      <c r="BY14" s="136" t="str">
        <f>IF(NOT(ISBLANK('2 sup_templates'!BY14)),IF(NOT(ISBLANK('2 sup_templates'!BY13)),'2 sup_templates'!BY14/'2 sup_templates'!BY13-1,""),"")</f>
        <v/>
      </c>
      <c r="BZ14" s="133" t="str">
        <f>IF(NOT(ISBLANK('2 sup_templates'!BZ14)),IF(NOT(ISBLANK('2 sup_templates'!BZ13)),'2 sup_templates'!BZ14/'2 sup_templates'!BZ13-1,""),"")</f>
        <v/>
      </c>
      <c r="CA14" s="137" t="str">
        <f>IF(NOT(ISBLANK('2 sup_templates'!CA14)),IF(NOT(ISBLANK('2 sup_templates'!CA13)),'2 sup_templates'!CA14/'2 sup_templates'!CA13-1,""),"")</f>
        <v/>
      </c>
      <c r="CB14" s="150" t="str">
        <f>IF(NOT(ISBLANK('2 sup_templates'!CB14)),IF(NOT(ISBLANK('2 sup_templates'!CB13)),'2 sup_templates'!CB14/'2 sup_templates'!CB13-1,""),"")</f>
        <v/>
      </c>
      <c r="CC14" s="136" t="str">
        <f>IF(NOT(ISBLANK('2 sup_templates'!CC14)),IF(NOT(ISBLANK('2 sup_templates'!CC13)),'2 sup_templates'!CC14/'2 sup_templates'!CC13-1,""),"")</f>
        <v/>
      </c>
      <c r="CD14" s="133" t="str">
        <f>IF(NOT(ISBLANK('2 sup_templates'!CD14)),IF(NOT(ISBLANK('2 sup_templates'!CD13)),'2 sup_templates'!CD14/'2 sup_templates'!CD13-1,""),"")</f>
        <v/>
      </c>
      <c r="CE14" s="136" t="str">
        <f>IF(NOT(ISBLANK('2 sup_templates'!CE14)),IF(NOT(ISBLANK('2 sup_templates'!CE13)),'2 sup_templates'!CE14/'2 sup_templates'!CE13-1,""),"")</f>
        <v/>
      </c>
      <c r="CF14" s="14"/>
      <c r="CG14" s="89">
        <v>2005</v>
      </c>
      <c r="CH14" s="136" t="str">
        <f>IF(NOT(ISBLANK('2 sup_templates'!CH14)),IF(NOT(ISBLANK('2 sup_templates'!CH13)),'2 sup_templates'!CH14/'2 sup_templates'!CH13-1,""),"")</f>
        <v/>
      </c>
      <c r="CI14" s="136" t="str">
        <f>IF(NOT(ISBLANK('2 sup_templates'!CI14)),IF(NOT(ISBLANK('2 sup_templates'!CI13)),'2 sup_templates'!CI14/'2 sup_templates'!CI13-1,""),"")</f>
        <v/>
      </c>
      <c r="CJ14" s="136" t="str">
        <f>IF(NOT(ISBLANK('2 sup_templates'!CJ14)),IF(NOT(ISBLANK('2 sup_templates'!CJ13)),'2 sup_templates'!CJ14/'2 sup_templates'!CJ13-1,""),"")</f>
        <v/>
      </c>
      <c r="CK14" s="136" t="str">
        <f>IF(NOT(ISBLANK('2 sup_templates'!CK14)),IF(NOT(ISBLANK('2 sup_templates'!CK13)),'2 sup_templates'!CK14/'2 sup_templates'!CK13-1,""),"")</f>
        <v/>
      </c>
      <c r="CL14" s="136" t="str">
        <f>IF(NOT(ISBLANK('2 sup_templates'!CL14)),IF(NOT(ISBLANK('2 sup_templates'!CL13)),'2 sup_templates'!CL14/'2 sup_templates'!CL13-1,""),"")</f>
        <v/>
      </c>
      <c r="CM14" s="136" t="str">
        <f>IF(NOT(ISBLANK('2 sup_templates'!CM14)),IF(NOT(ISBLANK('2 sup_templates'!CM13)),'2 sup_templates'!CM14/'2 sup_templates'!CM13-1,""),"")</f>
        <v/>
      </c>
      <c r="CN14" s="136" t="str">
        <f>IF(NOT(ISBLANK('2 sup_templates'!CN14)),IF(NOT(ISBLANK('2 sup_templates'!CN13)),'2 sup_templates'!CN14/'2 sup_templates'!CN13-1,""),"")</f>
        <v/>
      </c>
      <c r="CO14" s="136" t="str">
        <f>IF(NOT(ISBLANK('2 sup_templates'!CO14)),IF(NOT(ISBLANK('2 sup_templates'!CO13)),'2 sup_templates'!CO14/'2 sup_templates'!CO13-1,""),"")</f>
        <v/>
      </c>
      <c r="CP14" s="136" t="str">
        <f>IF(NOT(ISBLANK('2 sup_templates'!CP14)),IF(NOT(ISBLANK('2 sup_templates'!CP13)),'2 sup_templates'!CP14/'2 sup_templates'!CP13-1,""),"")</f>
        <v/>
      </c>
      <c r="CQ14" s="136" t="str">
        <f>IF(NOT(ISBLANK('2 sup_templates'!CQ14)),IF(NOT(ISBLANK('2 sup_templates'!CQ13)),'2 sup_templates'!CQ14/'2 sup_templates'!CQ13-1,""),"")</f>
        <v/>
      </c>
      <c r="CR14" s="136" t="str">
        <f>IF(NOT(ISBLANK('2 sup_templates'!CR14)),IF(NOT(ISBLANK('2 sup_templates'!CR13)),'2 sup_templates'!CR14/'2 sup_templates'!CR13-1,""),"")</f>
        <v/>
      </c>
      <c r="CS14" s="136" t="str">
        <f>IF(NOT(ISBLANK('2 sup_templates'!CS14)),IF(NOT(ISBLANK('2 sup_templates'!CS13)),'2 sup_templates'!CS14/'2 sup_templates'!CS13-1,""),"")</f>
        <v/>
      </c>
      <c r="CT14" s="136" t="str">
        <f>IF(NOT(ISBLANK('2 sup_templates'!CT14)),IF(NOT(ISBLANK('2 sup_templates'!CT13)),'2 sup_templates'!CT14/'2 sup_templates'!CT13-1,""),"")</f>
        <v/>
      </c>
      <c r="CU14"/>
      <c r="CV14"/>
    </row>
    <row r="15" spans="1:100" s="2" customFormat="1" x14ac:dyDescent="0.2">
      <c r="A15" s="6"/>
      <c r="B15" s="89">
        <v>2006</v>
      </c>
      <c r="C15" s="839" t="str">
        <f>IF(NOT(ISBLANK('2 sup_templates'!C15)),IF(NOT(ISBLANK('2 sup_templates'!C14)),'2 sup_templates'!C15/'2 sup_templates'!C14-1,""),"")</f>
        <v/>
      </c>
      <c r="D15" s="839" t="str">
        <f>IF(NOT(ISBLANK('2 sup_templates'!D15)),IF(NOT(ISBLANK('2 sup_templates'!D14)),'2 sup_templates'!D15/'2 sup_templates'!D14-1,""),"")</f>
        <v/>
      </c>
      <c r="E15" s="839" t="str">
        <f>IF(NOT(ISBLANK('2 sup_templates'!E15)),IF(NOT(ISBLANK('2 sup_templates'!E14)),'2 sup_templates'!E15/'2 sup_templates'!E14-1,""),"")</f>
        <v/>
      </c>
      <c r="F15" s="839" t="str">
        <f>IF(NOT(ISBLANK('2 sup_templates'!F15)),IF(NOT(ISBLANK('2 sup_templates'!F14)),'2 sup_templates'!F15/'2 sup_templates'!F14-1,""),"")</f>
        <v/>
      </c>
      <c r="G15" s="839" t="str">
        <f>IF(NOT(ISBLANK('2 sup_templates'!G15)),IF(NOT(ISBLANK('2 sup_templates'!G14)),'2 sup_templates'!G15/'2 sup_templates'!G14-1,""),"")</f>
        <v/>
      </c>
      <c r="H15" s="839" t="str">
        <f>IF(NOT(ISBLANK('2 sup_templates'!H15)),IF(NOT(ISBLANK('2 sup_templates'!H14)),'2 sup_templates'!H15/'2 sup_templates'!H14-1,""),"")</f>
        <v/>
      </c>
      <c r="I15" s="839" t="str">
        <f>IF(NOT(ISBLANK('2 sup_templates'!I15)),IF(NOT(ISBLANK('2 sup_templates'!I14)),'2 sup_templates'!I15/'2 sup_templates'!I14-1,""),"")</f>
        <v/>
      </c>
      <c r="J15" s="839" t="str">
        <f>IF(NOT(ISBLANK('2 sup_templates'!J15)),IF(NOT(ISBLANK('2 sup_templates'!J14)),'2 sup_templates'!J15/'2 sup_templates'!J14-1,""),"")</f>
        <v/>
      </c>
      <c r="K15" s="839" t="str">
        <f>IF(NOT(ISBLANK('2 sup_templates'!K15)),IF(NOT(ISBLANK('2 sup_templates'!K14)),'2 sup_templates'!K15/'2 sup_templates'!K14-1,""),"")</f>
        <v/>
      </c>
      <c r="L15" s="839" t="str">
        <f>IF(NOT(ISBLANK('2 sup_templates'!L15)),IF(NOT(ISBLANK('2 sup_templates'!L14)),'2 sup_templates'!L15/'2 sup_templates'!L14-1,""),"")</f>
        <v/>
      </c>
      <c r="M15" s="839" t="str">
        <f>IF(NOT(ISBLANK('2 sup_templates'!M15)),IF(NOT(ISBLANK('2 sup_templates'!M14)),'2 sup_templates'!M15/'2 sup_templates'!M14-1,""),"")</f>
        <v/>
      </c>
      <c r="N15" s="839" t="str">
        <f>IF(NOT(ISBLANK('2 sup_templates'!N15)),IF(NOT(ISBLANK('2 sup_templates'!N14)),'2 sup_templates'!N15/'2 sup_templates'!N14-1,""),"")</f>
        <v/>
      </c>
      <c r="O15" s="839" t="str">
        <f>IF(NOT(ISBLANK('2 sup_templates'!O15)),IF(NOT(ISBLANK('2 sup_templates'!O14)),'2 sup_templates'!O15/'2 sup_templates'!O14-1,""),"")</f>
        <v/>
      </c>
      <c r="P15" s="839" t="str">
        <f>IF(NOT(ISBLANK('2 sup_templates'!P15)),IF(NOT(ISBLANK('2 sup_templates'!P14)),'2 sup_templates'!P15/'2 sup_templates'!P14-1,""),"")</f>
        <v/>
      </c>
      <c r="Q15" s="839" t="str">
        <f>IF(NOT(ISBLANK('2 sup_templates'!Q15)),IF(NOT(ISBLANK('2 sup_templates'!Q14)),'2 sup_templates'!Q15/'2 sup_templates'!Q14-1,""),"")</f>
        <v/>
      </c>
      <c r="R15" s="839" t="str">
        <f>IF(NOT(ISBLANK('2 sup_templates'!R15)),IF(NOT(ISBLANK('2 sup_templates'!R14)),'2 sup_templates'!R15/'2 sup_templates'!R14-1,""),"")</f>
        <v/>
      </c>
      <c r="S15" s="839" t="str">
        <f>IF(NOT(ISBLANK('2 sup_templates'!S15)),IF(NOT(ISBLANK('2 sup_templates'!S14)),'2 sup_templates'!S15/'2 sup_templates'!S14-1,""),"")</f>
        <v/>
      </c>
      <c r="T15" s="839" t="str">
        <f>IF(NOT(ISBLANK('2 sup_templates'!T15)),IF(NOT(ISBLANK('2 sup_templates'!T14)),'2 sup_templates'!T15/'2 sup_templates'!T14-1,""),"")</f>
        <v/>
      </c>
      <c r="U15" s="839" t="str">
        <f>IF(NOT(ISBLANK('2 sup_templates'!U15)),IF(NOT(ISBLANK('2 sup_templates'!U14)),'2 sup_templates'!U15/'2 sup_templates'!U14-1,""),"")</f>
        <v/>
      </c>
      <c r="V15" s="839" t="str">
        <f>IF(NOT(ISBLANK('2 sup_templates'!V15)),IF(NOT(ISBLANK('2 sup_templates'!V14)),'2 sup_templates'!V15/'2 sup_templates'!V14-1,""),"")</f>
        <v/>
      </c>
      <c r="W15" s="839" t="str">
        <f>IF(NOT(ISBLANK('2 sup_templates'!W15)),IF(NOT(ISBLANK('2 sup_templates'!W14)),'2 sup_templates'!W15/'2 sup_templates'!W14-1,""),"")</f>
        <v/>
      </c>
      <c r="X15" s="839" t="str">
        <f>IF(NOT(ISBLANK('2 sup_templates'!X15)),IF(NOT(ISBLANK('2 sup_templates'!X14)),'2 sup_templates'!X15/'2 sup_templates'!X14-1,""),"")</f>
        <v/>
      </c>
      <c r="Y15" s="839" t="str">
        <f>IF(NOT(ISBLANK('2 sup_templates'!Y15)),IF(NOT(ISBLANK('2 sup_templates'!Y14)),'2 sup_templates'!Y15/'2 sup_templates'!Y14-1,""),"")</f>
        <v/>
      </c>
      <c r="Z15" s="839" t="str">
        <f>IF(NOT(ISBLANK('2 sup_templates'!Z15)),IF(NOT(ISBLANK('2 sup_templates'!Z14)),'2 sup_templates'!Z15/'2 sup_templates'!Z14-1,""),"")</f>
        <v/>
      </c>
      <c r="AA15" s="839" t="str">
        <f>IF(NOT(ISBLANK('2 sup_templates'!AA15)),IF(NOT(ISBLANK('2 sup_templates'!AA14)),'2 sup_templates'!AA15/'2 sup_templates'!AA14-1,""),"")</f>
        <v/>
      </c>
      <c r="AB15" s="839" t="str">
        <f>IF(NOT(ISBLANK('2 sup_templates'!AB15)),IF(NOT(ISBLANK('2 sup_templates'!AB14)),'2 sup_templates'!AB15/'2 sup_templates'!AB14-1,""),"")</f>
        <v/>
      </c>
      <c r="AC15" s="839" t="str">
        <f>IF(NOT(ISBLANK('2 sup_templates'!AC15)),IF(NOT(ISBLANK('2 sup_templates'!AC14)),'2 sup_templates'!AC15/'2 sup_templates'!AC14-1,""),"")</f>
        <v/>
      </c>
      <c r="AD15" s="839" t="str">
        <f>IF(NOT(ISBLANK('2 sup_templates'!AD15)),IF(NOT(ISBLANK('2 sup_templates'!AD14)),'2 sup_templates'!AD15/'2 sup_templates'!AD14-1,""),"")</f>
        <v/>
      </c>
      <c r="AE15" s="839" t="str">
        <f>IF(NOT(ISBLANK('2 sup_templates'!AE15)),IF(NOT(ISBLANK('2 sup_templates'!AE14)),'2 sup_templates'!AE15/'2 sup_templates'!AE14-1,""),"")</f>
        <v/>
      </c>
      <c r="AF15" s="839" t="str">
        <f>IF(NOT(ISBLANK('2 sup_templates'!AF15)),IF(NOT(ISBLANK('2 sup_templates'!AF14)),'2 sup_templates'!AF15/'2 sup_templates'!AF14-1,""),"")</f>
        <v/>
      </c>
      <c r="AG15" s="839" t="str">
        <f>IF(NOT(ISBLANK('2 sup_templates'!AG15)),IF(NOT(ISBLANK('2 sup_templates'!AG14)),'2 sup_templates'!AG15/'2 sup_templates'!AG14-1,""),"")</f>
        <v/>
      </c>
      <c r="AH15" s="839" t="str">
        <f>IF(NOT(ISBLANK('2 sup_templates'!AH15)),IF(NOT(ISBLANK('2 sup_templates'!AH14)),'2 sup_templates'!AH15/'2 sup_templates'!AH14-1,""),"")</f>
        <v/>
      </c>
      <c r="AI15" s="839" t="str">
        <f>IF(NOT(ISBLANK('2 sup_templates'!AI15)),IF(NOT(ISBLANK('2 sup_templates'!AI14)),'2 sup_templates'!AI15/'2 sup_templates'!AI14-1,""),"")</f>
        <v/>
      </c>
      <c r="AJ15" s="658"/>
      <c r="AK15" s="89">
        <v>2006</v>
      </c>
      <c r="AL15" s="133" t="str">
        <f>IF(NOT(ISBLANK('2 sup_templates'!AL15)),IF(NOT(ISBLANK('2 sup_templates'!AL14)),'2 sup_templates'!AL15/'2 sup_templates'!AL14-1,""),"")</f>
        <v/>
      </c>
      <c r="AM15" s="136" t="str">
        <f>IF(NOT(ISBLANK('2 sup_templates'!AM15)),IF(NOT(ISBLANK('2 sup_templates'!AM14)),'2 sup_templates'!AM15/'2 sup_templates'!AM14-1,""),"")</f>
        <v/>
      </c>
      <c r="AN15" s="133" t="str">
        <f>IF(NOT(ISBLANK('2 sup_templates'!AN15)),IF(NOT(ISBLANK('2 sup_templates'!AN14)),'2 sup_templates'!AN15/'2 sup_templates'!AN14-1,""),"")</f>
        <v/>
      </c>
      <c r="AO15" s="136" t="str">
        <f>IF(NOT(ISBLANK('2 sup_templates'!AO15)),IF(NOT(ISBLANK('2 sup_templates'!AO14)),'2 sup_templates'!AO15/'2 sup_templates'!AO14-1,""),"")</f>
        <v/>
      </c>
      <c r="AP15" s="133" t="str">
        <f>IF(NOT(ISBLANK('2 sup_templates'!AP15)),IF(NOT(ISBLANK('2 sup_templates'!AP14)),'2 sup_templates'!AP15/'2 sup_templates'!AP14-1,""),"")</f>
        <v/>
      </c>
      <c r="AQ15" s="136" t="str">
        <f>IF(NOT(ISBLANK('2 sup_templates'!AQ15)),IF(NOT(ISBLANK('2 sup_templates'!AQ14)),'2 sup_templates'!AQ15/'2 sup_templates'!AQ14-1,""),"")</f>
        <v/>
      </c>
      <c r="AR15" s="133" t="str">
        <f>IF(NOT(ISBLANK('2 sup_templates'!AR15)),IF(NOT(ISBLANK('2 sup_templates'!AR14)),'2 sup_templates'!AR15/'2 sup_templates'!AR14-1,""),"")</f>
        <v/>
      </c>
      <c r="AS15" s="136" t="str">
        <f>IF(NOT(ISBLANK('2 sup_templates'!AS15)),IF(NOT(ISBLANK('2 sup_templates'!AS14)),'2 sup_templates'!AS15/'2 sup_templates'!AS14-1,""),"")</f>
        <v/>
      </c>
      <c r="AT15" s="136" t="str">
        <f>IF(NOT(ISBLANK('2 sup_templates'!AT15)),IF(NOT(ISBLANK('2 sup_templates'!AT14)),'2 sup_templates'!AT15/'2 sup_templates'!AT14-1,""),"")</f>
        <v/>
      </c>
      <c r="AU15" s="136" t="str">
        <f>IF(NOT(ISBLANK('2 sup_templates'!AU15)),IF(NOT(ISBLANK('2 sup_templates'!AU14)),'2 sup_templates'!AU15/'2 sup_templates'!AU14-1,""),"")</f>
        <v/>
      </c>
      <c r="AV15" s="136" t="str">
        <f>IF(NOT(ISBLANK('2 sup_templates'!AV15)),IF(NOT(ISBLANK('2 sup_templates'!AV14)),'2 sup_templates'!AV15/'2 sup_templates'!AV14-1,""),"")</f>
        <v/>
      </c>
      <c r="AW15" s="136" t="str">
        <f>IF(NOT(ISBLANK('2 sup_templates'!AW15)),IF(NOT(ISBLANK('2 sup_templates'!AW14)),'2 sup_templates'!AW15/'2 sup_templates'!AW14-1,""),"")</f>
        <v/>
      </c>
      <c r="AX15" s="136" t="str">
        <f>IF(NOT(ISBLANK('2 sup_templates'!AX15)),IF(NOT(ISBLANK('2 sup_templates'!AX14)),'2 sup_templates'!AX15/'2 sup_templates'!AX14-1,""),"")</f>
        <v/>
      </c>
      <c r="AY15" s="136" t="str">
        <f>IF(NOT(ISBLANK('2 sup_templates'!AY15)),IF(NOT(ISBLANK('2 sup_templates'!AY14)),'2 sup_templates'!AY15/'2 sup_templates'!AY14-1,""),"")</f>
        <v/>
      </c>
      <c r="AZ15" s="136" t="str">
        <f>IF(NOT(ISBLANK('2 sup_templates'!AZ15)),IF(NOT(ISBLANK('2 sup_templates'!AZ14)),'2 sup_templates'!AZ15/'2 sup_templates'!AZ14-1,""),"")</f>
        <v/>
      </c>
      <c r="BA15" s="136" t="str">
        <f>IF(NOT(ISBLANK('2 sup_templates'!BA15)),IF(NOT(ISBLANK('2 sup_templates'!BA14)),'2 sup_templates'!BA15/'2 sup_templates'!BA14-1,""),"")</f>
        <v/>
      </c>
      <c r="BB15" s="136" t="str">
        <f>IF(NOT(ISBLANK('2 sup_templates'!BB15)),IF(NOT(ISBLANK('2 sup_templates'!BB14)),'2 sup_templates'!BB15/'2 sup_templates'!BB14-1,""),"")</f>
        <v/>
      </c>
      <c r="BC15" s="136" t="str">
        <f>IF(NOT(ISBLANK('2 sup_templates'!BC15)),IF(NOT(ISBLANK('2 sup_templates'!BC14)),'2 sup_templates'!BC15/'2 sup_templates'!BC14-1,""),"")</f>
        <v/>
      </c>
      <c r="BD15" s="136" t="str">
        <f>IF(NOT(ISBLANK('2 sup_templates'!BD15)),IF(NOT(ISBLANK('2 sup_templates'!BD14)),'2 sup_templates'!BD15/'2 sup_templates'!BD14-1,""),"")</f>
        <v/>
      </c>
      <c r="BE15" s="136" t="str">
        <f>IF(NOT(ISBLANK('2 sup_templates'!BE15)),IF(NOT(ISBLANK('2 sup_templates'!BE14)),'2 sup_templates'!BE15/'2 sup_templates'!BE14-1,""),"")</f>
        <v/>
      </c>
      <c r="BF15" s="136" t="str">
        <f>IF(NOT(ISBLANK('2 sup_templates'!BF15)),IF(NOT(ISBLANK('2 sup_templates'!BF14)),'2 sup_templates'!BF15/'2 sup_templates'!BF14-1,""),"")</f>
        <v/>
      </c>
      <c r="BG15" s="136" t="str">
        <f>IF(NOT(ISBLANK('2 sup_templates'!BG15)),IF(NOT(ISBLANK('2 sup_templates'!BG14)),'2 sup_templates'!BG15/'2 sup_templates'!BG14-1,""),"")</f>
        <v/>
      </c>
      <c r="BH15" s="658"/>
      <c r="BI15" s="89">
        <v>2006</v>
      </c>
      <c r="BJ15" s="133" t="str">
        <f>IF(NOT(ISBLANK('2 sup_templates'!BJ15)),IF(NOT(ISBLANK('2 sup_templates'!BJ14)),'2 sup_templates'!BJ15/'2 sup_templates'!BJ14-1,""),"")</f>
        <v/>
      </c>
      <c r="BK15" s="136" t="str">
        <f>IF(NOT(ISBLANK('2 sup_templates'!BK15)),IF(NOT(ISBLANK('2 sup_templates'!BK14)),'2 sup_templates'!BK15/'2 sup_templates'!BK14-1,""),"")</f>
        <v/>
      </c>
      <c r="BL15" s="133" t="str">
        <f>IF(NOT(ISBLANK('2 sup_templates'!BL15)),IF(NOT(ISBLANK('2 sup_templates'!BL14)),'2 sup_templates'!BL15/'2 sup_templates'!BL14-1,""),"")</f>
        <v/>
      </c>
      <c r="BM15" s="136" t="str">
        <f>IF(NOT(ISBLANK('2 sup_templates'!BM15)),IF(NOT(ISBLANK('2 sup_templates'!BM14)),'2 sup_templates'!BM15/'2 sup_templates'!BM14-1,""),"")</f>
        <v/>
      </c>
      <c r="BN15" s="133" t="str">
        <f>IF(NOT(ISBLANK('2 sup_templates'!BN15)),IF(NOT(ISBLANK('2 sup_templates'!BN14)),'2 sup_templates'!BN15/'2 sup_templates'!BN14-1,""),"")</f>
        <v/>
      </c>
      <c r="BO15" s="136" t="str">
        <f>IF(NOT(ISBLANK('2 sup_templates'!BO15)),IF(NOT(ISBLANK('2 sup_templates'!BO14)),'2 sup_templates'!BO15/'2 sup_templates'!BO14-1,""),"")</f>
        <v/>
      </c>
      <c r="BP15" s="133" t="str">
        <f>IF(NOT(ISBLANK('2 sup_templates'!BP15)),IF(NOT(ISBLANK('2 sup_templates'!BP14)),'2 sup_templates'!BP15/'2 sup_templates'!BP14-1,""),"")</f>
        <v/>
      </c>
      <c r="BQ15" s="136" t="str">
        <f>IF(NOT(ISBLANK('2 sup_templates'!BQ15)),IF(NOT(ISBLANK('2 sup_templates'!BQ14)),'2 sup_templates'!BQ15/'2 sup_templates'!BQ14-1,""),"")</f>
        <v/>
      </c>
      <c r="BR15" s="133" t="str">
        <f>IF(NOT(ISBLANK('2 sup_templates'!BR15)),IF(NOT(ISBLANK('2 sup_templates'!BR14)),'2 sup_templates'!BR15/'2 sup_templates'!BR14-1,""),"")</f>
        <v/>
      </c>
      <c r="BS15" s="136" t="str">
        <f>IF(NOT(ISBLANK('2 sup_templates'!BS15)),IF(NOT(ISBLANK('2 sup_templates'!BS14)),'2 sup_templates'!BS15/'2 sup_templates'!BS14-1,""),"")</f>
        <v/>
      </c>
      <c r="BT15" s="133" t="str">
        <f>IF(NOT(ISBLANK('2 sup_templates'!BT15)),IF(NOT(ISBLANK('2 sup_templates'!BT14)),'2 sup_templates'!BT15/'2 sup_templates'!BT14-1,""),"")</f>
        <v/>
      </c>
      <c r="BU15" s="136" t="str">
        <f>IF(NOT(ISBLANK('2 sup_templates'!BU15)),IF(NOT(ISBLANK('2 sup_templates'!BU14)),'2 sup_templates'!BU15/'2 sup_templates'!BU14-1,""),"")</f>
        <v/>
      </c>
      <c r="BV15" s="133" t="str">
        <f>IF(NOT(ISBLANK('2 sup_templates'!BV15)),IF(NOT(ISBLANK('2 sup_templates'!BV14)),'2 sup_templates'!BV15/'2 sup_templates'!BV14-1,""),"")</f>
        <v/>
      </c>
      <c r="BW15" s="136" t="str">
        <f>IF(NOT(ISBLANK('2 sup_templates'!BW15)),IF(NOT(ISBLANK('2 sup_templates'!BW14)),'2 sup_templates'!BW15/'2 sup_templates'!BW14-1,""),"")</f>
        <v/>
      </c>
      <c r="BX15" s="133" t="str">
        <f>IF(NOT(ISBLANK('2 sup_templates'!BX15)),IF(NOT(ISBLANK('2 sup_templates'!BX14)),'2 sup_templates'!BX15/'2 sup_templates'!BX14-1,""),"")</f>
        <v/>
      </c>
      <c r="BY15" s="136" t="str">
        <f>IF(NOT(ISBLANK('2 sup_templates'!BY15)),IF(NOT(ISBLANK('2 sup_templates'!BY14)),'2 sup_templates'!BY15/'2 sup_templates'!BY14-1,""),"")</f>
        <v/>
      </c>
      <c r="BZ15" s="133" t="str">
        <f>IF(NOT(ISBLANK('2 sup_templates'!BZ15)),IF(NOT(ISBLANK('2 sup_templates'!BZ14)),'2 sup_templates'!BZ15/'2 sup_templates'!BZ14-1,""),"")</f>
        <v/>
      </c>
      <c r="CA15" s="137" t="str">
        <f>IF(NOT(ISBLANK('2 sup_templates'!CA15)),IF(NOT(ISBLANK('2 sup_templates'!CA14)),'2 sup_templates'!CA15/'2 sup_templates'!CA14-1,""),"")</f>
        <v/>
      </c>
      <c r="CB15" s="150" t="str">
        <f>IF(NOT(ISBLANK('2 sup_templates'!CB15)),IF(NOT(ISBLANK('2 sup_templates'!CB14)),'2 sup_templates'!CB15/'2 sup_templates'!CB14-1,""),"")</f>
        <v/>
      </c>
      <c r="CC15" s="136" t="str">
        <f>IF(NOT(ISBLANK('2 sup_templates'!CC15)),IF(NOT(ISBLANK('2 sup_templates'!CC14)),'2 sup_templates'!CC15/'2 sup_templates'!CC14-1,""),"")</f>
        <v/>
      </c>
      <c r="CD15" s="133" t="str">
        <f>IF(NOT(ISBLANK('2 sup_templates'!CD15)),IF(NOT(ISBLANK('2 sup_templates'!CD14)),'2 sup_templates'!CD15/'2 sup_templates'!CD14-1,""),"")</f>
        <v/>
      </c>
      <c r="CE15" s="136" t="str">
        <f>IF(NOT(ISBLANK('2 sup_templates'!CE15)),IF(NOT(ISBLANK('2 sup_templates'!CE14)),'2 sup_templates'!CE15/'2 sup_templates'!CE14-1,""),"")</f>
        <v/>
      </c>
      <c r="CF15" s="14"/>
      <c r="CG15" s="89">
        <v>2006</v>
      </c>
      <c r="CH15" s="136" t="str">
        <f>IF(NOT(ISBLANK('2 sup_templates'!CH15)),IF(NOT(ISBLANK('2 sup_templates'!CH14)),'2 sup_templates'!CH15/'2 sup_templates'!CH14-1,""),"")</f>
        <v/>
      </c>
      <c r="CI15" s="136" t="str">
        <f>IF(NOT(ISBLANK('2 sup_templates'!CI15)),IF(NOT(ISBLANK('2 sup_templates'!CI14)),'2 sup_templates'!CI15/'2 sup_templates'!CI14-1,""),"")</f>
        <v/>
      </c>
      <c r="CJ15" s="136" t="str">
        <f>IF(NOT(ISBLANK('2 sup_templates'!CJ15)),IF(NOT(ISBLANK('2 sup_templates'!CJ14)),'2 sup_templates'!CJ15/'2 sup_templates'!CJ14-1,""),"")</f>
        <v/>
      </c>
      <c r="CK15" s="136" t="str">
        <f>IF(NOT(ISBLANK('2 sup_templates'!CK15)),IF(NOT(ISBLANK('2 sup_templates'!CK14)),'2 sup_templates'!CK15/'2 sup_templates'!CK14-1,""),"")</f>
        <v/>
      </c>
      <c r="CL15" s="136" t="str">
        <f>IF(NOT(ISBLANK('2 sup_templates'!CL15)),IF(NOT(ISBLANK('2 sup_templates'!CL14)),'2 sup_templates'!CL15/'2 sup_templates'!CL14-1,""),"")</f>
        <v/>
      </c>
      <c r="CM15" s="136" t="str">
        <f>IF(NOT(ISBLANK('2 sup_templates'!CM15)),IF(NOT(ISBLANK('2 sup_templates'!CM14)),'2 sup_templates'!CM15/'2 sup_templates'!CM14-1,""),"")</f>
        <v/>
      </c>
      <c r="CN15" s="136" t="str">
        <f>IF(NOT(ISBLANK('2 sup_templates'!CN15)),IF(NOT(ISBLANK('2 sup_templates'!CN14)),'2 sup_templates'!CN15/'2 sup_templates'!CN14-1,""),"")</f>
        <v/>
      </c>
      <c r="CO15" s="136" t="str">
        <f>IF(NOT(ISBLANK('2 sup_templates'!CO15)),IF(NOT(ISBLANK('2 sup_templates'!CO14)),'2 sup_templates'!CO15/'2 sup_templates'!CO14-1,""),"")</f>
        <v/>
      </c>
      <c r="CP15" s="136" t="str">
        <f>IF(NOT(ISBLANK('2 sup_templates'!CP15)),IF(NOT(ISBLANK('2 sup_templates'!CP14)),'2 sup_templates'!CP15/'2 sup_templates'!CP14-1,""),"")</f>
        <v/>
      </c>
      <c r="CQ15" s="136" t="str">
        <f>IF(NOT(ISBLANK('2 sup_templates'!CQ15)),IF(NOT(ISBLANK('2 sup_templates'!CQ14)),'2 sup_templates'!CQ15/'2 sup_templates'!CQ14-1,""),"")</f>
        <v/>
      </c>
      <c r="CR15" s="136" t="str">
        <f>IF(NOT(ISBLANK('2 sup_templates'!CR15)),IF(NOT(ISBLANK('2 sup_templates'!CR14)),'2 sup_templates'!CR15/'2 sup_templates'!CR14-1,""),"")</f>
        <v/>
      </c>
      <c r="CS15" s="136" t="str">
        <f>IF(NOT(ISBLANK('2 sup_templates'!CS15)),IF(NOT(ISBLANK('2 sup_templates'!CS14)),'2 sup_templates'!CS15/'2 sup_templates'!CS14-1,""),"")</f>
        <v/>
      </c>
      <c r="CT15" s="136" t="str">
        <f>IF(NOT(ISBLANK('2 sup_templates'!CT15)),IF(NOT(ISBLANK('2 sup_templates'!CT14)),'2 sup_templates'!CT15/'2 sup_templates'!CT14-1,""),"")</f>
        <v/>
      </c>
      <c r="CU15"/>
      <c r="CV15"/>
    </row>
    <row r="16" spans="1:100" s="2" customFormat="1" x14ac:dyDescent="0.2">
      <c r="A16" s="6" t="s">
        <v>329</v>
      </c>
      <c r="B16" s="89">
        <v>2007</v>
      </c>
      <c r="C16" s="839" t="str">
        <f>IF(NOT(ISBLANK('2 sup_templates'!C16)),IF(NOT(ISBLANK('2 sup_templates'!C15)),'2 sup_templates'!C16/'2 sup_templates'!C15-1,""),"")</f>
        <v/>
      </c>
      <c r="D16" s="839" t="str">
        <f>IF(NOT(ISBLANK('2 sup_templates'!D16)),IF(NOT(ISBLANK('2 sup_templates'!D15)),'2 sup_templates'!D16/'2 sup_templates'!D15-1,""),"")</f>
        <v/>
      </c>
      <c r="E16" s="839" t="str">
        <f>IF(NOT(ISBLANK('2 sup_templates'!E16)),IF(NOT(ISBLANK('2 sup_templates'!E15)),'2 sup_templates'!E16/'2 sup_templates'!E15-1,""),"")</f>
        <v/>
      </c>
      <c r="F16" s="839" t="str">
        <f>IF(NOT(ISBLANK('2 sup_templates'!F16)),IF(NOT(ISBLANK('2 sup_templates'!F15)),'2 sup_templates'!F16/'2 sup_templates'!F15-1,""),"")</f>
        <v/>
      </c>
      <c r="G16" s="839" t="str">
        <f>IF(NOT(ISBLANK('2 sup_templates'!G16)),IF(NOT(ISBLANK('2 sup_templates'!G15)),'2 sup_templates'!G16/'2 sup_templates'!G15-1,""),"")</f>
        <v/>
      </c>
      <c r="H16" s="839" t="str">
        <f>IF(NOT(ISBLANK('2 sup_templates'!H16)),IF(NOT(ISBLANK('2 sup_templates'!H15)),'2 sup_templates'!H16/'2 sup_templates'!H15-1,""),"")</f>
        <v/>
      </c>
      <c r="I16" s="839" t="str">
        <f>IF(NOT(ISBLANK('2 sup_templates'!I16)),IF(NOT(ISBLANK('2 sup_templates'!I15)),'2 sup_templates'!I16/'2 sup_templates'!I15-1,""),"")</f>
        <v/>
      </c>
      <c r="J16" s="839" t="str">
        <f>IF(NOT(ISBLANK('2 sup_templates'!J16)),IF(NOT(ISBLANK('2 sup_templates'!J15)),'2 sup_templates'!J16/'2 sup_templates'!J15-1,""),"")</f>
        <v/>
      </c>
      <c r="K16" s="839" t="str">
        <f>IF(NOT(ISBLANK('2 sup_templates'!K16)),IF(NOT(ISBLANK('2 sup_templates'!K15)),'2 sup_templates'!K16/'2 sup_templates'!K15-1,""),"")</f>
        <v/>
      </c>
      <c r="L16" s="839" t="str">
        <f>IF(NOT(ISBLANK('2 sup_templates'!L16)),IF(NOT(ISBLANK('2 sup_templates'!L15)),'2 sup_templates'!L16/'2 sup_templates'!L15-1,""),"")</f>
        <v/>
      </c>
      <c r="M16" s="839" t="str">
        <f>IF(NOT(ISBLANK('2 sup_templates'!M16)),IF(NOT(ISBLANK('2 sup_templates'!M15)),'2 sup_templates'!M16/'2 sup_templates'!M15-1,""),"")</f>
        <v/>
      </c>
      <c r="N16" s="839" t="str">
        <f>IF(NOT(ISBLANK('2 sup_templates'!N16)),IF(NOT(ISBLANK('2 sup_templates'!N15)),'2 sup_templates'!N16/'2 sup_templates'!N15-1,""),"")</f>
        <v/>
      </c>
      <c r="O16" s="839" t="str">
        <f>IF(NOT(ISBLANK('2 sup_templates'!O16)),IF(NOT(ISBLANK('2 sup_templates'!O15)),'2 sup_templates'!O16/'2 sup_templates'!O15-1,""),"")</f>
        <v/>
      </c>
      <c r="P16" s="839" t="str">
        <f>IF(NOT(ISBLANK('2 sup_templates'!P16)),IF(NOT(ISBLANK('2 sup_templates'!P15)),'2 sup_templates'!P16/'2 sup_templates'!P15-1,""),"")</f>
        <v/>
      </c>
      <c r="Q16" s="839" t="str">
        <f>IF(NOT(ISBLANK('2 sup_templates'!Q16)),IF(NOT(ISBLANK('2 sup_templates'!Q15)),'2 sup_templates'!Q16/'2 sup_templates'!Q15-1,""),"")</f>
        <v/>
      </c>
      <c r="R16" s="839" t="str">
        <f>IF(NOT(ISBLANK('2 sup_templates'!R16)),IF(NOT(ISBLANK('2 sup_templates'!R15)),'2 sup_templates'!R16/'2 sup_templates'!R15-1,""),"")</f>
        <v/>
      </c>
      <c r="S16" s="839" t="str">
        <f>IF(NOT(ISBLANK('2 sup_templates'!S16)),IF(NOT(ISBLANK('2 sup_templates'!S15)),'2 sup_templates'!S16/'2 sup_templates'!S15-1,""),"")</f>
        <v/>
      </c>
      <c r="T16" s="839" t="str">
        <f>IF(NOT(ISBLANK('2 sup_templates'!T16)),IF(NOT(ISBLANK('2 sup_templates'!T15)),'2 sup_templates'!T16/'2 sup_templates'!T15-1,""),"")</f>
        <v/>
      </c>
      <c r="U16" s="839" t="str">
        <f>IF(NOT(ISBLANK('2 sup_templates'!U16)),IF(NOT(ISBLANK('2 sup_templates'!U15)),'2 sup_templates'!U16/'2 sup_templates'!U15-1,""),"")</f>
        <v/>
      </c>
      <c r="V16" s="839" t="str">
        <f>IF(NOT(ISBLANK('2 sup_templates'!V16)),IF(NOT(ISBLANK('2 sup_templates'!V15)),'2 sup_templates'!V16/'2 sup_templates'!V15-1,""),"")</f>
        <v/>
      </c>
      <c r="W16" s="839" t="str">
        <f>IF(NOT(ISBLANK('2 sup_templates'!W16)),IF(NOT(ISBLANK('2 sup_templates'!W15)),'2 sup_templates'!W16/'2 sup_templates'!W15-1,""),"")</f>
        <v/>
      </c>
      <c r="X16" s="839" t="str">
        <f>IF(NOT(ISBLANK('2 sup_templates'!X16)),IF(NOT(ISBLANK('2 sup_templates'!X15)),'2 sup_templates'!X16/'2 sup_templates'!X15-1,""),"")</f>
        <v/>
      </c>
      <c r="Y16" s="839" t="str">
        <f>IF(NOT(ISBLANK('2 sup_templates'!Y16)),IF(NOT(ISBLANK('2 sup_templates'!Y15)),'2 sup_templates'!Y16/'2 sup_templates'!Y15-1,""),"")</f>
        <v/>
      </c>
      <c r="Z16" s="839" t="str">
        <f>IF(NOT(ISBLANK('2 sup_templates'!Z16)),IF(NOT(ISBLANK('2 sup_templates'!Z15)),'2 sup_templates'!Z16/'2 sup_templates'!Z15-1,""),"")</f>
        <v/>
      </c>
      <c r="AA16" s="839" t="str">
        <f>IF(NOT(ISBLANK('2 sup_templates'!AA16)),IF(NOT(ISBLANK('2 sup_templates'!AA15)),'2 sup_templates'!AA16/'2 sup_templates'!AA15-1,""),"")</f>
        <v/>
      </c>
      <c r="AB16" s="839" t="str">
        <f>IF(NOT(ISBLANK('2 sup_templates'!AB16)),IF(NOT(ISBLANK('2 sup_templates'!AB15)),'2 sup_templates'!AB16/'2 sup_templates'!AB15-1,""),"")</f>
        <v/>
      </c>
      <c r="AC16" s="839" t="str">
        <f>IF(NOT(ISBLANK('2 sup_templates'!AC16)),IF(NOT(ISBLANK('2 sup_templates'!AC15)),'2 sup_templates'!AC16/'2 sup_templates'!AC15-1,""),"")</f>
        <v/>
      </c>
      <c r="AD16" s="839" t="str">
        <f>IF(NOT(ISBLANK('2 sup_templates'!AD16)),IF(NOT(ISBLANK('2 sup_templates'!AD15)),'2 sup_templates'!AD16/'2 sup_templates'!AD15-1,""),"")</f>
        <v/>
      </c>
      <c r="AE16" s="839" t="str">
        <f>IF(NOT(ISBLANK('2 sup_templates'!AE16)),IF(NOT(ISBLANK('2 sup_templates'!AE15)),'2 sup_templates'!AE16/'2 sup_templates'!AE15-1,""),"")</f>
        <v/>
      </c>
      <c r="AF16" s="839" t="str">
        <f>IF(NOT(ISBLANK('2 sup_templates'!AF16)),IF(NOT(ISBLANK('2 sup_templates'!AF15)),'2 sup_templates'!AF16/'2 sup_templates'!AF15-1,""),"")</f>
        <v/>
      </c>
      <c r="AG16" s="839" t="str">
        <f>IF(NOT(ISBLANK('2 sup_templates'!AG16)),IF(NOT(ISBLANK('2 sup_templates'!AG15)),'2 sup_templates'!AG16/'2 sup_templates'!AG15-1,""),"")</f>
        <v/>
      </c>
      <c r="AH16" s="839" t="str">
        <f>IF(NOT(ISBLANK('2 sup_templates'!AH16)),IF(NOT(ISBLANK('2 sup_templates'!AH15)),'2 sup_templates'!AH16/'2 sup_templates'!AH15-1,""),"")</f>
        <v/>
      </c>
      <c r="AI16" s="839" t="str">
        <f>IF(NOT(ISBLANK('2 sup_templates'!AI16)),IF(NOT(ISBLANK('2 sup_templates'!AI15)),'2 sup_templates'!AI16/'2 sup_templates'!AI15-1,""),"")</f>
        <v/>
      </c>
      <c r="AJ16" s="658"/>
      <c r="AK16" s="89">
        <v>2007</v>
      </c>
      <c r="AL16" s="133" t="str">
        <f>IF(NOT(ISBLANK('2 sup_templates'!AL16)),IF(NOT(ISBLANK('2 sup_templates'!AL15)),'2 sup_templates'!AL16/'2 sup_templates'!AL15-1,""),"")</f>
        <v/>
      </c>
      <c r="AM16" s="136" t="str">
        <f>IF(NOT(ISBLANK('2 sup_templates'!AM16)),IF(NOT(ISBLANK('2 sup_templates'!AM15)),'2 sup_templates'!AM16/'2 sup_templates'!AM15-1,""),"")</f>
        <v/>
      </c>
      <c r="AN16" s="133" t="str">
        <f>IF(NOT(ISBLANK('2 sup_templates'!AN16)),IF(NOT(ISBLANK('2 sup_templates'!AN15)),'2 sup_templates'!AN16/'2 sup_templates'!AN15-1,""),"")</f>
        <v/>
      </c>
      <c r="AO16" s="136" t="str">
        <f>IF(NOT(ISBLANK('2 sup_templates'!AO16)),IF(NOT(ISBLANK('2 sup_templates'!AO15)),'2 sup_templates'!AO16/'2 sup_templates'!AO15-1,""),"")</f>
        <v/>
      </c>
      <c r="AP16" s="133" t="str">
        <f>IF(NOT(ISBLANK('2 sup_templates'!AP16)),IF(NOT(ISBLANK('2 sup_templates'!AP15)),'2 sup_templates'!AP16/'2 sup_templates'!AP15-1,""),"")</f>
        <v/>
      </c>
      <c r="AQ16" s="136" t="str">
        <f>IF(NOT(ISBLANK('2 sup_templates'!AQ16)),IF(NOT(ISBLANK('2 sup_templates'!AQ15)),'2 sup_templates'!AQ16/'2 sup_templates'!AQ15-1,""),"")</f>
        <v/>
      </c>
      <c r="AR16" s="133" t="str">
        <f>IF(NOT(ISBLANK('2 sup_templates'!AR16)),IF(NOT(ISBLANK('2 sup_templates'!AR15)),'2 sup_templates'!AR16/'2 sup_templates'!AR15-1,""),"")</f>
        <v/>
      </c>
      <c r="AS16" s="136" t="str">
        <f>IF(NOT(ISBLANK('2 sup_templates'!AS16)),IF(NOT(ISBLANK('2 sup_templates'!AS15)),'2 sup_templates'!AS16/'2 sup_templates'!AS15-1,""),"")</f>
        <v/>
      </c>
      <c r="AT16" s="136" t="str">
        <f>IF(NOT(ISBLANK('2 sup_templates'!AT16)),IF(NOT(ISBLANK('2 sup_templates'!AT15)),'2 sup_templates'!AT16/'2 sup_templates'!AT15-1,""),"")</f>
        <v/>
      </c>
      <c r="AU16" s="136" t="str">
        <f>IF(NOT(ISBLANK('2 sup_templates'!AU16)),IF(NOT(ISBLANK('2 sup_templates'!AU15)),'2 sup_templates'!AU16/'2 sup_templates'!AU15-1,""),"")</f>
        <v/>
      </c>
      <c r="AV16" s="136" t="str">
        <f>IF(NOT(ISBLANK('2 sup_templates'!AV16)),IF(NOT(ISBLANK('2 sup_templates'!AV15)),'2 sup_templates'!AV16/'2 sup_templates'!AV15-1,""),"")</f>
        <v/>
      </c>
      <c r="AW16" s="136" t="str">
        <f>IF(NOT(ISBLANK('2 sup_templates'!AW16)),IF(NOT(ISBLANK('2 sup_templates'!AW15)),'2 sup_templates'!AW16/'2 sup_templates'!AW15-1,""),"")</f>
        <v/>
      </c>
      <c r="AX16" s="136" t="str">
        <f>IF(NOT(ISBLANK('2 sup_templates'!AX16)),IF(NOT(ISBLANK('2 sup_templates'!AX15)),'2 sup_templates'!AX16/'2 sup_templates'!AX15-1,""),"")</f>
        <v/>
      </c>
      <c r="AY16" s="136" t="str">
        <f>IF(NOT(ISBLANK('2 sup_templates'!AY16)),IF(NOT(ISBLANK('2 sup_templates'!AY15)),'2 sup_templates'!AY16/'2 sup_templates'!AY15-1,""),"")</f>
        <v/>
      </c>
      <c r="AZ16" s="136" t="str">
        <f>IF(NOT(ISBLANK('2 sup_templates'!AZ16)),IF(NOT(ISBLANK('2 sup_templates'!AZ15)),'2 sup_templates'!AZ16/'2 sup_templates'!AZ15-1,""),"")</f>
        <v/>
      </c>
      <c r="BA16" s="136" t="str">
        <f>IF(NOT(ISBLANK('2 sup_templates'!BA16)),IF(NOT(ISBLANK('2 sup_templates'!BA15)),'2 sup_templates'!BA16/'2 sup_templates'!BA15-1,""),"")</f>
        <v/>
      </c>
      <c r="BB16" s="136" t="str">
        <f>IF(NOT(ISBLANK('2 sup_templates'!BB16)),IF(NOT(ISBLANK('2 sup_templates'!BB15)),'2 sup_templates'!BB16/'2 sup_templates'!BB15-1,""),"")</f>
        <v/>
      </c>
      <c r="BC16" s="136" t="str">
        <f>IF(NOT(ISBLANK('2 sup_templates'!BC16)),IF(NOT(ISBLANK('2 sup_templates'!BC15)),'2 sup_templates'!BC16/'2 sup_templates'!BC15-1,""),"")</f>
        <v/>
      </c>
      <c r="BD16" s="136" t="str">
        <f>IF(NOT(ISBLANK('2 sup_templates'!BD16)),IF(NOT(ISBLANK('2 sup_templates'!BD15)),'2 sup_templates'!BD16/'2 sup_templates'!BD15-1,""),"")</f>
        <v/>
      </c>
      <c r="BE16" s="136" t="str">
        <f>IF(NOT(ISBLANK('2 sup_templates'!BE16)),IF(NOT(ISBLANK('2 sup_templates'!BE15)),'2 sup_templates'!BE16/'2 sup_templates'!BE15-1,""),"")</f>
        <v/>
      </c>
      <c r="BF16" s="136" t="str">
        <f>IF(NOT(ISBLANK('2 sup_templates'!BF16)),IF(NOT(ISBLANK('2 sup_templates'!BF15)),'2 sup_templates'!BF16/'2 sup_templates'!BF15-1,""),"")</f>
        <v/>
      </c>
      <c r="BG16" s="136" t="str">
        <f>IF(NOT(ISBLANK('2 sup_templates'!BG16)),IF(NOT(ISBLANK('2 sup_templates'!BG15)),'2 sup_templates'!BG16/'2 sup_templates'!BG15-1,""),"")</f>
        <v/>
      </c>
      <c r="BH16" s="658"/>
      <c r="BI16" s="89">
        <v>2007</v>
      </c>
      <c r="BJ16" s="133" t="str">
        <f>IF(NOT(ISBLANK('2 sup_templates'!BJ16)),IF(NOT(ISBLANK('2 sup_templates'!BJ15)),'2 sup_templates'!BJ16/'2 sup_templates'!BJ15-1,""),"")</f>
        <v/>
      </c>
      <c r="BK16" s="136" t="str">
        <f>IF(NOT(ISBLANK('2 sup_templates'!BK16)),IF(NOT(ISBLANK('2 sup_templates'!BK15)),'2 sup_templates'!BK16/'2 sup_templates'!BK15-1,""),"")</f>
        <v/>
      </c>
      <c r="BL16" s="133" t="str">
        <f>IF(NOT(ISBLANK('2 sup_templates'!BL16)),IF(NOT(ISBLANK('2 sup_templates'!BL15)),'2 sup_templates'!BL16/'2 sup_templates'!BL15-1,""),"")</f>
        <v/>
      </c>
      <c r="BM16" s="136" t="str">
        <f>IF(NOT(ISBLANK('2 sup_templates'!BM16)),IF(NOT(ISBLANK('2 sup_templates'!BM15)),'2 sup_templates'!BM16/'2 sup_templates'!BM15-1,""),"")</f>
        <v/>
      </c>
      <c r="BN16" s="133" t="str">
        <f>IF(NOT(ISBLANK('2 sup_templates'!BN16)),IF(NOT(ISBLANK('2 sup_templates'!BN15)),'2 sup_templates'!BN16/'2 sup_templates'!BN15-1,""),"")</f>
        <v/>
      </c>
      <c r="BO16" s="136" t="str">
        <f>IF(NOT(ISBLANK('2 sup_templates'!BO16)),IF(NOT(ISBLANK('2 sup_templates'!BO15)),'2 sup_templates'!BO16/'2 sup_templates'!BO15-1,""),"")</f>
        <v/>
      </c>
      <c r="BP16" s="133" t="str">
        <f>IF(NOT(ISBLANK('2 sup_templates'!BP16)),IF(NOT(ISBLANK('2 sup_templates'!BP15)),'2 sup_templates'!BP16/'2 sup_templates'!BP15-1,""),"")</f>
        <v/>
      </c>
      <c r="BQ16" s="136" t="str">
        <f>IF(NOT(ISBLANK('2 sup_templates'!BQ16)),IF(NOT(ISBLANK('2 sup_templates'!BQ15)),'2 sup_templates'!BQ16/'2 sup_templates'!BQ15-1,""),"")</f>
        <v/>
      </c>
      <c r="BR16" s="133" t="str">
        <f>IF(NOT(ISBLANK('2 sup_templates'!BR16)),IF(NOT(ISBLANK('2 sup_templates'!BR15)),'2 sup_templates'!BR16/'2 sup_templates'!BR15-1,""),"")</f>
        <v/>
      </c>
      <c r="BS16" s="136" t="str">
        <f>IF(NOT(ISBLANK('2 sup_templates'!BS16)),IF(NOT(ISBLANK('2 sup_templates'!BS15)),'2 sup_templates'!BS16/'2 sup_templates'!BS15-1,""),"")</f>
        <v/>
      </c>
      <c r="BT16" s="133" t="str">
        <f>IF(NOT(ISBLANK('2 sup_templates'!BT16)),IF(NOT(ISBLANK('2 sup_templates'!BT15)),'2 sup_templates'!BT16/'2 sup_templates'!BT15-1,""),"")</f>
        <v/>
      </c>
      <c r="BU16" s="136" t="str">
        <f>IF(NOT(ISBLANK('2 sup_templates'!BU16)),IF(NOT(ISBLANK('2 sup_templates'!BU15)),'2 sup_templates'!BU16/'2 sup_templates'!BU15-1,""),"")</f>
        <v/>
      </c>
      <c r="BV16" s="133" t="str">
        <f>IF(NOT(ISBLANK('2 sup_templates'!BV16)),IF(NOT(ISBLANK('2 sup_templates'!BV15)),'2 sup_templates'!BV16/'2 sup_templates'!BV15-1,""),"")</f>
        <v/>
      </c>
      <c r="BW16" s="136" t="str">
        <f>IF(NOT(ISBLANK('2 sup_templates'!BW16)),IF(NOT(ISBLANK('2 sup_templates'!BW15)),'2 sup_templates'!BW16/'2 sup_templates'!BW15-1,""),"")</f>
        <v/>
      </c>
      <c r="BX16" s="133" t="str">
        <f>IF(NOT(ISBLANK('2 sup_templates'!BX16)),IF(NOT(ISBLANK('2 sup_templates'!BX15)),'2 sup_templates'!BX16/'2 sup_templates'!BX15-1,""),"")</f>
        <v/>
      </c>
      <c r="BY16" s="136" t="str">
        <f>IF(NOT(ISBLANK('2 sup_templates'!BY16)),IF(NOT(ISBLANK('2 sup_templates'!BY15)),'2 sup_templates'!BY16/'2 sup_templates'!BY15-1,""),"")</f>
        <v/>
      </c>
      <c r="BZ16" s="133" t="str">
        <f>IF(NOT(ISBLANK('2 sup_templates'!BZ16)),IF(NOT(ISBLANK('2 sup_templates'!BZ15)),'2 sup_templates'!BZ16/'2 sup_templates'!BZ15-1,""),"")</f>
        <v/>
      </c>
      <c r="CA16" s="137" t="str">
        <f>IF(NOT(ISBLANK('2 sup_templates'!CA16)),IF(NOT(ISBLANK('2 sup_templates'!CA15)),'2 sup_templates'!CA16/'2 sup_templates'!CA15-1,""),"")</f>
        <v/>
      </c>
      <c r="CB16" s="150" t="str">
        <f>IF(NOT(ISBLANK('2 sup_templates'!CB16)),IF(NOT(ISBLANK('2 sup_templates'!CB15)),'2 sup_templates'!CB16/'2 sup_templates'!CB15-1,""),"")</f>
        <v/>
      </c>
      <c r="CC16" s="136" t="str">
        <f>IF(NOT(ISBLANK('2 sup_templates'!CC16)),IF(NOT(ISBLANK('2 sup_templates'!CC15)),'2 sup_templates'!CC16/'2 sup_templates'!CC15-1,""),"")</f>
        <v/>
      </c>
      <c r="CD16" s="133" t="str">
        <f>IF(NOT(ISBLANK('2 sup_templates'!CD16)),IF(NOT(ISBLANK('2 sup_templates'!CD15)),'2 sup_templates'!CD16/'2 sup_templates'!CD15-1,""),"")</f>
        <v/>
      </c>
      <c r="CE16" s="136" t="str">
        <f>IF(NOT(ISBLANK('2 sup_templates'!CE16)),IF(NOT(ISBLANK('2 sup_templates'!CE15)),'2 sup_templates'!CE16/'2 sup_templates'!CE15-1,""),"")</f>
        <v/>
      </c>
      <c r="CF16" s="14"/>
      <c r="CG16" s="89">
        <v>2007</v>
      </c>
      <c r="CH16" s="136" t="str">
        <f>IF(NOT(ISBLANK('2 sup_templates'!CH16)),IF(NOT(ISBLANK('2 sup_templates'!CH15)),'2 sup_templates'!CH16/'2 sup_templates'!CH15-1,""),"")</f>
        <v/>
      </c>
      <c r="CI16" s="136" t="str">
        <f>IF(NOT(ISBLANK('2 sup_templates'!CI16)),IF(NOT(ISBLANK('2 sup_templates'!CI15)),'2 sup_templates'!CI16/'2 sup_templates'!CI15-1,""),"")</f>
        <v/>
      </c>
      <c r="CJ16" s="136" t="str">
        <f>IF(NOT(ISBLANK('2 sup_templates'!CJ16)),IF(NOT(ISBLANK('2 sup_templates'!CJ15)),'2 sup_templates'!CJ16/'2 sup_templates'!CJ15-1,""),"")</f>
        <v/>
      </c>
      <c r="CK16" s="136" t="str">
        <f>IF(NOT(ISBLANK('2 sup_templates'!CK16)),IF(NOT(ISBLANK('2 sup_templates'!CK15)),'2 sup_templates'!CK16/'2 sup_templates'!CK15-1,""),"")</f>
        <v/>
      </c>
      <c r="CL16" s="136" t="str">
        <f>IF(NOT(ISBLANK('2 sup_templates'!CL16)),IF(NOT(ISBLANK('2 sup_templates'!CL15)),'2 sup_templates'!CL16/'2 sup_templates'!CL15-1,""),"")</f>
        <v/>
      </c>
      <c r="CM16" s="136" t="str">
        <f>IF(NOT(ISBLANK('2 sup_templates'!CM16)),IF(NOT(ISBLANK('2 sup_templates'!CM15)),'2 sup_templates'!CM16/'2 sup_templates'!CM15-1,""),"")</f>
        <v/>
      </c>
      <c r="CN16" s="136" t="str">
        <f>IF(NOT(ISBLANK('2 sup_templates'!CN16)),IF(NOT(ISBLANK('2 sup_templates'!CN15)),'2 sup_templates'!CN16/'2 sup_templates'!CN15-1,""),"")</f>
        <v/>
      </c>
      <c r="CO16" s="136" t="str">
        <f>IF(NOT(ISBLANK('2 sup_templates'!CO16)),IF(NOT(ISBLANK('2 sup_templates'!CO15)),'2 sup_templates'!CO16/'2 sup_templates'!CO15-1,""),"")</f>
        <v/>
      </c>
      <c r="CP16" s="136" t="str">
        <f>IF(NOT(ISBLANK('2 sup_templates'!CP16)),IF(NOT(ISBLANK('2 sup_templates'!CP15)),'2 sup_templates'!CP16/'2 sup_templates'!CP15-1,""),"")</f>
        <v/>
      </c>
      <c r="CQ16" s="136" t="str">
        <f>IF(NOT(ISBLANK('2 sup_templates'!CQ16)),IF(NOT(ISBLANK('2 sup_templates'!CQ15)),'2 sup_templates'!CQ16/'2 sup_templates'!CQ15-1,""),"")</f>
        <v/>
      </c>
      <c r="CR16" s="136" t="str">
        <f>IF(NOT(ISBLANK('2 sup_templates'!CR16)),IF(NOT(ISBLANK('2 sup_templates'!CR15)),'2 sup_templates'!CR16/'2 sup_templates'!CR15-1,""),"")</f>
        <v/>
      </c>
      <c r="CS16" s="136" t="str">
        <f>IF(NOT(ISBLANK('2 sup_templates'!CS16)),IF(NOT(ISBLANK('2 sup_templates'!CS15)),'2 sup_templates'!CS16/'2 sup_templates'!CS15-1,""),"")</f>
        <v/>
      </c>
      <c r="CT16" s="136" t="str">
        <f>IF(NOT(ISBLANK('2 sup_templates'!CT16)),IF(NOT(ISBLANK('2 sup_templates'!CT15)),'2 sup_templates'!CT16/'2 sup_templates'!CT15-1,""),"")</f>
        <v/>
      </c>
      <c r="CU16"/>
      <c r="CV16"/>
    </row>
    <row r="17" spans="1:100" s="2" customFormat="1" x14ac:dyDescent="0.2">
      <c r="A17" s="6"/>
      <c r="B17" s="89">
        <v>2008</v>
      </c>
      <c r="C17" s="839" t="str">
        <f>IF(NOT(ISBLANK('2 sup_templates'!C17)),IF(NOT(ISBLANK('2 sup_templates'!C16)),'2 sup_templates'!C17/'2 sup_templates'!C16-1,""),"")</f>
        <v/>
      </c>
      <c r="D17" s="839" t="str">
        <f>IF(NOT(ISBLANK('2 sup_templates'!D17)),IF(NOT(ISBLANK('2 sup_templates'!D16)),'2 sup_templates'!D17/'2 sup_templates'!D16-1,""),"")</f>
        <v/>
      </c>
      <c r="E17" s="839" t="str">
        <f>IF(NOT(ISBLANK('2 sup_templates'!E17)),IF(NOT(ISBLANK('2 sup_templates'!E16)),'2 sup_templates'!E17/'2 sup_templates'!E16-1,""),"")</f>
        <v/>
      </c>
      <c r="F17" s="839" t="str">
        <f>IF(NOT(ISBLANK('2 sup_templates'!F17)),IF(NOT(ISBLANK('2 sup_templates'!F16)),'2 sup_templates'!F17/'2 sup_templates'!F16-1,""),"")</f>
        <v/>
      </c>
      <c r="G17" s="839" t="str">
        <f>IF(NOT(ISBLANK('2 sup_templates'!G17)),IF(NOT(ISBLANK('2 sup_templates'!G16)),'2 sup_templates'!G17/'2 sup_templates'!G16-1,""),"")</f>
        <v/>
      </c>
      <c r="H17" s="839" t="str">
        <f>IF(NOT(ISBLANK('2 sup_templates'!H17)),IF(NOT(ISBLANK('2 sup_templates'!H16)),'2 sup_templates'!H17/'2 sup_templates'!H16-1,""),"")</f>
        <v/>
      </c>
      <c r="I17" s="839" t="str">
        <f>IF(NOT(ISBLANK('2 sup_templates'!I17)),IF(NOT(ISBLANK('2 sup_templates'!I16)),'2 sup_templates'!I17/'2 sup_templates'!I16-1,""),"")</f>
        <v/>
      </c>
      <c r="J17" s="839" t="str">
        <f>IF(NOT(ISBLANK('2 sup_templates'!J17)),IF(NOT(ISBLANK('2 sup_templates'!J16)),'2 sup_templates'!J17/'2 sup_templates'!J16-1,""),"")</f>
        <v/>
      </c>
      <c r="K17" s="839" t="str">
        <f>IF(NOT(ISBLANK('2 sup_templates'!K17)),IF(NOT(ISBLANK('2 sup_templates'!K16)),'2 sup_templates'!K17/'2 sup_templates'!K16-1,""),"")</f>
        <v/>
      </c>
      <c r="L17" s="839" t="str">
        <f>IF(NOT(ISBLANK('2 sup_templates'!L17)),IF(NOT(ISBLANK('2 sup_templates'!L16)),'2 sup_templates'!L17/'2 sup_templates'!L16-1,""),"")</f>
        <v/>
      </c>
      <c r="M17" s="839" t="str">
        <f>IF(NOT(ISBLANK('2 sup_templates'!M17)),IF(NOT(ISBLANK('2 sup_templates'!M16)),'2 sup_templates'!M17/'2 sup_templates'!M16-1,""),"")</f>
        <v/>
      </c>
      <c r="N17" s="839" t="str">
        <f>IF(NOT(ISBLANK('2 sup_templates'!N17)),IF(NOT(ISBLANK('2 sup_templates'!N16)),'2 sup_templates'!N17/'2 sup_templates'!N16-1,""),"")</f>
        <v/>
      </c>
      <c r="O17" s="839" t="str">
        <f>IF(NOT(ISBLANK('2 sup_templates'!O17)),IF(NOT(ISBLANK('2 sup_templates'!O16)),'2 sup_templates'!O17/'2 sup_templates'!O16-1,""),"")</f>
        <v/>
      </c>
      <c r="P17" s="839" t="str">
        <f>IF(NOT(ISBLANK('2 sup_templates'!P17)),IF(NOT(ISBLANK('2 sup_templates'!P16)),'2 sup_templates'!P17/'2 sup_templates'!P16-1,""),"")</f>
        <v/>
      </c>
      <c r="Q17" s="839" t="str">
        <f>IF(NOT(ISBLANK('2 sup_templates'!Q17)),IF(NOT(ISBLANK('2 sup_templates'!Q16)),'2 sup_templates'!Q17/'2 sup_templates'!Q16-1,""),"")</f>
        <v/>
      </c>
      <c r="R17" s="839" t="str">
        <f>IF(NOT(ISBLANK('2 sup_templates'!R17)),IF(NOT(ISBLANK('2 sup_templates'!R16)),'2 sup_templates'!R17/'2 sup_templates'!R16-1,""),"")</f>
        <v/>
      </c>
      <c r="S17" s="839" t="str">
        <f>IF(NOT(ISBLANK('2 sup_templates'!S17)),IF(NOT(ISBLANK('2 sup_templates'!S16)),'2 sup_templates'!S17/'2 sup_templates'!S16-1,""),"")</f>
        <v/>
      </c>
      <c r="T17" s="839" t="str">
        <f>IF(NOT(ISBLANK('2 sup_templates'!T17)),IF(NOT(ISBLANK('2 sup_templates'!T16)),'2 sup_templates'!T17/'2 sup_templates'!T16-1,""),"")</f>
        <v/>
      </c>
      <c r="U17" s="839" t="str">
        <f>IF(NOT(ISBLANK('2 sup_templates'!U17)),IF(NOT(ISBLANK('2 sup_templates'!U16)),'2 sup_templates'!U17/'2 sup_templates'!U16-1,""),"")</f>
        <v/>
      </c>
      <c r="V17" s="839" t="str">
        <f>IF(NOT(ISBLANK('2 sup_templates'!V17)),IF(NOT(ISBLANK('2 sup_templates'!V16)),'2 sup_templates'!V17/'2 sup_templates'!V16-1,""),"")</f>
        <v/>
      </c>
      <c r="W17" s="839" t="str">
        <f>IF(NOT(ISBLANK('2 sup_templates'!W17)),IF(NOT(ISBLANK('2 sup_templates'!W16)),'2 sup_templates'!W17/'2 sup_templates'!W16-1,""),"")</f>
        <v/>
      </c>
      <c r="X17" s="839" t="str">
        <f>IF(NOT(ISBLANK('2 sup_templates'!X17)),IF(NOT(ISBLANK('2 sup_templates'!X16)),'2 sup_templates'!X17/'2 sup_templates'!X16-1,""),"")</f>
        <v/>
      </c>
      <c r="Y17" s="839" t="str">
        <f>IF(NOT(ISBLANK('2 sup_templates'!Y17)),IF(NOT(ISBLANK('2 sup_templates'!Y16)),'2 sup_templates'!Y17/'2 sup_templates'!Y16-1,""),"")</f>
        <v/>
      </c>
      <c r="Z17" s="839" t="str">
        <f>IF(NOT(ISBLANK('2 sup_templates'!Z17)),IF(NOT(ISBLANK('2 sup_templates'!Z16)),'2 sup_templates'!Z17/'2 sup_templates'!Z16-1,""),"")</f>
        <v/>
      </c>
      <c r="AA17" s="839" t="str">
        <f>IF(NOT(ISBLANK('2 sup_templates'!AA17)),IF(NOT(ISBLANK('2 sup_templates'!AA16)),'2 sup_templates'!AA17/'2 sup_templates'!AA16-1,""),"")</f>
        <v/>
      </c>
      <c r="AB17" s="839" t="str">
        <f>IF(NOT(ISBLANK('2 sup_templates'!AB17)),IF(NOT(ISBLANK('2 sup_templates'!AB16)),'2 sup_templates'!AB17/'2 sup_templates'!AB16-1,""),"")</f>
        <v/>
      </c>
      <c r="AC17" s="839" t="str">
        <f>IF(NOT(ISBLANK('2 sup_templates'!AC17)),IF(NOT(ISBLANK('2 sup_templates'!AC16)),'2 sup_templates'!AC17/'2 sup_templates'!AC16-1,""),"")</f>
        <v/>
      </c>
      <c r="AD17" s="839" t="str">
        <f>IF(NOT(ISBLANK('2 sup_templates'!AD17)),IF(NOT(ISBLANK('2 sup_templates'!AD16)),'2 sup_templates'!AD17/'2 sup_templates'!AD16-1,""),"")</f>
        <v/>
      </c>
      <c r="AE17" s="839" t="str">
        <f>IF(NOT(ISBLANK('2 sup_templates'!AE17)),IF(NOT(ISBLANK('2 sup_templates'!AE16)),'2 sup_templates'!AE17/'2 sup_templates'!AE16-1,""),"")</f>
        <v/>
      </c>
      <c r="AF17" s="839" t="str">
        <f>IF(NOT(ISBLANK('2 sup_templates'!AF17)),IF(NOT(ISBLANK('2 sup_templates'!AF16)),'2 sup_templates'!AF17/'2 sup_templates'!AF16-1,""),"")</f>
        <v/>
      </c>
      <c r="AG17" s="839" t="str">
        <f>IF(NOT(ISBLANK('2 sup_templates'!AG17)),IF(NOT(ISBLANK('2 sup_templates'!AG16)),'2 sup_templates'!AG17/'2 sup_templates'!AG16-1,""),"")</f>
        <v/>
      </c>
      <c r="AH17" s="839" t="str">
        <f>IF(NOT(ISBLANK('2 sup_templates'!AH17)),IF(NOT(ISBLANK('2 sup_templates'!AH16)),'2 sup_templates'!AH17/'2 sup_templates'!AH16-1,""),"")</f>
        <v/>
      </c>
      <c r="AI17" s="839" t="str">
        <f>IF(NOT(ISBLANK('2 sup_templates'!AI17)),IF(NOT(ISBLANK('2 sup_templates'!AI16)),'2 sup_templates'!AI17/'2 sup_templates'!AI16-1,""),"")</f>
        <v/>
      </c>
      <c r="AJ17" s="658"/>
      <c r="AK17" s="89">
        <v>2008</v>
      </c>
      <c r="AL17" s="133" t="str">
        <f>IF(NOT(ISBLANK('2 sup_templates'!AL17)),IF(NOT(ISBLANK('2 sup_templates'!AL16)),'2 sup_templates'!AL17/'2 sup_templates'!AL16-1,""),"")</f>
        <v/>
      </c>
      <c r="AM17" s="136" t="str">
        <f>IF(NOT(ISBLANK('2 sup_templates'!AM17)),IF(NOT(ISBLANK('2 sup_templates'!AM16)),'2 sup_templates'!AM17/'2 sup_templates'!AM16-1,""),"")</f>
        <v/>
      </c>
      <c r="AN17" s="133" t="str">
        <f>IF(NOT(ISBLANK('2 sup_templates'!AN17)),IF(NOT(ISBLANK('2 sup_templates'!AN16)),'2 sup_templates'!AN17/'2 sup_templates'!AN16-1,""),"")</f>
        <v/>
      </c>
      <c r="AO17" s="136" t="str">
        <f>IF(NOT(ISBLANK('2 sup_templates'!AO17)),IF(NOT(ISBLANK('2 sup_templates'!AO16)),'2 sup_templates'!AO17/'2 sup_templates'!AO16-1,""),"")</f>
        <v/>
      </c>
      <c r="AP17" s="133" t="str">
        <f>IF(NOT(ISBLANK('2 sup_templates'!AP17)),IF(NOT(ISBLANK('2 sup_templates'!AP16)),'2 sup_templates'!AP17/'2 sup_templates'!AP16-1,""),"")</f>
        <v/>
      </c>
      <c r="AQ17" s="136" t="str">
        <f>IF(NOT(ISBLANK('2 sup_templates'!AQ17)),IF(NOT(ISBLANK('2 sup_templates'!AQ16)),'2 sup_templates'!AQ17/'2 sup_templates'!AQ16-1,""),"")</f>
        <v/>
      </c>
      <c r="AR17" s="133" t="str">
        <f>IF(NOT(ISBLANK('2 sup_templates'!AR17)),IF(NOT(ISBLANK('2 sup_templates'!AR16)),'2 sup_templates'!AR17/'2 sup_templates'!AR16-1,""),"")</f>
        <v/>
      </c>
      <c r="AS17" s="136" t="str">
        <f>IF(NOT(ISBLANK('2 sup_templates'!AS17)),IF(NOT(ISBLANK('2 sup_templates'!AS16)),'2 sup_templates'!AS17/'2 sup_templates'!AS16-1,""),"")</f>
        <v/>
      </c>
      <c r="AT17" s="136" t="str">
        <f>IF(NOT(ISBLANK('2 sup_templates'!AT17)),IF(NOT(ISBLANK('2 sup_templates'!AT16)),'2 sup_templates'!AT17/'2 sup_templates'!AT16-1,""),"")</f>
        <v/>
      </c>
      <c r="AU17" s="136" t="str">
        <f>IF(NOT(ISBLANK('2 sup_templates'!AU17)),IF(NOT(ISBLANK('2 sup_templates'!AU16)),'2 sup_templates'!AU17/'2 sup_templates'!AU16-1,""),"")</f>
        <v/>
      </c>
      <c r="AV17" s="136" t="str">
        <f>IF(NOT(ISBLANK('2 sup_templates'!AV17)),IF(NOT(ISBLANK('2 sup_templates'!AV16)),'2 sup_templates'!AV17/'2 sup_templates'!AV16-1,""),"")</f>
        <v/>
      </c>
      <c r="AW17" s="136" t="str">
        <f>IF(NOT(ISBLANK('2 sup_templates'!AW17)),IF(NOT(ISBLANK('2 sup_templates'!AW16)),'2 sup_templates'!AW17/'2 sup_templates'!AW16-1,""),"")</f>
        <v/>
      </c>
      <c r="AX17" s="136" t="str">
        <f>IF(NOT(ISBLANK('2 sup_templates'!AX17)),IF(NOT(ISBLANK('2 sup_templates'!AX16)),'2 sup_templates'!AX17/'2 sup_templates'!AX16-1,""),"")</f>
        <v/>
      </c>
      <c r="AY17" s="136" t="str">
        <f>IF(NOT(ISBLANK('2 sup_templates'!AY17)),IF(NOT(ISBLANK('2 sup_templates'!AY16)),'2 sup_templates'!AY17/'2 sup_templates'!AY16-1,""),"")</f>
        <v/>
      </c>
      <c r="AZ17" s="136" t="str">
        <f>IF(NOT(ISBLANK('2 sup_templates'!AZ17)),IF(NOT(ISBLANK('2 sup_templates'!AZ16)),'2 sup_templates'!AZ17/'2 sup_templates'!AZ16-1,""),"")</f>
        <v/>
      </c>
      <c r="BA17" s="136" t="str">
        <f>IF(NOT(ISBLANK('2 sup_templates'!BA17)),IF(NOT(ISBLANK('2 sup_templates'!BA16)),'2 sup_templates'!BA17/'2 sup_templates'!BA16-1,""),"")</f>
        <v/>
      </c>
      <c r="BB17" s="136" t="str">
        <f>IF(NOT(ISBLANK('2 sup_templates'!BB17)),IF(NOT(ISBLANK('2 sup_templates'!BB16)),'2 sup_templates'!BB17/'2 sup_templates'!BB16-1,""),"")</f>
        <v/>
      </c>
      <c r="BC17" s="136" t="str">
        <f>IF(NOT(ISBLANK('2 sup_templates'!BC17)),IF(NOT(ISBLANK('2 sup_templates'!BC16)),'2 sup_templates'!BC17/'2 sup_templates'!BC16-1,""),"")</f>
        <v/>
      </c>
      <c r="BD17" s="136" t="str">
        <f>IF(NOT(ISBLANK('2 sup_templates'!BD17)),IF(NOT(ISBLANK('2 sup_templates'!BD16)),'2 sup_templates'!BD17/'2 sup_templates'!BD16-1,""),"")</f>
        <v/>
      </c>
      <c r="BE17" s="136" t="str">
        <f>IF(NOT(ISBLANK('2 sup_templates'!BE17)),IF(NOT(ISBLANK('2 sup_templates'!BE16)),'2 sup_templates'!BE17/'2 sup_templates'!BE16-1,""),"")</f>
        <v/>
      </c>
      <c r="BF17" s="136" t="str">
        <f>IF(NOT(ISBLANK('2 sup_templates'!BF17)),IF(NOT(ISBLANK('2 sup_templates'!BF16)),'2 sup_templates'!BF17/'2 sup_templates'!BF16-1,""),"")</f>
        <v/>
      </c>
      <c r="BG17" s="136" t="str">
        <f>IF(NOT(ISBLANK('2 sup_templates'!BG17)),IF(NOT(ISBLANK('2 sup_templates'!BG16)),'2 sup_templates'!BG17/'2 sup_templates'!BG16-1,""),"")</f>
        <v/>
      </c>
      <c r="BH17" s="658"/>
      <c r="BI17" s="89">
        <v>2008</v>
      </c>
      <c r="BJ17" s="133" t="str">
        <f>IF(NOT(ISBLANK('2 sup_templates'!BJ17)),IF(NOT(ISBLANK('2 sup_templates'!BJ16)),'2 sup_templates'!BJ17/'2 sup_templates'!BJ16-1,""),"")</f>
        <v/>
      </c>
      <c r="BK17" s="136" t="str">
        <f>IF(NOT(ISBLANK('2 sup_templates'!BK17)),IF(NOT(ISBLANK('2 sup_templates'!BK16)),'2 sup_templates'!BK17/'2 sup_templates'!BK16-1,""),"")</f>
        <v/>
      </c>
      <c r="BL17" s="133" t="str">
        <f>IF(NOT(ISBLANK('2 sup_templates'!BL17)),IF(NOT(ISBLANK('2 sup_templates'!BL16)),'2 sup_templates'!BL17/'2 sup_templates'!BL16-1,""),"")</f>
        <v/>
      </c>
      <c r="BM17" s="136" t="str">
        <f>IF(NOT(ISBLANK('2 sup_templates'!BM17)),IF(NOT(ISBLANK('2 sup_templates'!BM16)),'2 sup_templates'!BM17/'2 sup_templates'!BM16-1,""),"")</f>
        <v/>
      </c>
      <c r="BN17" s="133" t="str">
        <f>IF(NOT(ISBLANK('2 sup_templates'!BN17)),IF(NOT(ISBLANK('2 sup_templates'!BN16)),'2 sup_templates'!BN17/'2 sup_templates'!BN16-1,""),"")</f>
        <v/>
      </c>
      <c r="BO17" s="136" t="str">
        <f>IF(NOT(ISBLANK('2 sup_templates'!BO17)),IF(NOT(ISBLANK('2 sup_templates'!BO16)),'2 sup_templates'!BO17/'2 sup_templates'!BO16-1,""),"")</f>
        <v/>
      </c>
      <c r="BP17" s="133" t="str">
        <f>IF(NOT(ISBLANK('2 sup_templates'!BP17)),IF(NOT(ISBLANK('2 sup_templates'!BP16)),'2 sup_templates'!BP17/'2 sup_templates'!BP16-1,""),"")</f>
        <v/>
      </c>
      <c r="BQ17" s="136" t="str">
        <f>IF(NOT(ISBLANK('2 sup_templates'!BQ17)),IF(NOT(ISBLANK('2 sup_templates'!BQ16)),'2 sup_templates'!BQ17/'2 sup_templates'!BQ16-1,""),"")</f>
        <v/>
      </c>
      <c r="BR17" s="133" t="str">
        <f>IF(NOT(ISBLANK('2 sup_templates'!BR17)),IF(NOT(ISBLANK('2 sup_templates'!BR16)),'2 sup_templates'!BR17/'2 sup_templates'!BR16-1,""),"")</f>
        <v/>
      </c>
      <c r="BS17" s="136" t="str">
        <f>IF(NOT(ISBLANK('2 sup_templates'!BS17)),IF(NOT(ISBLANK('2 sup_templates'!BS16)),'2 sup_templates'!BS17/'2 sup_templates'!BS16-1,""),"")</f>
        <v/>
      </c>
      <c r="BT17" s="133" t="str">
        <f>IF(NOT(ISBLANK('2 sup_templates'!BT17)),IF(NOT(ISBLANK('2 sup_templates'!BT16)),'2 sup_templates'!BT17/'2 sup_templates'!BT16-1,""),"")</f>
        <v/>
      </c>
      <c r="BU17" s="136" t="str">
        <f>IF(NOT(ISBLANK('2 sup_templates'!BU17)),IF(NOT(ISBLANK('2 sup_templates'!BU16)),'2 sup_templates'!BU17/'2 sup_templates'!BU16-1,""),"")</f>
        <v/>
      </c>
      <c r="BV17" s="133" t="str">
        <f>IF(NOT(ISBLANK('2 sup_templates'!BV17)),IF(NOT(ISBLANK('2 sup_templates'!BV16)),'2 sup_templates'!BV17/'2 sup_templates'!BV16-1,""),"")</f>
        <v/>
      </c>
      <c r="BW17" s="136" t="str">
        <f>IF(NOT(ISBLANK('2 sup_templates'!BW17)),IF(NOT(ISBLANK('2 sup_templates'!BW16)),'2 sup_templates'!BW17/'2 sup_templates'!BW16-1,""),"")</f>
        <v/>
      </c>
      <c r="BX17" s="133" t="str">
        <f>IF(NOT(ISBLANK('2 sup_templates'!BX17)),IF(NOT(ISBLANK('2 sup_templates'!BX16)),'2 sup_templates'!BX17/'2 sup_templates'!BX16-1,""),"")</f>
        <v/>
      </c>
      <c r="BY17" s="136" t="str">
        <f>IF(NOT(ISBLANK('2 sup_templates'!BY17)),IF(NOT(ISBLANK('2 sup_templates'!BY16)),'2 sup_templates'!BY17/'2 sup_templates'!BY16-1,""),"")</f>
        <v/>
      </c>
      <c r="BZ17" s="133" t="str">
        <f>IF(NOT(ISBLANK('2 sup_templates'!BZ17)),IF(NOT(ISBLANK('2 sup_templates'!BZ16)),'2 sup_templates'!BZ17/'2 sup_templates'!BZ16-1,""),"")</f>
        <v/>
      </c>
      <c r="CA17" s="137" t="str">
        <f>IF(NOT(ISBLANK('2 sup_templates'!CA17)),IF(NOT(ISBLANK('2 sup_templates'!CA16)),'2 sup_templates'!CA17/'2 sup_templates'!CA16-1,""),"")</f>
        <v/>
      </c>
      <c r="CB17" s="150" t="str">
        <f>IF(NOT(ISBLANK('2 sup_templates'!CB17)),IF(NOT(ISBLANK('2 sup_templates'!CB16)),'2 sup_templates'!CB17/'2 sup_templates'!CB16-1,""),"")</f>
        <v/>
      </c>
      <c r="CC17" s="136" t="str">
        <f>IF(NOT(ISBLANK('2 sup_templates'!CC17)),IF(NOT(ISBLANK('2 sup_templates'!CC16)),'2 sup_templates'!CC17/'2 sup_templates'!CC16-1,""),"")</f>
        <v/>
      </c>
      <c r="CD17" s="133" t="str">
        <f>IF(NOT(ISBLANK('2 sup_templates'!CD17)),IF(NOT(ISBLANK('2 sup_templates'!CD16)),'2 sup_templates'!CD17/'2 sup_templates'!CD16-1,""),"")</f>
        <v/>
      </c>
      <c r="CE17" s="136" t="str">
        <f>IF(NOT(ISBLANK('2 sup_templates'!CE17)),IF(NOT(ISBLANK('2 sup_templates'!CE16)),'2 sup_templates'!CE17/'2 sup_templates'!CE16-1,""),"")</f>
        <v/>
      </c>
      <c r="CF17" s="14"/>
      <c r="CG17" s="89">
        <v>2008</v>
      </c>
      <c r="CH17" s="136" t="str">
        <f>IF(NOT(ISBLANK('2 sup_templates'!CH17)),IF(NOT(ISBLANK('2 sup_templates'!CH16)),'2 sup_templates'!CH17/'2 sup_templates'!CH16-1,""),"")</f>
        <v/>
      </c>
      <c r="CI17" s="136" t="str">
        <f>IF(NOT(ISBLANK('2 sup_templates'!CI17)),IF(NOT(ISBLANK('2 sup_templates'!CI16)),'2 sup_templates'!CI17/'2 sup_templates'!CI16-1,""),"")</f>
        <v/>
      </c>
      <c r="CJ17" s="136" t="str">
        <f>IF(NOT(ISBLANK('2 sup_templates'!CJ17)),IF(NOT(ISBLANK('2 sup_templates'!CJ16)),'2 sup_templates'!CJ17/'2 sup_templates'!CJ16-1,""),"")</f>
        <v/>
      </c>
      <c r="CK17" s="136" t="str">
        <f>IF(NOT(ISBLANK('2 sup_templates'!CK17)),IF(NOT(ISBLANK('2 sup_templates'!CK16)),'2 sup_templates'!CK17/'2 sup_templates'!CK16-1,""),"")</f>
        <v/>
      </c>
      <c r="CL17" s="136" t="str">
        <f>IF(NOT(ISBLANK('2 sup_templates'!CL17)),IF(NOT(ISBLANK('2 sup_templates'!CL16)),'2 sup_templates'!CL17/'2 sup_templates'!CL16-1,""),"")</f>
        <v/>
      </c>
      <c r="CM17" s="136" t="str">
        <f>IF(NOT(ISBLANK('2 sup_templates'!CM17)),IF(NOT(ISBLANK('2 sup_templates'!CM16)),'2 sup_templates'!CM17/'2 sup_templates'!CM16-1,""),"")</f>
        <v/>
      </c>
      <c r="CN17" s="136" t="str">
        <f>IF(NOT(ISBLANK('2 sup_templates'!CN17)),IF(NOT(ISBLANK('2 sup_templates'!CN16)),'2 sup_templates'!CN17/'2 sup_templates'!CN16-1,""),"")</f>
        <v/>
      </c>
      <c r="CO17" s="136" t="str">
        <f>IF(NOT(ISBLANK('2 sup_templates'!CO17)),IF(NOT(ISBLANK('2 sup_templates'!CO16)),'2 sup_templates'!CO17/'2 sup_templates'!CO16-1,""),"")</f>
        <v/>
      </c>
      <c r="CP17" s="136" t="str">
        <f>IF(NOT(ISBLANK('2 sup_templates'!CP17)),IF(NOT(ISBLANK('2 sup_templates'!CP16)),'2 sup_templates'!CP17/'2 sup_templates'!CP16-1,""),"")</f>
        <v/>
      </c>
      <c r="CQ17" s="136" t="str">
        <f>IF(NOT(ISBLANK('2 sup_templates'!CQ17)),IF(NOT(ISBLANK('2 sup_templates'!CQ16)),'2 sup_templates'!CQ17/'2 sup_templates'!CQ16-1,""),"")</f>
        <v/>
      </c>
      <c r="CR17" s="136" t="str">
        <f>IF(NOT(ISBLANK('2 sup_templates'!CR17)),IF(NOT(ISBLANK('2 sup_templates'!CR16)),'2 sup_templates'!CR17/'2 sup_templates'!CR16-1,""),"")</f>
        <v/>
      </c>
      <c r="CS17" s="136" t="str">
        <f>IF(NOT(ISBLANK('2 sup_templates'!CS17)),IF(NOT(ISBLANK('2 sup_templates'!CS16)),'2 sup_templates'!CS17/'2 sup_templates'!CS16-1,""),"")</f>
        <v/>
      </c>
      <c r="CT17" s="136" t="str">
        <f>IF(NOT(ISBLANK('2 sup_templates'!CT17)),IF(NOT(ISBLANK('2 sup_templates'!CT16)),'2 sup_templates'!CT17/'2 sup_templates'!CT16-1,""),"")</f>
        <v/>
      </c>
      <c r="CU17"/>
      <c r="CV17"/>
    </row>
    <row r="18" spans="1:100" s="2" customFormat="1" x14ac:dyDescent="0.2">
      <c r="A18" s="6"/>
      <c r="B18" s="89">
        <v>2009</v>
      </c>
      <c r="C18" s="839" t="str">
        <f>IF(NOT(ISBLANK('2 sup_templates'!C18)),IF(NOT(ISBLANK('2 sup_templates'!C17)),'2 sup_templates'!C18/'2 sup_templates'!C17-1,""),"")</f>
        <v/>
      </c>
      <c r="D18" s="839" t="str">
        <f>IF(NOT(ISBLANK('2 sup_templates'!D18)),IF(NOT(ISBLANK('2 sup_templates'!D17)),'2 sup_templates'!D18/'2 sup_templates'!D17-1,""),"")</f>
        <v/>
      </c>
      <c r="E18" s="839" t="str">
        <f>IF(NOT(ISBLANK('2 sup_templates'!E18)),IF(NOT(ISBLANK('2 sup_templates'!E17)),'2 sup_templates'!E18/'2 sup_templates'!E17-1,""),"")</f>
        <v/>
      </c>
      <c r="F18" s="839" t="str">
        <f>IF(NOT(ISBLANK('2 sup_templates'!F18)),IF(NOT(ISBLANK('2 sup_templates'!F17)),'2 sup_templates'!F18/'2 sup_templates'!F17-1,""),"")</f>
        <v/>
      </c>
      <c r="G18" s="839" t="str">
        <f>IF(NOT(ISBLANK('2 sup_templates'!G18)),IF(NOT(ISBLANK('2 sup_templates'!G17)),'2 sup_templates'!G18/'2 sup_templates'!G17-1,""),"")</f>
        <v/>
      </c>
      <c r="H18" s="839" t="str">
        <f>IF(NOT(ISBLANK('2 sup_templates'!H18)),IF(NOT(ISBLANK('2 sup_templates'!H17)),'2 sup_templates'!H18/'2 sup_templates'!H17-1,""),"")</f>
        <v/>
      </c>
      <c r="I18" s="839" t="str">
        <f>IF(NOT(ISBLANK('2 sup_templates'!I18)),IF(NOT(ISBLANK('2 sup_templates'!I17)),'2 sup_templates'!I18/'2 sup_templates'!I17-1,""),"")</f>
        <v/>
      </c>
      <c r="J18" s="839" t="str">
        <f>IF(NOT(ISBLANK('2 sup_templates'!J18)),IF(NOT(ISBLANK('2 sup_templates'!J17)),'2 sup_templates'!J18/'2 sup_templates'!J17-1,""),"")</f>
        <v/>
      </c>
      <c r="K18" s="839" t="str">
        <f>IF(NOT(ISBLANK('2 sup_templates'!K18)),IF(NOT(ISBLANK('2 sup_templates'!K17)),'2 sup_templates'!K18/'2 sup_templates'!K17-1,""),"")</f>
        <v/>
      </c>
      <c r="L18" s="839" t="str">
        <f>IF(NOT(ISBLANK('2 sup_templates'!L18)),IF(NOT(ISBLANK('2 sup_templates'!L17)),'2 sup_templates'!L18/'2 sup_templates'!L17-1,""),"")</f>
        <v/>
      </c>
      <c r="M18" s="839" t="str">
        <f>IF(NOT(ISBLANK('2 sup_templates'!M18)),IF(NOT(ISBLANK('2 sup_templates'!M17)),'2 sup_templates'!M18/'2 sup_templates'!M17-1,""),"")</f>
        <v/>
      </c>
      <c r="N18" s="839" t="str">
        <f>IF(NOT(ISBLANK('2 sup_templates'!N18)),IF(NOT(ISBLANK('2 sup_templates'!N17)),'2 sup_templates'!N18/'2 sup_templates'!N17-1,""),"")</f>
        <v/>
      </c>
      <c r="O18" s="839" t="str">
        <f>IF(NOT(ISBLANK('2 sup_templates'!O18)),IF(NOT(ISBLANK('2 sup_templates'!O17)),'2 sup_templates'!O18/'2 sup_templates'!O17-1,""),"")</f>
        <v/>
      </c>
      <c r="P18" s="839" t="str">
        <f>IF(NOT(ISBLANK('2 sup_templates'!P18)),IF(NOT(ISBLANK('2 sup_templates'!P17)),'2 sup_templates'!P18/'2 sup_templates'!P17-1,""),"")</f>
        <v/>
      </c>
      <c r="Q18" s="839" t="str">
        <f>IF(NOT(ISBLANK('2 sup_templates'!Q18)),IF(NOT(ISBLANK('2 sup_templates'!Q17)),'2 sup_templates'!Q18/'2 sup_templates'!Q17-1,""),"")</f>
        <v/>
      </c>
      <c r="R18" s="839" t="str">
        <f>IF(NOT(ISBLANK('2 sup_templates'!R18)),IF(NOT(ISBLANK('2 sup_templates'!R17)),'2 sup_templates'!R18/'2 sup_templates'!R17-1,""),"")</f>
        <v/>
      </c>
      <c r="S18" s="839" t="str">
        <f>IF(NOT(ISBLANK('2 sup_templates'!S18)),IF(NOT(ISBLANK('2 sup_templates'!S17)),'2 sup_templates'!S18/'2 sup_templates'!S17-1,""),"")</f>
        <v/>
      </c>
      <c r="T18" s="839" t="str">
        <f>IF(NOT(ISBLANK('2 sup_templates'!T18)),IF(NOT(ISBLANK('2 sup_templates'!T17)),'2 sup_templates'!T18/'2 sup_templates'!T17-1,""),"")</f>
        <v/>
      </c>
      <c r="U18" s="839" t="str">
        <f>IF(NOT(ISBLANK('2 sup_templates'!U18)),IF(NOT(ISBLANK('2 sup_templates'!U17)),'2 sup_templates'!U18/'2 sup_templates'!U17-1,""),"")</f>
        <v/>
      </c>
      <c r="V18" s="839" t="str">
        <f>IF(NOT(ISBLANK('2 sup_templates'!V18)),IF(NOT(ISBLANK('2 sup_templates'!V17)),'2 sup_templates'!V18/'2 sup_templates'!V17-1,""),"")</f>
        <v/>
      </c>
      <c r="W18" s="839" t="str">
        <f>IF(NOT(ISBLANK('2 sup_templates'!W18)),IF(NOT(ISBLANK('2 sup_templates'!W17)),'2 sup_templates'!W18/'2 sup_templates'!W17-1,""),"")</f>
        <v/>
      </c>
      <c r="X18" s="839" t="str">
        <f>IF(NOT(ISBLANK('2 sup_templates'!X18)),IF(NOT(ISBLANK('2 sup_templates'!X17)),'2 sup_templates'!X18/'2 sup_templates'!X17-1,""),"")</f>
        <v/>
      </c>
      <c r="Y18" s="839" t="str">
        <f>IF(NOT(ISBLANK('2 sup_templates'!Y18)),IF(NOT(ISBLANK('2 sup_templates'!Y17)),'2 sup_templates'!Y18/'2 sup_templates'!Y17-1,""),"")</f>
        <v/>
      </c>
      <c r="Z18" s="839" t="str">
        <f>IF(NOT(ISBLANK('2 sup_templates'!Z18)),IF(NOT(ISBLANK('2 sup_templates'!Z17)),'2 sup_templates'!Z18/'2 sup_templates'!Z17-1,""),"")</f>
        <v/>
      </c>
      <c r="AA18" s="839" t="str">
        <f>IF(NOT(ISBLANK('2 sup_templates'!AA18)),IF(NOT(ISBLANK('2 sup_templates'!AA17)),'2 sup_templates'!AA18/'2 sup_templates'!AA17-1,""),"")</f>
        <v/>
      </c>
      <c r="AB18" s="839" t="str">
        <f>IF(NOT(ISBLANK('2 sup_templates'!AB18)),IF(NOT(ISBLANK('2 sup_templates'!AB17)),'2 sup_templates'!AB18/'2 sup_templates'!AB17-1,""),"")</f>
        <v/>
      </c>
      <c r="AC18" s="839" t="str">
        <f>IF(NOT(ISBLANK('2 sup_templates'!AC18)),IF(NOT(ISBLANK('2 sup_templates'!AC17)),'2 sup_templates'!AC18/'2 sup_templates'!AC17-1,""),"")</f>
        <v/>
      </c>
      <c r="AD18" s="839" t="str">
        <f>IF(NOT(ISBLANK('2 sup_templates'!AD18)),IF(NOT(ISBLANK('2 sup_templates'!AD17)),'2 sup_templates'!AD18/'2 sup_templates'!AD17-1,""),"")</f>
        <v/>
      </c>
      <c r="AE18" s="839" t="str">
        <f>IF(NOT(ISBLANK('2 sup_templates'!AE18)),IF(NOT(ISBLANK('2 sup_templates'!AE17)),'2 sup_templates'!AE18/'2 sup_templates'!AE17-1,""),"")</f>
        <v/>
      </c>
      <c r="AF18" s="839" t="str">
        <f>IF(NOT(ISBLANK('2 sup_templates'!AF18)),IF(NOT(ISBLANK('2 sup_templates'!AF17)),'2 sup_templates'!AF18/'2 sup_templates'!AF17-1,""),"")</f>
        <v/>
      </c>
      <c r="AG18" s="839" t="str">
        <f>IF(NOT(ISBLANK('2 sup_templates'!AG18)),IF(NOT(ISBLANK('2 sup_templates'!AG17)),'2 sup_templates'!AG18/'2 sup_templates'!AG17-1,""),"")</f>
        <v/>
      </c>
      <c r="AH18" s="839" t="str">
        <f>IF(NOT(ISBLANK('2 sup_templates'!AH18)),IF(NOT(ISBLANK('2 sup_templates'!AH17)),'2 sup_templates'!AH18/'2 sup_templates'!AH17-1,""),"")</f>
        <v/>
      </c>
      <c r="AI18" s="839" t="str">
        <f>IF(NOT(ISBLANK('2 sup_templates'!AI18)),IF(NOT(ISBLANK('2 sup_templates'!AI17)),'2 sup_templates'!AI18/'2 sup_templates'!AI17-1,""),"")</f>
        <v/>
      </c>
      <c r="AJ18" s="658"/>
      <c r="AK18" s="89">
        <v>2009</v>
      </c>
      <c r="AL18" s="133" t="str">
        <f>IF(NOT(ISBLANK('2 sup_templates'!AL18)),IF(NOT(ISBLANK('2 sup_templates'!AL17)),'2 sup_templates'!AL18/'2 sup_templates'!AL17-1,""),"")</f>
        <v/>
      </c>
      <c r="AM18" s="136" t="str">
        <f>IF(NOT(ISBLANK('2 sup_templates'!AM18)),IF(NOT(ISBLANK('2 sup_templates'!AM17)),'2 sup_templates'!AM18/'2 sup_templates'!AM17-1,""),"")</f>
        <v/>
      </c>
      <c r="AN18" s="133" t="str">
        <f>IF(NOT(ISBLANK('2 sup_templates'!AN18)),IF(NOT(ISBLANK('2 sup_templates'!AN17)),'2 sup_templates'!AN18/'2 sup_templates'!AN17-1,""),"")</f>
        <v/>
      </c>
      <c r="AO18" s="136" t="str">
        <f>IF(NOT(ISBLANK('2 sup_templates'!AO18)),IF(NOT(ISBLANK('2 sup_templates'!AO17)),'2 sup_templates'!AO18/'2 sup_templates'!AO17-1,""),"")</f>
        <v/>
      </c>
      <c r="AP18" s="133" t="str">
        <f>IF(NOT(ISBLANK('2 sup_templates'!AP18)),IF(NOT(ISBLANK('2 sup_templates'!AP17)),'2 sup_templates'!AP18/'2 sup_templates'!AP17-1,""),"")</f>
        <v/>
      </c>
      <c r="AQ18" s="136" t="str">
        <f>IF(NOT(ISBLANK('2 sup_templates'!AQ18)),IF(NOT(ISBLANK('2 sup_templates'!AQ17)),'2 sup_templates'!AQ18/'2 sup_templates'!AQ17-1,""),"")</f>
        <v/>
      </c>
      <c r="AR18" s="133" t="str">
        <f>IF(NOT(ISBLANK('2 sup_templates'!AR18)),IF(NOT(ISBLANK('2 sup_templates'!AR17)),'2 sup_templates'!AR18/'2 sup_templates'!AR17-1,""),"")</f>
        <v/>
      </c>
      <c r="AS18" s="136" t="str">
        <f>IF(NOT(ISBLANK('2 sup_templates'!AS18)),IF(NOT(ISBLANK('2 sup_templates'!AS17)),'2 sup_templates'!AS18/'2 sup_templates'!AS17-1,""),"")</f>
        <v/>
      </c>
      <c r="AT18" s="136" t="str">
        <f>IF(NOT(ISBLANK('2 sup_templates'!AT18)),IF(NOT(ISBLANK('2 sup_templates'!AT17)),'2 sup_templates'!AT18/'2 sup_templates'!AT17-1,""),"")</f>
        <v/>
      </c>
      <c r="AU18" s="136" t="str">
        <f>IF(NOT(ISBLANK('2 sup_templates'!AU18)),IF(NOT(ISBLANK('2 sup_templates'!AU17)),'2 sup_templates'!AU18/'2 sup_templates'!AU17-1,""),"")</f>
        <v/>
      </c>
      <c r="AV18" s="136" t="str">
        <f>IF(NOT(ISBLANK('2 sup_templates'!AV18)),IF(NOT(ISBLANK('2 sup_templates'!AV17)),'2 sup_templates'!AV18/'2 sup_templates'!AV17-1,""),"")</f>
        <v/>
      </c>
      <c r="AW18" s="136" t="str">
        <f>IF(NOT(ISBLANK('2 sup_templates'!AW18)),IF(NOT(ISBLANK('2 sup_templates'!AW17)),'2 sup_templates'!AW18/'2 sup_templates'!AW17-1,""),"")</f>
        <v/>
      </c>
      <c r="AX18" s="136" t="str">
        <f>IF(NOT(ISBLANK('2 sup_templates'!AX18)),IF(NOT(ISBLANK('2 sup_templates'!AX17)),'2 sup_templates'!AX18/'2 sup_templates'!AX17-1,""),"")</f>
        <v/>
      </c>
      <c r="AY18" s="136" t="str">
        <f>IF(NOT(ISBLANK('2 sup_templates'!AY18)),IF(NOT(ISBLANK('2 sup_templates'!AY17)),'2 sup_templates'!AY18/'2 sup_templates'!AY17-1,""),"")</f>
        <v/>
      </c>
      <c r="AZ18" s="136" t="str">
        <f>IF(NOT(ISBLANK('2 sup_templates'!AZ18)),IF(NOT(ISBLANK('2 sup_templates'!AZ17)),'2 sup_templates'!AZ18/'2 sup_templates'!AZ17-1,""),"")</f>
        <v/>
      </c>
      <c r="BA18" s="136" t="str">
        <f>IF(NOT(ISBLANK('2 sup_templates'!BA18)),IF(NOT(ISBLANK('2 sup_templates'!BA17)),'2 sup_templates'!BA18/'2 sup_templates'!BA17-1,""),"")</f>
        <v/>
      </c>
      <c r="BB18" s="136" t="str">
        <f>IF(NOT(ISBLANK('2 sup_templates'!BB18)),IF(NOT(ISBLANK('2 sup_templates'!BB17)),'2 sup_templates'!BB18/'2 sup_templates'!BB17-1,""),"")</f>
        <v/>
      </c>
      <c r="BC18" s="136" t="str">
        <f>IF(NOT(ISBLANK('2 sup_templates'!BC18)),IF(NOT(ISBLANK('2 sup_templates'!BC17)),'2 sup_templates'!BC18/'2 sup_templates'!BC17-1,""),"")</f>
        <v/>
      </c>
      <c r="BD18" s="136" t="str">
        <f>IF(NOT(ISBLANK('2 sup_templates'!BD18)),IF(NOT(ISBLANK('2 sup_templates'!BD17)),'2 sup_templates'!BD18/'2 sup_templates'!BD17-1,""),"")</f>
        <v/>
      </c>
      <c r="BE18" s="136" t="str">
        <f>IF(NOT(ISBLANK('2 sup_templates'!BE18)),IF(NOT(ISBLANK('2 sup_templates'!BE17)),'2 sup_templates'!BE18/'2 sup_templates'!BE17-1,""),"")</f>
        <v/>
      </c>
      <c r="BF18" s="136" t="str">
        <f>IF(NOT(ISBLANK('2 sup_templates'!BF18)),IF(NOT(ISBLANK('2 sup_templates'!BF17)),'2 sup_templates'!BF18/'2 sup_templates'!BF17-1,""),"")</f>
        <v/>
      </c>
      <c r="BG18" s="136" t="str">
        <f>IF(NOT(ISBLANK('2 sup_templates'!BG18)),IF(NOT(ISBLANK('2 sup_templates'!BG17)),'2 sup_templates'!BG18/'2 sup_templates'!BG17-1,""),"")</f>
        <v/>
      </c>
      <c r="BH18" s="658"/>
      <c r="BI18" s="89">
        <v>2009</v>
      </c>
      <c r="BJ18" s="133" t="str">
        <f>IF(NOT(ISBLANK('2 sup_templates'!BJ18)),IF(NOT(ISBLANK('2 sup_templates'!BJ17)),'2 sup_templates'!BJ18/'2 sup_templates'!BJ17-1,""),"")</f>
        <v/>
      </c>
      <c r="BK18" s="136" t="str">
        <f>IF(NOT(ISBLANK('2 sup_templates'!BK18)),IF(NOT(ISBLANK('2 sup_templates'!BK17)),'2 sup_templates'!BK18/'2 sup_templates'!BK17-1,""),"")</f>
        <v/>
      </c>
      <c r="BL18" s="133" t="str">
        <f>IF(NOT(ISBLANK('2 sup_templates'!BL18)),IF(NOT(ISBLANK('2 sup_templates'!BL17)),'2 sup_templates'!BL18/'2 sup_templates'!BL17-1,""),"")</f>
        <v/>
      </c>
      <c r="BM18" s="136" t="str">
        <f>IF(NOT(ISBLANK('2 sup_templates'!BM18)),IF(NOT(ISBLANK('2 sup_templates'!BM17)),'2 sup_templates'!BM18/'2 sup_templates'!BM17-1,""),"")</f>
        <v/>
      </c>
      <c r="BN18" s="133" t="str">
        <f>IF(NOT(ISBLANK('2 sup_templates'!BN18)),IF(NOT(ISBLANK('2 sup_templates'!BN17)),'2 sup_templates'!BN18/'2 sup_templates'!BN17-1,""),"")</f>
        <v/>
      </c>
      <c r="BO18" s="136" t="str">
        <f>IF(NOT(ISBLANK('2 sup_templates'!BO18)),IF(NOT(ISBLANK('2 sup_templates'!BO17)),'2 sup_templates'!BO18/'2 sup_templates'!BO17-1,""),"")</f>
        <v/>
      </c>
      <c r="BP18" s="133" t="str">
        <f>IF(NOT(ISBLANK('2 sup_templates'!BP18)),IF(NOT(ISBLANK('2 sup_templates'!BP17)),'2 sup_templates'!BP18/'2 sup_templates'!BP17-1,""),"")</f>
        <v/>
      </c>
      <c r="BQ18" s="136" t="str">
        <f>IF(NOT(ISBLANK('2 sup_templates'!BQ18)),IF(NOT(ISBLANK('2 sup_templates'!BQ17)),'2 sup_templates'!BQ18/'2 sup_templates'!BQ17-1,""),"")</f>
        <v/>
      </c>
      <c r="BR18" s="133" t="str">
        <f>IF(NOT(ISBLANK('2 sup_templates'!BR18)),IF(NOT(ISBLANK('2 sup_templates'!BR17)),'2 sup_templates'!BR18/'2 sup_templates'!BR17-1,""),"")</f>
        <v/>
      </c>
      <c r="BS18" s="136" t="str">
        <f>IF(NOT(ISBLANK('2 sup_templates'!BS18)),IF(NOT(ISBLANK('2 sup_templates'!BS17)),'2 sup_templates'!BS18/'2 sup_templates'!BS17-1,""),"")</f>
        <v/>
      </c>
      <c r="BT18" s="133" t="str">
        <f>IF(NOT(ISBLANK('2 sup_templates'!BT18)),IF(NOT(ISBLANK('2 sup_templates'!BT17)),'2 sup_templates'!BT18/'2 sup_templates'!BT17-1,""),"")</f>
        <v/>
      </c>
      <c r="BU18" s="136" t="str">
        <f>IF(NOT(ISBLANK('2 sup_templates'!BU18)),IF(NOT(ISBLANK('2 sup_templates'!BU17)),'2 sup_templates'!BU18/'2 sup_templates'!BU17-1,""),"")</f>
        <v/>
      </c>
      <c r="BV18" s="133" t="str">
        <f>IF(NOT(ISBLANK('2 sup_templates'!BV18)),IF(NOT(ISBLANK('2 sup_templates'!BV17)),'2 sup_templates'!BV18/'2 sup_templates'!BV17-1,""),"")</f>
        <v/>
      </c>
      <c r="BW18" s="136" t="str">
        <f>IF(NOT(ISBLANK('2 sup_templates'!BW18)),IF(NOT(ISBLANK('2 sup_templates'!BW17)),'2 sup_templates'!BW18/'2 sup_templates'!BW17-1,""),"")</f>
        <v/>
      </c>
      <c r="BX18" s="133" t="str">
        <f>IF(NOT(ISBLANK('2 sup_templates'!BX18)),IF(NOT(ISBLANK('2 sup_templates'!BX17)),'2 sup_templates'!BX18/'2 sup_templates'!BX17-1,""),"")</f>
        <v/>
      </c>
      <c r="BY18" s="136" t="str">
        <f>IF(NOT(ISBLANK('2 sup_templates'!BY18)),IF(NOT(ISBLANK('2 sup_templates'!BY17)),'2 sup_templates'!BY18/'2 sup_templates'!BY17-1,""),"")</f>
        <v/>
      </c>
      <c r="BZ18" s="133" t="str">
        <f>IF(NOT(ISBLANK('2 sup_templates'!BZ18)),IF(NOT(ISBLANK('2 sup_templates'!BZ17)),'2 sup_templates'!BZ18/'2 sup_templates'!BZ17-1,""),"")</f>
        <v/>
      </c>
      <c r="CA18" s="137" t="str">
        <f>IF(NOT(ISBLANK('2 sup_templates'!CA18)),IF(NOT(ISBLANK('2 sup_templates'!CA17)),'2 sup_templates'!CA18/'2 sup_templates'!CA17-1,""),"")</f>
        <v/>
      </c>
      <c r="CB18" s="150" t="str">
        <f>IF(NOT(ISBLANK('2 sup_templates'!CB18)),IF(NOT(ISBLANK('2 sup_templates'!CB17)),'2 sup_templates'!CB18/'2 sup_templates'!CB17-1,""),"")</f>
        <v/>
      </c>
      <c r="CC18" s="136" t="str">
        <f>IF(NOT(ISBLANK('2 sup_templates'!CC18)),IF(NOT(ISBLANK('2 sup_templates'!CC17)),'2 sup_templates'!CC18/'2 sup_templates'!CC17-1,""),"")</f>
        <v/>
      </c>
      <c r="CD18" s="133" t="str">
        <f>IF(NOT(ISBLANK('2 sup_templates'!CD18)),IF(NOT(ISBLANK('2 sup_templates'!CD17)),'2 sup_templates'!CD18/'2 sup_templates'!CD17-1,""),"")</f>
        <v/>
      </c>
      <c r="CE18" s="136" t="str">
        <f>IF(NOT(ISBLANK('2 sup_templates'!CE18)),IF(NOT(ISBLANK('2 sup_templates'!CE17)),'2 sup_templates'!CE18/'2 sup_templates'!CE17-1,""),"")</f>
        <v/>
      </c>
      <c r="CF18" s="14"/>
      <c r="CG18" s="89">
        <v>2009</v>
      </c>
      <c r="CH18" s="136" t="str">
        <f>IF(NOT(ISBLANK('2 sup_templates'!CH18)),IF(NOT(ISBLANK('2 sup_templates'!CH17)),'2 sup_templates'!CH18/'2 sup_templates'!CH17-1,""),"")</f>
        <v/>
      </c>
      <c r="CI18" s="136" t="str">
        <f>IF(NOT(ISBLANK('2 sup_templates'!CI18)),IF(NOT(ISBLANK('2 sup_templates'!CI17)),'2 sup_templates'!CI18/'2 sup_templates'!CI17-1,""),"")</f>
        <v/>
      </c>
      <c r="CJ18" s="136" t="str">
        <f>IF(NOT(ISBLANK('2 sup_templates'!CJ18)),IF(NOT(ISBLANK('2 sup_templates'!CJ17)),'2 sup_templates'!CJ18/'2 sup_templates'!CJ17-1,""),"")</f>
        <v/>
      </c>
      <c r="CK18" s="136" t="str">
        <f>IF(NOT(ISBLANK('2 sup_templates'!CK18)),IF(NOT(ISBLANK('2 sup_templates'!CK17)),'2 sup_templates'!CK18/'2 sup_templates'!CK17-1,""),"")</f>
        <v/>
      </c>
      <c r="CL18" s="136" t="str">
        <f>IF(NOT(ISBLANK('2 sup_templates'!CL18)),IF(NOT(ISBLANK('2 sup_templates'!CL17)),'2 sup_templates'!CL18/'2 sup_templates'!CL17-1,""),"")</f>
        <v/>
      </c>
      <c r="CM18" s="136" t="str">
        <f>IF(NOT(ISBLANK('2 sup_templates'!CM18)),IF(NOT(ISBLANK('2 sup_templates'!CM17)),'2 sup_templates'!CM18/'2 sup_templates'!CM17-1,""),"")</f>
        <v/>
      </c>
      <c r="CN18" s="136" t="str">
        <f>IF(NOT(ISBLANK('2 sup_templates'!CN18)),IF(NOT(ISBLANK('2 sup_templates'!CN17)),'2 sup_templates'!CN18/'2 sup_templates'!CN17-1,""),"")</f>
        <v/>
      </c>
      <c r="CO18" s="136" t="str">
        <f>IF(NOT(ISBLANK('2 sup_templates'!CO18)),IF(NOT(ISBLANK('2 sup_templates'!CO17)),'2 sup_templates'!CO18/'2 sup_templates'!CO17-1,""),"")</f>
        <v/>
      </c>
      <c r="CP18" s="136" t="str">
        <f>IF(NOT(ISBLANK('2 sup_templates'!CP18)),IF(NOT(ISBLANK('2 sup_templates'!CP17)),'2 sup_templates'!CP18/'2 sup_templates'!CP17-1,""),"")</f>
        <v/>
      </c>
      <c r="CQ18" s="136" t="str">
        <f>IF(NOT(ISBLANK('2 sup_templates'!CQ18)),IF(NOT(ISBLANK('2 sup_templates'!CQ17)),'2 sup_templates'!CQ18/'2 sup_templates'!CQ17-1,""),"")</f>
        <v/>
      </c>
      <c r="CR18" s="136" t="str">
        <f>IF(NOT(ISBLANK('2 sup_templates'!CR18)),IF(NOT(ISBLANK('2 sup_templates'!CR17)),'2 sup_templates'!CR18/'2 sup_templates'!CR17-1,""),"")</f>
        <v/>
      </c>
      <c r="CS18" s="136" t="str">
        <f>IF(NOT(ISBLANK('2 sup_templates'!CS18)),IF(NOT(ISBLANK('2 sup_templates'!CS17)),'2 sup_templates'!CS18/'2 sup_templates'!CS17-1,""),"")</f>
        <v/>
      </c>
      <c r="CT18" s="136" t="str">
        <f>IF(NOT(ISBLANK('2 sup_templates'!CT18)),IF(NOT(ISBLANK('2 sup_templates'!CT17)),'2 sup_templates'!CT18/'2 sup_templates'!CT17-1,""),"")</f>
        <v/>
      </c>
      <c r="CU18"/>
      <c r="CV18"/>
    </row>
    <row r="19" spans="1:100" s="2" customFormat="1" x14ac:dyDescent="0.2">
      <c r="A19" s="6"/>
      <c r="B19" s="89">
        <v>2010</v>
      </c>
      <c r="C19" s="839" t="str">
        <f>IF(NOT(ISBLANK('2 sup_templates'!C19)),IF(NOT(ISBLANK('2 sup_templates'!C18)),'2 sup_templates'!C19/'2 sup_templates'!C18-1,""),"")</f>
        <v/>
      </c>
      <c r="D19" s="839" t="str">
        <f>IF(NOT(ISBLANK('2 sup_templates'!D19)),IF(NOT(ISBLANK('2 sup_templates'!D18)),'2 sup_templates'!D19/'2 sup_templates'!D18-1,""),"")</f>
        <v/>
      </c>
      <c r="E19" s="839" t="str">
        <f>IF(NOT(ISBLANK('2 sup_templates'!E19)),IF(NOT(ISBLANK('2 sup_templates'!E18)),'2 sup_templates'!E19/'2 sup_templates'!E18-1,""),"")</f>
        <v/>
      </c>
      <c r="F19" s="839" t="str">
        <f>IF(NOT(ISBLANK('2 sup_templates'!F19)),IF(NOT(ISBLANK('2 sup_templates'!F18)),'2 sup_templates'!F19/'2 sup_templates'!F18-1,""),"")</f>
        <v/>
      </c>
      <c r="G19" s="839" t="str">
        <f>IF(NOT(ISBLANK('2 sup_templates'!G19)),IF(NOT(ISBLANK('2 sup_templates'!G18)),'2 sup_templates'!G19/'2 sup_templates'!G18-1,""),"")</f>
        <v/>
      </c>
      <c r="H19" s="839" t="str">
        <f>IF(NOT(ISBLANK('2 sup_templates'!H19)),IF(NOT(ISBLANK('2 sup_templates'!H18)),'2 sup_templates'!H19/'2 sup_templates'!H18-1,""),"")</f>
        <v/>
      </c>
      <c r="I19" s="839" t="str">
        <f>IF(NOT(ISBLANK('2 sup_templates'!I19)),IF(NOT(ISBLANK('2 sup_templates'!I18)),'2 sup_templates'!I19/'2 sup_templates'!I18-1,""),"")</f>
        <v/>
      </c>
      <c r="J19" s="839" t="str">
        <f>IF(NOT(ISBLANK('2 sup_templates'!J19)),IF(NOT(ISBLANK('2 sup_templates'!J18)),'2 sup_templates'!J19/'2 sup_templates'!J18-1,""),"")</f>
        <v/>
      </c>
      <c r="K19" s="839" t="str">
        <f>IF(NOT(ISBLANK('2 sup_templates'!K19)),IF(NOT(ISBLANK('2 sup_templates'!K18)),'2 sup_templates'!K19/'2 sup_templates'!K18-1,""),"")</f>
        <v/>
      </c>
      <c r="L19" s="839" t="str">
        <f>IF(NOT(ISBLANK('2 sup_templates'!L19)),IF(NOT(ISBLANK('2 sup_templates'!L18)),'2 sup_templates'!L19/'2 sup_templates'!L18-1,""),"")</f>
        <v/>
      </c>
      <c r="M19" s="839" t="str">
        <f>IF(NOT(ISBLANK('2 sup_templates'!M19)),IF(NOT(ISBLANK('2 sup_templates'!M18)),'2 sup_templates'!M19/'2 sup_templates'!M18-1,""),"")</f>
        <v/>
      </c>
      <c r="N19" s="839" t="str">
        <f>IF(NOT(ISBLANK('2 sup_templates'!N19)),IF(NOT(ISBLANK('2 sup_templates'!N18)),'2 sup_templates'!N19/'2 sup_templates'!N18-1,""),"")</f>
        <v/>
      </c>
      <c r="O19" s="839" t="str">
        <f>IF(NOT(ISBLANK('2 sup_templates'!O19)),IF(NOT(ISBLANK('2 sup_templates'!O18)),'2 sup_templates'!O19/'2 sup_templates'!O18-1,""),"")</f>
        <v/>
      </c>
      <c r="P19" s="839" t="str">
        <f>IF(NOT(ISBLANK('2 sup_templates'!P19)),IF(NOT(ISBLANK('2 sup_templates'!P18)),'2 sup_templates'!P19/'2 sup_templates'!P18-1,""),"")</f>
        <v/>
      </c>
      <c r="Q19" s="839" t="str">
        <f>IF(NOT(ISBLANK('2 sup_templates'!Q19)),IF(NOT(ISBLANK('2 sup_templates'!Q18)),'2 sup_templates'!Q19/'2 sup_templates'!Q18-1,""),"")</f>
        <v/>
      </c>
      <c r="R19" s="839" t="str">
        <f>IF(NOT(ISBLANK('2 sup_templates'!R19)),IF(NOT(ISBLANK('2 sup_templates'!R18)),'2 sup_templates'!R19/'2 sup_templates'!R18-1,""),"")</f>
        <v/>
      </c>
      <c r="S19" s="839" t="str">
        <f>IF(NOT(ISBLANK('2 sup_templates'!S19)),IF(NOT(ISBLANK('2 sup_templates'!S18)),'2 sup_templates'!S19/'2 sup_templates'!S18-1,""),"")</f>
        <v/>
      </c>
      <c r="T19" s="839" t="str">
        <f>IF(NOT(ISBLANK('2 sup_templates'!T19)),IF(NOT(ISBLANK('2 sup_templates'!T18)),'2 sup_templates'!T19/'2 sup_templates'!T18-1,""),"")</f>
        <v/>
      </c>
      <c r="U19" s="839" t="str">
        <f>IF(NOT(ISBLANK('2 sup_templates'!U19)),IF(NOT(ISBLANK('2 sup_templates'!U18)),'2 sup_templates'!U19/'2 sup_templates'!U18-1,""),"")</f>
        <v/>
      </c>
      <c r="V19" s="839" t="str">
        <f>IF(NOT(ISBLANK('2 sup_templates'!V19)),IF(NOT(ISBLANK('2 sup_templates'!V18)),'2 sup_templates'!V19/'2 sup_templates'!V18-1,""),"")</f>
        <v/>
      </c>
      <c r="W19" s="839" t="str">
        <f>IF(NOT(ISBLANK('2 sup_templates'!W19)),IF(NOT(ISBLANK('2 sup_templates'!W18)),'2 sup_templates'!W19/'2 sup_templates'!W18-1,""),"")</f>
        <v/>
      </c>
      <c r="X19" s="839" t="str">
        <f>IF(NOT(ISBLANK('2 sup_templates'!X19)),IF(NOT(ISBLANK('2 sup_templates'!X18)),'2 sup_templates'!X19/'2 sup_templates'!X18-1,""),"")</f>
        <v/>
      </c>
      <c r="Y19" s="839" t="str">
        <f>IF(NOT(ISBLANK('2 sup_templates'!Y19)),IF(NOT(ISBLANK('2 sup_templates'!Y18)),'2 sup_templates'!Y19/'2 sup_templates'!Y18-1,""),"")</f>
        <v/>
      </c>
      <c r="Z19" s="839" t="str">
        <f>IF(NOT(ISBLANK('2 sup_templates'!Z19)),IF(NOT(ISBLANK('2 sup_templates'!Z18)),'2 sup_templates'!Z19/'2 sup_templates'!Z18-1,""),"")</f>
        <v/>
      </c>
      <c r="AA19" s="839" t="str">
        <f>IF(NOT(ISBLANK('2 sup_templates'!AA19)),IF(NOT(ISBLANK('2 sup_templates'!AA18)),'2 sup_templates'!AA19/'2 sup_templates'!AA18-1,""),"")</f>
        <v/>
      </c>
      <c r="AB19" s="839" t="str">
        <f>IF(NOT(ISBLANK('2 sup_templates'!AB19)),IF(NOT(ISBLANK('2 sup_templates'!AB18)),'2 sup_templates'!AB19/'2 sup_templates'!AB18-1,""),"")</f>
        <v/>
      </c>
      <c r="AC19" s="839" t="str">
        <f>IF(NOT(ISBLANK('2 sup_templates'!AC19)),IF(NOT(ISBLANK('2 sup_templates'!AC18)),'2 sup_templates'!AC19/'2 sup_templates'!AC18-1,""),"")</f>
        <v/>
      </c>
      <c r="AD19" s="839" t="str">
        <f>IF(NOT(ISBLANK('2 sup_templates'!AD19)),IF(NOT(ISBLANK('2 sup_templates'!AD18)),'2 sup_templates'!AD19/'2 sup_templates'!AD18-1,""),"")</f>
        <v/>
      </c>
      <c r="AE19" s="839" t="str">
        <f>IF(NOT(ISBLANK('2 sup_templates'!AE19)),IF(NOT(ISBLANK('2 sup_templates'!AE18)),'2 sup_templates'!AE19/'2 sup_templates'!AE18-1,""),"")</f>
        <v/>
      </c>
      <c r="AF19" s="839" t="str">
        <f>IF(NOT(ISBLANK('2 sup_templates'!AF19)),IF(NOT(ISBLANK('2 sup_templates'!AF18)),'2 sup_templates'!AF19/'2 sup_templates'!AF18-1,""),"")</f>
        <v/>
      </c>
      <c r="AG19" s="839" t="str">
        <f>IF(NOT(ISBLANK('2 sup_templates'!AG19)),IF(NOT(ISBLANK('2 sup_templates'!AG18)),'2 sup_templates'!AG19/'2 sup_templates'!AG18-1,""),"")</f>
        <v/>
      </c>
      <c r="AH19" s="839" t="str">
        <f>IF(NOT(ISBLANK('2 sup_templates'!AH19)),IF(NOT(ISBLANK('2 sup_templates'!AH18)),'2 sup_templates'!AH19/'2 sup_templates'!AH18-1,""),"")</f>
        <v/>
      </c>
      <c r="AI19" s="839" t="str">
        <f>IF(NOT(ISBLANK('2 sup_templates'!AI19)),IF(NOT(ISBLANK('2 sup_templates'!AI18)),'2 sup_templates'!AI19/'2 sup_templates'!AI18-1,""),"")</f>
        <v/>
      </c>
      <c r="AJ19" s="658"/>
      <c r="AK19" s="89">
        <v>2010</v>
      </c>
      <c r="AL19" s="133" t="str">
        <f>IF(NOT(ISBLANK('2 sup_templates'!AL19)),IF(NOT(ISBLANK('2 sup_templates'!AL18)),'2 sup_templates'!AL19/'2 sup_templates'!AL18-1,""),"")</f>
        <v/>
      </c>
      <c r="AM19" s="136" t="str">
        <f>IF(NOT(ISBLANK('2 sup_templates'!AM19)),IF(NOT(ISBLANK('2 sup_templates'!AM18)),'2 sup_templates'!AM19/'2 sup_templates'!AM18-1,""),"")</f>
        <v/>
      </c>
      <c r="AN19" s="133" t="str">
        <f>IF(NOT(ISBLANK('2 sup_templates'!AN19)),IF(NOT(ISBLANK('2 sup_templates'!AN18)),'2 sup_templates'!AN19/'2 sup_templates'!AN18-1,""),"")</f>
        <v/>
      </c>
      <c r="AO19" s="136" t="str">
        <f>IF(NOT(ISBLANK('2 sup_templates'!AO19)),IF(NOT(ISBLANK('2 sup_templates'!AO18)),'2 sup_templates'!AO19/'2 sup_templates'!AO18-1,""),"")</f>
        <v/>
      </c>
      <c r="AP19" s="133" t="str">
        <f>IF(NOT(ISBLANK('2 sup_templates'!AP19)),IF(NOT(ISBLANK('2 sup_templates'!AP18)),'2 sup_templates'!AP19/'2 sup_templates'!AP18-1,""),"")</f>
        <v/>
      </c>
      <c r="AQ19" s="136" t="str">
        <f>IF(NOT(ISBLANK('2 sup_templates'!AQ19)),IF(NOT(ISBLANK('2 sup_templates'!AQ18)),'2 sup_templates'!AQ19/'2 sup_templates'!AQ18-1,""),"")</f>
        <v/>
      </c>
      <c r="AR19" s="133" t="str">
        <f>IF(NOT(ISBLANK('2 sup_templates'!AR19)),IF(NOT(ISBLANK('2 sup_templates'!AR18)),'2 sup_templates'!AR19/'2 sup_templates'!AR18-1,""),"")</f>
        <v/>
      </c>
      <c r="AS19" s="136" t="str">
        <f>IF(NOT(ISBLANK('2 sup_templates'!AS19)),IF(NOT(ISBLANK('2 sup_templates'!AS18)),'2 sup_templates'!AS19/'2 sup_templates'!AS18-1,""),"")</f>
        <v/>
      </c>
      <c r="AT19" s="136" t="str">
        <f>IF(NOT(ISBLANK('2 sup_templates'!AT19)),IF(NOT(ISBLANK('2 sup_templates'!AT18)),'2 sup_templates'!AT19/'2 sup_templates'!AT18-1,""),"")</f>
        <v/>
      </c>
      <c r="AU19" s="136" t="str">
        <f>IF(NOT(ISBLANK('2 sup_templates'!AU19)),IF(NOT(ISBLANK('2 sup_templates'!AU18)),'2 sup_templates'!AU19/'2 sup_templates'!AU18-1,""),"")</f>
        <v/>
      </c>
      <c r="AV19" s="136" t="str">
        <f>IF(NOT(ISBLANK('2 sup_templates'!AV19)),IF(NOT(ISBLANK('2 sup_templates'!AV18)),'2 sup_templates'!AV19/'2 sup_templates'!AV18-1,""),"")</f>
        <v/>
      </c>
      <c r="AW19" s="136" t="str">
        <f>IF(NOT(ISBLANK('2 sup_templates'!AW19)),IF(NOT(ISBLANK('2 sup_templates'!AW18)),'2 sup_templates'!AW19/'2 sup_templates'!AW18-1,""),"")</f>
        <v/>
      </c>
      <c r="AX19" s="136" t="str">
        <f>IF(NOT(ISBLANK('2 sup_templates'!AX19)),IF(NOT(ISBLANK('2 sup_templates'!AX18)),'2 sup_templates'!AX19/'2 sup_templates'!AX18-1,""),"")</f>
        <v/>
      </c>
      <c r="AY19" s="136" t="str">
        <f>IF(NOT(ISBLANK('2 sup_templates'!AY19)),IF(NOT(ISBLANK('2 sup_templates'!AY18)),'2 sup_templates'!AY19/'2 sup_templates'!AY18-1,""),"")</f>
        <v/>
      </c>
      <c r="AZ19" s="136" t="str">
        <f>IF(NOT(ISBLANK('2 sup_templates'!AZ19)),IF(NOT(ISBLANK('2 sup_templates'!AZ18)),'2 sup_templates'!AZ19/'2 sup_templates'!AZ18-1,""),"")</f>
        <v/>
      </c>
      <c r="BA19" s="136" t="str">
        <f>IF(NOT(ISBLANK('2 sup_templates'!BA19)),IF(NOT(ISBLANK('2 sup_templates'!BA18)),'2 sup_templates'!BA19/'2 sup_templates'!BA18-1,""),"")</f>
        <v/>
      </c>
      <c r="BB19" s="136" t="str">
        <f>IF(NOT(ISBLANK('2 sup_templates'!BB19)),IF(NOT(ISBLANK('2 sup_templates'!BB18)),'2 sup_templates'!BB19/'2 sup_templates'!BB18-1,""),"")</f>
        <v/>
      </c>
      <c r="BC19" s="136" t="str">
        <f>IF(NOT(ISBLANK('2 sup_templates'!BC19)),IF(NOT(ISBLANK('2 sup_templates'!BC18)),'2 sup_templates'!BC19/'2 sup_templates'!BC18-1,""),"")</f>
        <v/>
      </c>
      <c r="BD19" s="136" t="str">
        <f>IF(NOT(ISBLANK('2 sup_templates'!BD19)),IF(NOT(ISBLANK('2 sup_templates'!BD18)),'2 sup_templates'!BD19/'2 sup_templates'!BD18-1,""),"")</f>
        <v/>
      </c>
      <c r="BE19" s="136" t="str">
        <f>IF(NOT(ISBLANK('2 sup_templates'!BE19)),IF(NOT(ISBLANK('2 sup_templates'!BE18)),'2 sup_templates'!BE19/'2 sup_templates'!BE18-1,""),"")</f>
        <v/>
      </c>
      <c r="BF19" s="136" t="str">
        <f>IF(NOT(ISBLANK('2 sup_templates'!BF19)),IF(NOT(ISBLANK('2 sup_templates'!BF18)),'2 sup_templates'!BF19/'2 sup_templates'!BF18-1,""),"")</f>
        <v/>
      </c>
      <c r="BG19" s="136" t="str">
        <f>IF(NOT(ISBLANK('2 sup_templates'!BG19)),IF(NOT(ISBLANK('2 sup_templates'!BG18)),'2 sup_templates'!BG19/'2 sup_templates'!BG18-1,""),"")</f>
        <v/>
      </c>
      <c r="BH19" s="658"/>
      <c r="BI19" s="89">
        <v>2010</v>
      </c>
      <c r="BJ19" s="133" t="str">
        <f>IF(NOT(ISBLANK('2 sup_templates'!BJ19)),IF(NOT(ISBLANK('2 sup_templates'!BJ18)),'2 sup_templates'!BJ19/'2 sup_templates'!BJ18-1,""),"")</f>
        <v/>
      </c>
      <c r="BK19" s="136" t="str">
        <f>IF(NOT(ISBLANK('2 sup_templates'!BK19)),IF(NOT(ISBLANK('2 sup_templates'!BK18)),'2 sup_templates'!BK19/'2 sup_templates'!BK18-1,""),"")</f>
        <v/>
      </c>
      <c r="BL19" s="133" t="str">
        <f>IF(NOT(ISBLANK('2 sup_templates'!BL19)),IF(NOT(ISBLANK('2 sup_templates'!BL18)),'2 sup_templates'!BL19/'2 sup_templates'!BL18-1,""),"")</f>
        <v/>
      </c>
      <c r="BM19" s="136" t="str">
        <f>IF(NOT(ISBLANK('2 sup_templates'!BM19)),IF(NOT(ISBLANK('2 sup_templates'!BM18)),'2 sup_templates'!BM19/'2 sup_templates'!BM18-1,""),"")</f>
        <v/>
      </c>
      <c r="BN19" s="133" t="str">
        <f>IF(NOT(ISBLANK('2 sup_templates'!BN19)),IF(NOT(ISBLANK('2 sup_templates'!BN18)),'2 sup_templates'!BN19/'2 sup_templates'!BN18-1,""),"")</f>
        <v/>
      </c>
      <c r="BO19" s="136" t="str">
        <f>IF(NOT(ISBLANK('2 sup_templates'!BO19)),IF(NOT(ISBLANK('2 sup_templates'!BO18)),'2 sup_templates'!BO19/'2 sup_templates'!BO18-1,""),"")</f>
        <v/>
      </c>
      <c r="BP19" s="133" t="str">
        <f>IF(NOT(ISBLANK('2 sup_templates'!BP19)),IF(NOT(ISBLANK('2 sup_templates'!BP18)),'2 sup_templates'!BP19/'2 sup_templates'!BP18-1,""),"")</f>
        <v/>
      </c>
      <c r="BQ19" s="136" t="str">
        <f>IF(NOT(ISBLANK('2 sup_templates'!BQ19)),IF(NOT(ISBLANK('2 sup_templates'!BQ18)),'2 sup_templates'!BQ19/'2 sup_templates'!BQ18-1,""),"")</f>
        <v/>
      </c>
      <c r="BR19" s="133" t="str">
        <f>IF(NOT(ISBLANK('2 sup_templates'!BR19)),IF(NOT(ISBLANK('2 sup_templates'!BR18)),'2 sup_templates'!BR19/'2 sup_templates'!BR18-1,""),"")</f>
        <v/>
      </c>
      <c r="BS19" s="136" t="str">
        <f>IF(NOT(ISBLANK('2 sup_templates'!BS19)),IF(NOT(ISBLANK('2 sup_templates'!BS18)),'2 sup_templates'!BS19/'2 sup_templates'!BS18-1,""),"")</f>
        <v/>
      </c>
      <c r="BT19" s="133" t="str">
        <f>IF(NOT(ISBLANK('2 sup_templates'!BT19)),IF(NOT(ISBLANK('2 sup_templates'!BT18)),'2 sup_templates'!BT19/'2 sup_templates'!BT18-1,""),"")</f>
        <v/>
      </c>
      <c r="BU19" s="136" t="str">
        <f>IF(NOT(ISBLANK('2 sup_templates'!BU19)),IF(NOT(ISBLANK('2 sup_templates'!BU18)),'2 sup_templates'!BU19/'2 sup_templates'!BU18-1,""),"")</f>
        <v/>
      </c>
      <c r="BV19" s="133" t="str">
        <f>IF(NOT(ISBLANK('2 sup_templates'!BV19)),IF(NOT(ISBLANK('2 sup_templates'!BV18)),'2 sup_templates'!BV19/'2 sup_templates'!BV18-1,""),"")</f>
        <v/>
      </c>
      <c r="BW19" s="136" t="str">
        <f>IF(NOT(ISBLANK('2 sup_templates'!BW19)),IF(NOT(ISBLANK('2 sup_templates'!BW18)),'2 sup_templates'!BW19/'2 sup_templates'!BW18-1,""),"")</f>
        <v/>
      </c>
      <c r="BX19" s="133" t="str">
        <f>IF(NOT(ISBLANK('2 sup_templates'!BX19)),IF(NOT(ISBLANK('2 sup_templates'!BX18)),'2 sup_templates'!BX19/'2 sup_templates'!BX18-1,""),"")</f>
        <v/>
      </c>
      <c r="BY19" s="136" t="str">
        <f>IF(NOT(ISBLANK('2 sup_templates'!BY19)),IF(NOT(ISBLANK('2 sup_templates'!BY18)),'2 sup_templates'!BY19/'2 sup_templates'!BY18-1,""),"")</f>
        <v/>
      </c>
      <c r="BZ19" s="133" t="str">
        <f>IF(NOT(ISBLANK('2 sup_templates'!BZ19)),IF(NOT(ISBLANK('2 sup_templates'!BZ18)),'2 sup_templates'!BZ19/'2 sup_templates'!BZ18-1,""),"")</f>
        <v/>
      </c>
      <c r="CA19" s="137" t="str">
        <f>IF(NOT(ISBLANK('2 sup_templates'!CA19)),IF(NOT(ISBLANK('2 sup_templates'!CA18)),'2 sup_templates'!CA19/'2 sup_templates'!CA18-1,""),"")</f>
        <v/>
      </c>
      <c r="CB19" s="150" t="str">
        <f>IF(NOT(ISBLANK('2 sup_templates'!CB19)),IF(NOT(ISBLANK('2 sup_templates'!CB18)),'2 sup_templates'!CB19/'2 sup_templates'!CB18-1,""),"")</f>
        <v/>
      </c>
      <c r="CC19" s="136" t="str">
        <f>IF(NOT(ISBLANK('2 sup_templates'!CC19)),IF(NOT(ISBLANK('2 sup_templates'!CC18)),'2 sup_templates'!CC19/'2 sup_templates'!CC18-1,""),"")</f>
        <v/>
      </c>
      <c r="CD19" s="133" t="str">
        <f>IF(NOT(ISBLANK('2 sup_templates'!CD19)),IF(NOT(ISBLANK('2 sup_templates'!CD18)),'2 sup_templates'!CD19/'2 sup_templates'!CD18-1,""),"")</f>
        <v/>
      </c>
      <c r="CE19" s="136" t="str">
        <f>IF(NOT(ISBLANK('2 sup_templates'!CE19)),IF(NOT(ISBLANK('2 sup_templates'!CE18)),'2 sup_templates'!CE19/'2 sup_templates'!CE18-1,""),"")</f>
        <v/>
      </c>
      <c r="CF19" s="14"/>
      <c r="CG19" s="89">
        <v>2010</v>
      </c>
      <c r="CH19" s="136" t="str">
        <f>IF(NOT(ISBLANK('2 sup_templates'!CH19)),IF(NOT(ISBLANK('2 sup_templates'!CH18)),'2 sup_templates'!CH19/'2 sup_templates'!CH18-1,""),"")</f>
        <v/>
      </c>
      <c r="CI19" s="136" t="str">
        <f>IF(NOT(ISBLANK('2 sup_templates'!CI19)),IF(NOT(ISBLANK('2 sup_templates'!CI18)),'2 sup_templates'!CI19/'2 sup_templates'!CI18-1,""),"")</f>
        <v/>
      </c>
      <c r="CJ19" s="136" t="str">
        <f>IF(NOT(ISBLANK('2 sup_templates'!CJ19)),IF(NOT(ISBLANK('2 sup_templates'!CJ18)),'2 sup_templates'!CJ19/'2 sup_templates'!CJ18-1,""),"")</f>
        <v/>
      </c>
      <c r="CK19" s="136" t="str">
        <f>IF(NOT(ISBLANK('2 sup_templates'!CK19)),IF(NOT(ISBLANK('2 sup_templates'!CK18)),'2 sup_templates'!CK19/'2 sup_templates'!CK18-1,""),"")</f>
        <v/>
      </c>
      <c r="CL19" s="136" t="str">
        <f>IF(NOT(ISBLANK('2 sup_templates'!CL19)),IF(NOT(ISBLANK('2 sup_templates'!CL18)),'2 sup_templates'!CL19/'2 sup_templates'!CL18-1,""),"")</f>
        <v/>
      </c>
      <c r="CM19" s="136" t="str">
        <f>IF(NOT(ISBLANK('2 sup_templates'!CM19)),IF(NOT(ISBLANK('2 sup_templates'!CM18)),'2 sup_templates'!CM19/'2 sup_templates'!CM18-1,""),"")</f>
        <v/>
      </c>
      <c r="CN19" s="136" t="str">
        <f>IF(NOT(ISBLANK('2 sup_templates'!CN19)),IF(NOT(ISBLANK('2 sup_templates'!CN18)),'2 sup_templates'!CN19/'2 sup_templates'!CN18-1,""),"")</f>
        <v/>
      </c>
      <c r="CO19" s="136" t="str">
        <f>IF(NOT(ISBLANK('2 sup_templates'!CO19)),IF(NOT(ISBLANK('2 sup_templates'!CO18)),'2 sup_templates'!CO19/'2 sup_templates'!CO18-1,""),"")</f>
        <v/>
      </c>
      <c r="CP19" s="136" t="str">
        <f>IF(NOT(ISBLANK('2 sup_templates'!CP19)),IF(NOT(ISBLANK('2 sup_templates'!CP18)),'2 sup_templates'!CP19/'2 sup_templates'!CP18-1,""),"")</f>
        <v/>
      </c>
      <c r="CQ19" s="136" t="str">
        <f>IF(NOT(ISBLANK('2 sup_templates'!CQ19)),IF(NOT(ISBLANK('2 sup_templates'!CQ18)),'2 sup_templates'!CQ19/'2 sup_templates'!CQ18-1,""),"")</f>
        <v/>
      </c>
      <c r="CR19" s="136" t="str">
        <f>IF(NOT(ISBLANK('2 sup_templates'!CR19)),IF(NOT(ISBLANK('2 sup_templates'!CR18)),'2 sup_templates'!CR19/'2 sup_templates'!CR18-1,""),"")</f>
        <v/>
      </c>
      <c r="CS19" s="136" t="str">
        <f>IF(NOT(ISBLANK('2 sup_templates'!CS19)),IF(NOT(ISBLANK('2 sup_templates'!CS18)),'2 sup_templates'!CS19/'2 sup_templates'!CS18-1,""),"")</f>
        <v/>
      </c>
      <c r="CT19" s="136" t="str">
        <f>IF(NOT(ISBLANK('2 sup_templates'!CT19)),IF(NOT(ISBLANK('2 sup_templates'!CT18)),'2 sup_templates'!CT19/'2 sup_templates'!CT18-1,""),"")</f>
        <v/>
      </c>
      <c r="CU19"/>
      <c r="CV19"/>
    </row>
    <row r="20" spans="1:100" s="2" customFormat="1" x14ac:dyDescent="0.2">
      <c r="A20" s="6"/>
      <c r="B20" s="89">
        <v>2011</v>
      </c>
      <c r="C20" s="839" t="str">
        <f>IF(NOT(ISBLANK('2 sup_templates'!C20)),IF(NOT(ISBLANK('2 sup_templates'!C19)),'2 sup_templates'!C20/'2 sup_templates'!C19-1,""),"")</f>
        <v/>
      </c>
      <c r="D20" s="839" t="str">
        <f>IF(NOT(ISBLANK('2 sup_templates'!D20)),IF(NOT(ISBLANK('2 sup_templates'!D19)),'2 sup_templates'!D20/'2 sup_templates'!D19-1,""),"")</f>
        <v/>
      </c>
      <c r="E20" s="839" t="str">
        <f>IF(NOT(ISBLANK('2 sup_templates'!E20)),IF(NOT(ISBLANK('2 sup_templates'!E19)),'2 sup_templates'!E20/'2 sup_templates'!E19-1,""),"")</f>
        <v/>
      </c>
      <c r="F20" s="839" t="str">
        <f>IF(NOT(ISBLANK('2 sup_templates'!F20)),IF(NOT(ISBLANK('2 sup_templates'!F19)),'2 sup_templates'!F20/'2 sup_templates'!F19-1,""),"")</f>
        <v/>
      </c>
      <c r="G20" s="839" t="str">
        <f>IF(NOT(ISBLANK('2 sup_templates'!G20)),IF(NOT(ISBLANK('2 sup_templates'!G19)),'2 sup_templates'!G20/'2 sup_templates'!G19-1,""),"")</f>
        <v/>
      </c>
      <c r="H20" s="839" t="str">
        <f>IF(NOT(ISBLANK('2 sup_templates'!H20)),IF(NOT(ISBLANK('2 sup_templates'!H19)),'2 sup_templates'!H20/'2 sup_templates'!H19-1,""),"")</f>
        <v/>
      </c>
      <c r="I20" s="839" t="str">
        <f>IF(NOT(ISBLANK('2 sup_templates'!I20)),IF(NOT(ISBLANK('2 sup_templates'!I19)),'2 sup_templates'!I20/'2 sup_templates'!I19-1,""),"")</f>
        <v/>
      </c>
      <c r="J20" s="839" t="str">
        <f>IF(NOT(ISBLANK('2 sup_templates'!J20)),IF(NOT(ISBLANK('2 sup_templates'!J19)),'2 sup_templates'!J20/'2 sup_templates'!J19-1,""),"")</f>
        <v/>
      </c>
      <c r="K20" s="839" t="str">
        <f>IF(NOT(ISBLANK('2 sup_templates'!K20)),IF(NOT(ISBLANK('2 sup_templates'!K19)),'2 sup_templates'!K20/'2 sup_templates'!K19-1,""),"")</f>
        <v/>
      </c>
      <c r="L20" s="839" t="str">
        <f>IF(NOT(ISBLANK('2 sup_templates'!L20)),IF(NOT(ISBLANK('2 sup_templates'!L19)),'2 sup_templates'!L20/'2 sup_templates'!L19-1,""),"")</f>
        <v/>
      </c>
      <c r="M20" s="839" t="str">
        <f>IF(NOT(ISBLANK('2 sup_templates'!M20)),IF(NOT(ISBLANK('2 sup_templates'!M19)),'2 sup_templates'!M20/'2 sup_templates'!M19-1,""),"")</f>
        <v/>
      </c>
      <c r="N20" s="839" t="str">
        <f>IF(NOT(ISBLANK('2 sup_templates'!N20)),IF(NOT(ISBLANK('2 sup_templates'!N19)),'2 sup_templates'!N20/'2 sup_templates'!N19-1,""),"")</f>
        <v/>
      </c>
      <c r="O20" s="839" t="str">
        <f>IF(NOT(ISBLANK('2 sup_templates'!O20)),IF(NOT(ISBLANK('2 sup_templates'!O19)),'2 sup_templates'!O20/'2 sup_templates'!O19-1,""),"")</f>
        <v/>
      </c>
      <c r="P20" s="839" t="str">
        <f>IF(NOT(ISBLANK('2 sup_templates'!P20)),IF(NOT(ISBLANK('2 sup_templates'!P19)),'2 sup_templates'!P20/'2 sup_templates'!P19-1,""),"")</f>
        <v/>
      </c>
      <c r="Q20" s="839" t="str">
        <f>IF(NOT(ISBLANK('2 sup_templates'!Q20)),IF(NOT(ISBLANK('2 sup_templates'!Q19)),'2 sup_templates'!Q20/'2 sup_templates'!Q19-1,""),"")</f>
        <v/>
      </c>
      <c r="R20" s="839" t="str">
        <f>IF(NOT(ISBLANK('2 sup_templates'!R20)),IF(NOT(ISBLANK('2 sup_templates'!R19)),'2 sup_templates'!R20/'2 sup_templates'!R19-1,""),"")</f>
        <v/>
      </c>
      <c r="S20" s="839" t="str">
        <f>IF(NOT(ISBLANK('2 sup_templates'!S20)),IF(NOT(ISBLANK('2 sup_templates'!S19)),'2 sup_templates'!S20/'2 sup_templates'!S19-1,""),"")</f>
        <v/>
      </c>
      <c r="T20" s="839" t="str">
        <f>IF(NOT(ISBLANK('2 sup_templates'!T20)),IF(NOT(ISBLANK('2 sup_templates'!T19)),'2 sup_templates'!T20/'2 sup_templates'!T19-1,""),"")</f>
        <v/>
      </c>
      <c r="U20" s="839" t="str">
        <f>IF(NOT(ISBLANK('2 sup_templates'!U20)),IF(NOT(ISBLANK('2 sup_templates'!U19)),'2 sup_templates'!U20/'2 sup_templates'!U19-1,""),"")</f>
        <v/>
      </c>
      <c r="V20" s="839" t="str">
        <f>IF(NOT(ISBLANK('2 sup_templates'!V20)),IF(NOT(ISBLANK('2 sup_templates'!V19)),'2 sup_templates'!V20/'2 sup_templates'!V19-1,""),"")</f>
        <v/>
      </c>
      <c r="W20" s="839" t="str">
        <f>IF(NOT(ISBLANK('2 sup_templates'!W20)),IF(NOT(ISBLANK('2 sup_templates'!W19)),'2 sup_templates'!W20/'2 sup_templates'!W19-1,""),"")</f>
        <v/>
      </c>
      <c r="X20" s="839" t="str">
        <f>IF(NOT(ISBLANK('2 sup_templates'!X20)),IF(NOT(ISBLANK('2 sup_templates'!X19)),'2 sup_templates'!X20/'2 sup_templates'!X19-1,""),"")</f>
        <v/>
      </c>
      <c r="Y20" s="839" t="str">
        <f>IF(NOT(ISBLANK('2 sup_templates'!Y20)),IF(NOT(ISBLANK('2 sup_templates'!Y19)),'2 sup_templates'!Y20/'2 sup_templates'!Y19-1,""),"")</f>
        <v/>
      </c>
      <c r="Z20" s="839" t="str">
        <f>IF(NOT(ISBLANK('2 sup_templates'!Z20)),IF(NOT(ISBLANK('2 sup_templates'!Z19)),'2 sup_templates'!Z20/'2 sup_templates'!Z19-1,""),"")</f>
        <v/>
      </c>
      <c r="AA20" s="839" t="str">
        <f>IF(NOT(ISBLANK('2 sup_templates'!AA20)),IF(NOT(ISBLANK('2 sup_templates'!AA19)),'2 sup_templates'!AA20/'2 sup_templates'!AA19-1,""),"")</f>
        <v/>
      </c>
      <c r="AB20" s="839" t="str">
        <f>IF(NOT(ISBLANK('2 sup_templates'!AB20)),IF(NOT(ISBLANK('2 sup_templates'!AB19)),'2 sup_templates'!AB20/'2 sup_templates'!AB19-1,""),"")</f>
        <v/>
      </c>
      <c r="AC20" s="839" t="str">
        <f>IF(NOT(ISBLANK('2 sup_templates'!AC20)),IF(NOT(ISBLANK('2 sup_templates'!AC19)),'2 sup_templates'!AC20/'2 sup_templates'!AC19-1,""),"")</f>
        <v/>
      </c>
      <c r="AD20" s="839" t="str">
        <f>IF(NOT(ISBLANK('2 sup_templates'!AD20)),IF(NOT(ISBLANK('2 sup_templates'!AD19)),'2 sup_templates'!AD20/'2 sup_templates'!AD19-1,""),"")</f>
        <v/>
      </c>
      <c r="AE20" s="839" t="str">
        <f>IF(NOT(ISBLANK('2 sup_templates'!AE20)),IF(NOT(ISBLANK('2 sup_templates'!AE19)),'2 sup_templates'!AE20/'2 sup_templates'!AE19-1,""),"")</f>
        <v/>
      </c>
      <c r="AF20" s="839" t="str">
        <f>IF(NOT(ISBLANK('2 sup_templates'!AF20)),IF(NOT(ISBLANK('2 sup_templates'!AF19)),'2 sup_templates'!AF20/'2 sup_templates'!AF19-1,""),"")</f>
        <v/>
      </c>
      <c r="AG20" s="839" t="str">
        <f>IF(NOT(ISBLANK('2 sup_templates'!AG20)),IF(NOT(ISBLANK('2 sup_templates'!AG19)),'2 sup_templates'!AG20/'2 sup_templates'!AG19-1,""),"")</f>
        <v/>
      </c>
      <c r="AH20" s="839" t="str">
        <f>IF(NOT(ISBLANK('2 sup_templates'!AH20)),IF(NOT(ISBLANK('2 sup_templates'!AH19)),'2 sup_templates'!AH20/'2 sup_templates'!AH19-1,""),"")</f>
        <v/>
      </c>
      <c r="AI20" s="839" t="str">
        <f>IF(NOT(ISBLANK('2 sup_templates'!AI20)),IF(NOT(ISBLANK('2 sup_templates'!AI19)),'2 sup_templates'!AI20/'2 sup_templates'!AI19-1,""),"")</f>
        <v/>
      </c>
      <c r="AJ20" s="658"/>
      <c r="AK20" s="89">
        <v>2011</v>
      </c>
      <c r="AL20" s="133" t="str">
        <f>IF(NOT(ISBLANK('2 sup_templates'!AL20)),IF(NOT(ISBLANK('2 sup_templates'!AL19)),'2 sup_templates'!AL20/'2 sup_templates'!AL19-1,""),"")</f>
        <v/>
      </c>
      <c r="AM20" s="136" t="str">
        <f>IF(NOT(ISBLANK('2 sup_templates'!AM20)),IF(NOT(ISBLANK('2 sup_templates'!AM19)),'2 sup_templates'!AM20/'2 sup_templates'!AM19-1,""),"")</f>
        <v/>
      </c>
      <c r="AN20" s="133" t="str">
        <f>IF(NOT(ISBLANK('2 sup_templates'!AN20)),IF(NOT(ISBLANK('2 sup_templates'!AN19)),'2 sup_templates'!AN20/'2 sup_templates'!AN19-1,""),"")</f>
        <v/>
      </c>
      <c r="AO20" s="136" t="str">
        <f>IF(NOT(ISBLANK('2 sup_templates'!AO20)),IF(NOT(ISBLANK('2 sup_templates'!AO19)),'2 sup_templates'!AO20/'2 sup_templates'!AO19-1,""),"")</f>
        <v/>
      </c>
      <c r="AP20" s="133" t="str">
        <f>IF(NOT(ISBLANK('2 sup_templates'!AP20)),IF(NOT(ISBLANK('2 sup_templates'!AP19)),'2 sup_templates'!AP20/'2 sup_templates'!AP19-1,""),"")</f>
        <v/>
      </c>
      <c r="AQ20" s="136" t="str">
        <f>IF(NOT(ISBLANK('2 sup_templates'!AQ20)),IF(NOT(ISBLANK('2 sup_templates'!AQ19)),'2 sup_templates'!AQ20/'2 sup_templates'!AQ19-1,""),"")</f>
        <v/>
      </c>
      <c r="AR20" s="133" t="str">
        <f>IF(NOT(ISBLANK('2 sup_templates'!AR20)),IF(NOT(ISBLANK('2 sup_templates'!AR19)),'2 sup_templates'!AR20/'2 sup_templates'!AR19-1,""),"")</f>
        <v/>
      </c>
      <c r="AS20" s="136" t="str">
        <f>IF(NOT(ISBLANK('2 sup_templates'!AS20)),IF(NOT(ISBLANK('2 sup_templates'!AS19)),'2 sup_templates'!AS20/'2 sup_templates'!AS19-1,""),"")</f>
        <v/>
      </c>
      <c r="AT20" s="136" t="str">
        <f>IF(NOT(ISBLANK('2 sup_templates'!AT20)),IF(NOT(ISBLANK('2 sup_templates'!AT19)),'2 sup_templates'!AT20/'2 sup_templates'!AT19-1,""),"")</f>
        <v/>
      </c>
      <c r="AU20" s="136" t="str">
        <f>IF(NOT(ISBLANK('2 sup_templates'!AU20)),IF(NOT(ISBLANK('2 sup_templates'!AU19)),'2 sup_templates'!AU20/'2 sup_templates'!AU19-1,""),"")</f>
        <v/>
      </c>
      <c r="AV20" s="136" t="str">
        <f>IF(NOT(ISBLANK('2 sup_templates'!AV20)),IF(NOT(ISBLANK('2 sup_templates'!AV19)),'2 sup_templates'!AV20/'2 sup_templates'!AV19-1,""),"")</f>
        <v/>
      </c>
      <c r="AW20" s="136" t="str">
        <f>IF(NOT(ISBLANK('2 sup_templates'!AW20)),IF(NOT(ISBLANK('2 sup_templates'!AW19)),'2 sup_templates'!AW20/'2 sup_templates'!AW19-1,""),"")</f>
        <v/>
      </c>
      <c r="AX20" s="136" t="str">
        <f>IF(NOT(ISBLANK('2 sup_templates'!AX20)),IF(NOT(ISBLANK('2 sup_templates'!AX19)),'2 sup_templates'!AX20/'2 sup_templates'!AX19-1,""),"")</f>
        <v/>
      </c>
      <c r="AY20" s="136" t="str">
        <f>IF(NOT(ISBLANK('2 sup_templates'!AY20)),IF(NOT(ISBLANK('2 sup_templates'!AY19)),'2 sup_templates'!AY20/'2 sup_templates'!AY19-1,""),"")</f>
        <v/>
      </c>
      <c r="AZ20" s="136" t="str">
        <f>IF(NOT(ISBLANK('2 sup_templates'!AZ20)),IF(NOT(ISBLANK('2 sup_templates'!AZ19)),'2 sup_templates'!AZ20/'2 sup_templates'!AZ19-1,""),"")</f>
        <v/>
      </c>
      <c r="BA20" s="136" t="str">
        <f>IF(NOT(ISBLANK('2 sup_templates'!BA20)),IF(NOT(ISBLANK('2 sup_templates'!BA19)),'2 sup_templates'!BA20/'2 sup_templates'!BA19-1,""),"")</f>
        <v/>
      </c>
      <c r="BB20" s="136" t="str">
        <f>IF(NOT(ISBLANK('2 sup_templates'!BB20)),IF(NOT(ISBLANK('2 sup_templates'!BB19)),'2 sup_templates'!BB20/'2 sup_templates'!BB19-1,""),"")</f>
        <v/>
      </c>
      <c r="BC20" s="136" t="str">
        <f>IF(NOT(ISBLANK('2 sup_templates'!BC20)),IF(NOT(ISBLANK('2 sup_templates'!BC19)),'2 sup_templates'!BC20/'2 sup_templates'!BC19-1,""),"")</f>
        <v/>
      </c>
      <c r="BD20" s="136" t="str">
        <f>IF(NOT(ISBLANK('2 sup_templates'!BD20)),IF(NOT(ISBLANK('2 sup_templates'!BD19)),'2 sup_templates'!BD20/'2 sup_templates'!BD19-1,""),"")</f>
        <v/>
      </c>
      <c r="BE20" s="136" t="str">
        <f>IF(NOT(ISBLANK('2 sup_templates'!BE20)),IF(NOT(ISBLANK('2 sup_templates'!BE19)),'2 sup_templates'!BE20/'2 sup_templates'!BE19-1,""),"")</f>
        <v/>
      </c>
      <c r="BF20" s="136" t="str">
        <f>IF(NOT(ISBLANK('2 sup_templates'!BF20)),IF(NOT(ISBLANK('2 sup_templates'!BF19)),'2 sup_templates'!BF20/'2 sup_templates'!BF19-1,""),"")</f>
        <v/>
      </c>
      <c r="BG20" s="136" t="str">
        <f>IF(NOT(ISBLANK('2 sup_templates'!BG20)),IF(NOT(ISBLANK('2 sup_templates'!BG19)),'2 sup_templates'!BG20/'2 sup_templates'!BG19-1,""),"")</f>
        <v/>
      </c>
      <c r="BH20" s="658"/>
      <c r="BI20" s="89">
        <v>2011</v>
      </c>
      <c r="BJ20" s="133" t="str">
        <f>IF(NOT(ISBLANK('2 sup_templates'!BJ20)),IF(NOT(ISBLANK('2 sup_templates'!BJ19)),'2 sup_templates'!BJ20/'2 sup_templates'!BJ19-1,""),"")</f>
        <v/>
      </c>
      <c r="BK20" s="136" t="str">
        <f>IF(NOT(ISBLANK('2 sup_templates'!BK20)),IF(NOT(ISBLANK('2 sup_templates'!BK19)),'2 sup_templates'!BK20/'2 sup_templates'!BK19-1,""),"")</f>
        <v/>
      </c>
      <c r="BL20" s="133" t="str">
        <f>IF(NOT(ISBLANK('2 sup_templates'!BL20)),IF(NOT(ISBLANK('2 sup_templates'!BL19)),'2 sup_templates'!BL20/'2 sup_templates'!BL19-1,""),"")</f>
        <v/>
      </c>
      <c r="BM20" s="136" t="str">
        <f>IF(NOT(ISBLANK('2 sup_templates'!BM20)),IF(NOT(ISBLANK('2 sup_templates'!BM19)),'2 sup_templates'!BM20/'2 sup_templates'!BM19-1,""),"")</f>
        <v/>
      </c>
      <c r="BN20" s="133" t="str">
        <f>IF(NOT(ISBLANK('2 sup_templates'!BN20)),IF(NOT(ISBLANK('2 sup_templates'!BN19)),'2 sup_templates'!BN20/'2 sup_templates'!BN19-1,""),"")</f>
        <v/>
      </c>
      <c r="BO20" s="136" t="str">
        <f>IF(NOT(ISBLANK('2 sup_templates'!BO20)),IF(NOT(ISBLANK('2 sup_templates'!BO19)),'2 sup_templates'!BO20/'2 sup_templates'!BO19-1,""),"")</f>
        <v/>
      </c>
      <c r="BP20" s="133" t="str">
        <f>IF(NOT(ISBLANK('2 sup_templates'!BP20)),IF(NOT(ISBLANK('2 sup_templates'!BP19)),'2 sup_templates'!BP20/'2 sup_templates'!BP19-1,""),"")</f>
        <v/>
      </c>
      <c r="BQ20" s="136" t="str">
        <f>IF(NOT(ISBLANK('2 sup_templates'!BQ20)),IF(NOT(ISBLANK('2 sup_templates'!BQ19)),'2 sup_templates'!BQ20/'2 sup_templates'!BQ19-1,""),"")</f>
        <v/>
      </c>
      <c r="BR20" s="133" t="str">
        <f>IF(NOT(ISBLANK('2 sup_templates'!BR20)),IF(NOT(ISBLANK('2 sup_templates'!BR19)),'2 sup_templates'!BR20/'2 sup_templates'!BR19-1,""),"")</f>
        <v/>
      </c>
      <c r="BS20" s="136" t="str">
        <f>IF(NOT(ISBLANK('2 sup_templates'!BS20)),IF(NOT(ISBLANK('2 sup_templates'!BS19)),'2 sup_templates'!BS20/'2 sup_templates'!BS19-1,""),"")</f>
        <v/>
      </c>
      <c r="BT20" s="133" t="str">
        <f>IF(NOT(ISBLANK('2 sup_templates'!BT20)),IF(NOT(ISBLANK('2 sup_templates'!BT19)),'2 sup_templates'!BT20/'2 sup_templates'!BT19-1,""),"")</f>
        <v/>
      </c>
      <c r="BU20" s="136" t="str">
        <f>IF(NOT(ISBLANK('2 sup_templates'!BU20)),IF(NOT(ISBLANK('2 sup_templates'!BU19)),'2 sup_templates'!BU20/'2 sup_templates'!BU19-1,""),"")</f>
        <v/>
      </c>
      <c r="BV20" s="133" t="str">
        <f>IF(NOT(ISBLANK('2 sup_templates'!BV20)),IF(NOT(ISBLANK('2 sup_templates'!BV19)),'2 sup_templates'!BV20/'2 sup_templates'!BV19-1,""),"")</f>
        <v/>
      </c>
      <c r="BW20" s="136" t="str">
        <f>IF(NOT(ISBLANK('2 sup_templates'!BW20)),IF(NOT(ISBLANK('2 sup_templates'!BW19)),'2 sup_templates'!BW20/'2 sup_templates'!BW19-1,""),"")</f>
        <v/>
      </c>
      <c r="BX20" s="133" t="str">
        <f>IF(NOT(ISBLANK('2 sup_templates'!BX20)),IF(NOT(ISBLANK('2 sup_templates'!BX19)),'2 sup_templates'!BX20/'2 sup_templates'!BX19-1,""),"")</f>
        <v/>
      </c>
      <c r="BY20" s="136" t="str">
        <f>IF(NOT(ISBLANK('2 sup_templates'!BY20)),IF(NOT(ISBLANK('2 sup_templates'!BY19)),'2 sup_templates'!BY20/'2 sup_templates'!BY19-1,""),"")</f>
        <v/>
      </c>
      <c r="BZ20" s="133" t="str">
        <f>IF(NOT(ISBLANK('2 sup_templates'!BZ20)),IF(NOT(ISBLANK('2 sup_templates'!BZ19)),'2 sup_templates'!BZ20/'2 sup_templates'!BZ19-1,""),"")</f>
        <v/>
      </c>
      <c r="CA20" s="137" t="str">
        <f>IF(NOT(ISBLANK('2 sup_templates'!CA20)),IF(NOT(ISBLANK('2 sup_templates'!CA19)),'2 sup_templates'!CA20/'2 sup_templates'!CA19-1,""),"")</f>
        <v/>
      </c>
      <c r="CB20" s="150" t="str">
        <f>IF(NOT(ISBLANK('2 sup_templates'!CB20)),IF(NOT(ISBLANK('2 sup_templates'!CB19)),'2 sup_templates'!CB20/'2 sup_templates'!CB19-1,""),"")</f>
        <v/>
      </c>
      <c r="CC20" s="136" t="str">
        <f>IF(NOT(ISBLANK('2 sup_templates'!CC20)),IF(NOT(ISBLANK('2 sup_templates'!CC19)),'2 sup_templates'!CC20/'2 sup_templates'!CC19-1,""),"")</f>
        <v/>
      </c>
      <c r="CD20" s="133" t="str">
        <f>IF(NOT(ISBLANK('2 sup_templates'!CD20)),IF(NOT(ISBLANK('2 sup_templates'!CD19)),'2 sup_templates'!CD20/'2 sup_templates'!CD19-1,""),"")</f>
        <v/>
      </c>
      <c r="CE20" s="136" t="str">
        <f>IF(NOT(ISBLANK('2 sup_templates'!CE20)),IF(NOT(ISBLANK('2 sup_templates'!CE19)),'2 sup_templates'!CE20/'2 sup_templates'!CE19-1,""),"")</f>
        <v/>
      </c>
      <c r="CF20" s="14"/>
      <c r="CG20" s="89">
        <v>2011</v>
      </c>
      <c r="CH20" s="136" t="str">
        <f>IF(NOT(ISBLANK('2 sup_templates'!CH20)),IF(NOT(ISBLANK('2 sup_templates'!CH19)),'2 sup_templates'!CH20/'2 sup_templates'!CH19-1,""),"")</f>
        <v/>
      </c>
      <c r="CI20" s="136" t="str">
        <f>IF(NOT(ISBLANK('2 sup_templates'!CI20)),IF(NOT(ISBLANK('2 sup_templates'!CI19)),'2 sup_templates'!CI20/'2 sup_templates'!CI19-1,""),"")</f>
        <v/>
      </c>
      <c r="CJ20" s="136" t="str">
        <f>IF(NOT(ISBLANK('2 sup_templates'!CJ20)),IF(NOT(ISBLANK('2 sup_templates'!CJ19)),'2 sup_templates'!CJ20/'2 sup_templates'!CJ19-1,""),"")</f>
        <v/>
      </c>
      <c r="CK20" s="136" t="str">
        <f>IF(NOT(ISBLANK('2 sup_templates'!CK20)),IF(NOT(ISBLANK('2 sup_templates'!CK19)),'2 sup_templates'!CK20/'2 sup_templates'!CK19-1,""),"")</f>
        <v/>
      </c>
      <c r="CL20" s="136" t="str">
        <f>IF(NOT(ISBLANK('2 sup_templates'!CL20)),IF(NOT(ISBLANK('2 sup_templates'!CL19)),'2 sup_templates'!CL20/'2 sup_templates'!CL19-1,""),"")</f>
        <v/>
      </c>
      <c r="CM20" s="136" t="str">
        <f>IF(NOT(ISBLANK('2 sup_templates'!CM20)),IF(NOT(ISBLANK('2 sup_templates'!CM19)),'2 sup_templates'!CM20/'2 sup_templates'!CM19-1,""),"")</f>
        <v/>
      </c>
      <c r="CN20" s="136" t="str">
        <f>IF(NOT(ISBLANK('2 sup_templates'!CN20)),IF(NOT(ISBLANK('2 sup_templates'!CN19)),'2 sup_templates'!CN20/'2 sup_templates'!CN19-1,""),"")</f>
        <v/>
      </c>
      <c r="CO20" s="136" t="str">
        <f>IF(NOT(ISBLANK('2 sup_templates'!CO20)),IF(NOT(ISBLANK('2 sup_templates'!CO19)),'2 sup_templates'!CO20/'2 sup_templates'!CO19-1,""),"")</f>
        <v/>
      </c>
      <c r="CP20" s="136" t="str">
        <f>IF(NOT(ISBLANK('2 sup_templates'!CP20)),IF(NOT(ISBLANK('2 sup_templates'!CP19)),'2 sup_templates'!CP20/'2 sup_templates'!CP19-1,""),"")</f>
        <v/>
      </c>
      <c r="CQ20" s="136" t="str">
        <f>IF(NOT(ISBLANK('2 sup_templates'!CQ20)),IF(NOT(ISBLANK('2 sup_templates'!CQ19)),'2 sup_templates'!CQ20/'2 sup_templates'!CQ19-1,""),"")</f>
        <v/>
      </c>
      <c r="CR20" s="136" t="str">
        <f>IF(NOT(ISBLANK('2 sup_templates'!CR20)),IF(NOT(ISBLANK('2 sup_templates'!CR19)),'2 sup_templates'!CR20/'2 sup_templates'!CR19-1,""),"")</f>
        <v/>
      </c>
      <c r="CS20" s="136" t="str">
        <f>IF(NOT(ISBLANK('2 sup_templates'!CS20)),IF(NOT(ISBLANK('2 sup_templates'!CS19)),'2 sup_templates'!CS20/'2 sup_templates'!CS19-1,""),"")</f>
        <v/>
      </c>
      <c r="CT20" s="136" t="str">
        <f>IF(NOT(ISBLANK('2 sup_templates'!CT20)),IF(NOT(ISBLANK('2 sup_templates'!CT19)),'2 sup_templates'!CT20/'2 sup_templates'!CT19-1,""),"")</f>
        <v/>
      </c>
      <c r="CU20"/>
      <c r="CV20"/>
    </row>
    <row r="21" spans="1:100" s="2" customFormat="1" x14ac:dyDescent="0.2">
      <c r="A21" s="6"/>
      <c r="B21" s="89">
        <v>2012</v>
      </c>
      <c r="C21" s="839" t="str">
        <f>IF(NOT(ISBLANK('2 sup_templates'!C21)),IF(NOT(ISBLANK('2 sup_templates'!C20)),'2 sup_templates'!C21/'2 sup_templates'!C20-1,""),"")</f>
        <v/>
      </c>
      <c r="D21" s="839" t="str">
        <f>IF(NOT(ISBLANK('2 sup_templates'!D21)),IF(NOT(ISBLANK('2 sup_templates'!D20)),'2 sup_templates'!D21/'2 sup_templates'!D20-1,""),"")</f>
        <v/>
      </c>
      <c r="E21" s="839" t="str">
        <f>IF(NOT(ISBLANK('2 sup_templates'!E21)),IF(NOT(ISBLANK('2 sup_templates'!E20)),'2 sup_templates'!E21/'2 sup_templates'!E20-1,""),"")</f>
        <v/>
      </c>
      <c r="F21" s="839" t="str">
        <f>IF(NOT(ISBLANK('2 sup_templates'!F21)),IF(NOT(ISBLANK('2 sup_templates'!F20)),'2 sup_templates'!F21/'2 sup_templates'!F20-1,""),"")</f>
        <v/>
      </c>
      <c r="G21" s="839" t="str">
        <f>IF(NOT(ISBLANK('2 sup_templates'!G21)),IF(NOT(ISBLANK('2 sup_templates'!G20)),'2 sup_templates'!G21/'2 sup_templates'!G20-1,""),"")</f>
        <v/>
      </c>
      <c r="H21" s="839" t="str">
        <f>IF(NOT(ISBLANK('2 sup_templates'!H21)),IF(NOT(ISBLANK('2 sup_templates'!H20)),'2 sup_templates'!H21/'2 sup_templates'!H20-1,""),"")</f>
        <v/>
      </c>
      <c r="I21" s="839" t="str">
        <f>IF(NOT(ISBLANK('2 sup_templates'!I21)),IF(NOT(ISBLANK('2 sup_templates'!I20)),'2 sup_templates'!I21/'2 sup_templates'!I20-1,""),"")</f>
        <v/>
      </c>
      <c r="J21" s="839" t="str">
        <f>IF(NOT(ISBLANK('2 sup_templates'!J21)),IF(NOT(ISBLANK('2 sup_templates'!J20)),'2 sup_templates'!J21/'2 sup_templates'!J20-1,""),"")</f>
        <v/>
      </c>
      <c r="K21" s="839" t="str">
        <f>IF(NOT(ISBLANK('2 sup_templates'!K21)),IF(NOT(ISBLANK('2 sup_templates'!K20)),'2 sup_templates'!K21/'2 sup_templates'!K20-1,""),"")</f>
        <v/>
      </c>
      <c r="L21" s="839" t="str">
        <f>IF(NOT(ISBLANK('2 sup_templates'!L21)),IF(NOT(ISBLANK('2 sup_templates'!L20)),'2 sup_templates'!L21/'2 sup_templates'!L20-1,""),"")</f>
        <v/>
      </c>
      <c r="M21" s="839" t="str">
        <f>IF(NOT(ISBLANK('2 sup_templates'!M21)),IF(NOT(ISBLANK('2 sup_templates'!M20)),'2 sup_templates'!M21/'2 sup_templates'!M20-1,""),"")</f>
        <v/>
      </c>
      <c r="N21" s="839" t="str">
        <f>IF(NOT(ISBLANK('2 sup_templates'!N21)),IF(NOT(ISBLANK('2 sup_templates'!N20)),'2 sup_templates'!N21/'2 sup_templates'!N20-1,""),"")</f>
        <v/>
      </c>
      <c r="O21" s="839" t="str">
        <f>IF(NOT(ISBLANK('2 sup_templates'!O21)),IF(NOT(ISBLANK('2 sup_templates'!O20)),'2 sup_templates'!O21/'2 sup_templates'!O20-1,""),"")</f>
        <v/>
      </c>
      <c r="P21" s="839" t="str">
        <f>IF(NOT(ISBLANK('2 sup_templates'!P21)),IF(NOT(ISBLANK('2 sup_templates'!P20)),'2 sup_templates'!P21/'2 sup_templates'!P20-1,""),"")</f>
        <v/>
      </c>
      <c r="Q21" s="839" t="str">
        <f>IF(NOT(ISBLANK('2 sup_templates'!Q21)),IF(NOT(ISBLANK('2 sup_templates'!Q20)),'2 sup_templates'!Q21/'2 sup_templates'!Q20-1,""),"")</f>
        <v/>
      </c>
      <c r="R21" s="839" t="str">
        <f>IF(NOT(ISBLANK('2 sup_templates'!R21)),IF(NOT(ISBLANK('2 sup_templates'!R20)),'2 sup_templates'!R21/'2 sup_templates'!R20-1,""),"")</f>
        <v/>
      </c>
      <c r="S21" s="839" t="str">
        <f>IF(NOT(ISBLANK('2 sup_templates'!S21)),IF(NOT(ISBLANK('2 sup_templates'!S20)),'2 sup_templates'!S21/'2 sup_templates'!S20-1,""),"")</f>
        <v/>
      </c>
      <c r="T21" s="839" t="str">
        <f>IF(NOT(ISBLANK('2 sup_templates'!T21)),IF(NOT(ISBLANK('2 sup_templates'!T20)),'2 sup_templates'!T21/'2 sup_templates'!T20-1,""),"")</f>
        <v/>
      </c>
      <c r="U21" s="839" t="str">
        <f>IF(NOT(ISBLANK('2 sup_templates'!U21)),IF(NOT(ISBLANK('2 sup_templates'!U20)),'2 sup_templates'!U21/'2 sup_templates'!U20-1,""),"")</f>
        <v/>
      </c>
      <c r="V21" s="839" t="str">
        <f>IF(NOT(ISBLANK('2 sup_templates'!V21)),IF(NOT(ISBLANK('2 sup_templates'!V20)),'2 sup_templates'!V21/'2 sup_templates'!V20-1,""),"")</f>
        <v/>
      </c>
      <c r="W21" s="839" t="str">
        <f>IF(NOT(ISBLANK('2 sup_templates'!W21)),IF(NOT(ISBLANK('2 sup_templates'!W20)),'2 sup_templates'!W21/'2 sup_templates'!W20-1,""),"")</f>
        <v/>
      </c>
      <c r="X21" s="839" t="str">
        <f>IF(NOT(ISBLANK('2 sup_templates'!X21)),IF(NOT(ISBLANK('2 sup_templates'!X20)),'2 sup_templates'!X21/'2 sup_templates'!X20-1,""),"")</f>
        <v/>
      </c>
      <c r="Y21" s="839" t="str">
        <f>IF(NOT(ISBLANK('2 sup_templates'!Y21)),IF(NOT(ISBLANK('2 sup_templates'!Y20)),'2 sup_templates'!Y21/'2 sup_templates'!Y20-1,""),"")</f>
        <v/>
      </c>
      <c r="Z21" s="839" t="str">
        <f>IF(NOT(ISBLANK('2 sup_templates'!Z21)),IF(NOT(ISBLANK('2 sup_templates'!Z20)),'2 sup_templates'!Z21/'2 sup_templates'!Z20-1,""),"")</f>
        <v/>
      </c>
      <c r="AA21" s="839" t="str">
        <f>IF(NOT(ISBLANK('2 sup_templates'!AA21)),IF(NOT(ISBLANK('2 sup_templates'!AA20)),'2 sup_templates'!AA21/'2 sup_templates'!AA20-1,""),"")</f>
        <v/>
      </c>
      <c r="AB21" s="839" t="str">
        <f>IF(NOT(ISBLANK('2 sup_templates'!AB21)),IF(NOT(ISBLANK('2 sup_templates'!AB20)),'2 sup_templates'!AB21/'2 sup_templates'!AB20-1,""),"")</f>
        <v/>
      </c>
      <c r="AC21" s="839" t="str">
        <f>IF(NOT(ISBLANK('2 sup_templates'!AC21)),IF(NOT(ISBLANK('2 sup_templates'!AC20)),'2 sup_templates'!AC21/'2 sup_templates'!AC20-1,""),"")</f>
        <v/>
      </c>
      <c r="AD21" s="839" t="str">
        <f>IF(NOT(ISBLANK('2 sup_templates'!AD21)),IF(NOT(ISBLANK('2 sup_templates'!AD20)),'2 sup_templates'!AD21/'2 sup_templates'!AD20-1,""),"")</f>
        <v/>
      </c>
      <c r="AE21" s="839" t="str">
        <f>IF(NOT(ISBLANK('2 sup_templates'!AE21)),IF(NOT(ISBLANK('2 sup_templates'!AE20)),'2 sup_templates'!AE21/'2 sup_templates'!AE20-1,""),"")</f>
        <v/>
      </c>
      <c r="AF21" s="839" t="str">
        <f>IF(NOT(ISBLANK('2 sup_templates'!AF21)),IF(NOT(ISBLANK('2 sup_templates'!AF20)),'2 sup_templates'!AF21/'2 sup_templates'!AF20-1,""),"")</f>
        <v/>
      </c>
      <c r="AG21" s="839" t="str">
        <f>IF(NOT(ISBLANK('2 sup_templates'!AG21)),IF(NOT(ISBLANK('2 sup_templates'!AG20)),'2 sup_templates'!AG21/'2 sup_templates'!AG20-1,""),"")</f>
        <v/>
      </c>
      <c r="AH21" s="839" t="str">
        <f>IF(NOT(ISBLANK('2 sup_templates'!AH21)),IF(NOT(ISBLANK('2 sup_templates'!AH20)),'2 sup_templates'!AH21/'2 sup_templates'!AH20-1,""),"")</f>
        <v/>
      </c>
      <c r="AI21" s="839" t="str">
        <f>IF(NOT(ISBLANK('2 sup_templates'!AI21)),IF(NOT(ISBLANK('2 sup_templates'!AI20)),'2 sup_templates'!AI21/'2 sup_templates'!AI20-1,""),"")</f>
        <v/>
      </c>
      <c r="AJ21" s="658"/>
      <c r="AK21" s="89">
        <v>2012</v>
      </c>
      <c r="AL21" s="133" t="str">
        <f>IF(NOT(ISBLANK('2 sup_templates'!AL21)),IF(NOT(ISBLANK('2 sup_templates'!AL20)),'2 sup_templates'!AL21/'2 sup_templates'!AL20-1,""),"")</f>
        <v/>
      </c>
      <c r="AM21" s="136" t="str">
        <f>IF(NOT(ISBLANK('2 sup_templates'!AM21)),IF(NOT(ISBLANK('2 sup_templates'!AM20)),'2 sup_templates'!AM21/'2 sup_templates'!AM20-1,""),"")</f>
        <v/>
      </c>
      <c r="AN21" s="133" t="str">
        <f>IF(NOT(ISBLANK('2 sup_templates'!AN21)),IF(NOT(ISBLANK('2 sup_templates'!AN20)),'2 sup_templates'!AN21/'2 sup_templates'!AN20-1,""),"")</f>
        <v/>
      </c>
      <c r="AO21" s="136" t="str">
        <f>IF(NOT(ISBLANK('2 sup_templates'!AO21)),IF(NOT(ISBLANK('2 sup_templates'!AO20)),'2 sup_templates'!AO21/'2 sup_templates'!AO20-1,""),"")</f>
        <v/>
      </c>
      <c r="AP21" s="133" t="str">
        <f>IF(NOT(ISBLANK('2 sup_templates'!AP21)),IF(NOT(ISBLANK('2 sup_templates'!AP20)),'2 sup_templates'!AP21/'2 sup_templates'!AP20-1,""),"")</f>
        <v/>
      </c>
      <c r="AQ21" s="136" t="str">
        <f>IF(NOT(ISBLANK('2 sup_templates'!AQ21)),IF(NOT(ISBLANK('2 sup_templates'!AQ20)),'2 sup_templates'!AQ21/'2 sup_templates'!AQ20-1,""),"")</f>
        <v/>
      </c>
      <c r="AR21" s="133" t="str">
        <f>IF(NOT(ISBLANK('2 sup_templates'!AR21)),IF(NOT(ISBLANK('2 sup_templates'!AR20)),'2 sup_templates'!AR21/'2 sup_templates'!AR20-1,""),"")</f>
        <v/>
      </c>
      <c r="AS21" s="136" t="str">
        <f>IF(NOT(ISBLANK('2 sup_templates'!AS21)),IF(NOT(ISBLANK('2 sup_templates'!AS20)),'2 sup_templates'!AS21/'2 sup_templates'!AS20-1,""),"")</f>
        <v/>
      </c>
      <c r="AT21" s="136" t="str">
        <f>IF(NOT(ISBLANK('2 sup_templates'!AT21)),IF(NOT(ISBLANK('2 sup_templates'!AT20)),'2 sup_templates'!AT21/'2 sup_templates'!AT20-1,""),"")</f>
        <v/>
      </c>
      <c r="AU21" s="136" t="str">
        <f>IF(NOT(ISBLANK('2 sup_templates'!AU21)),IF(NOT(ISBLANK('2 sup_templates'!AU20)),'2 sup_templates'!AU21/'2 sup_templates'!AU20-1,""),"")</f>
        <v/>
      </c>
      <c r="AV21" s="136" t="str">
        <f>IF(NOT(ISBLANK('2 sup_templates'!AV21)),IF(NOT(ISBLANK('2 sup_templates'!AV20)),'2 sup_templates'!AV21/'2 sup_templates'!AV20-1,""),"")</f>
        <v/>
      </c>
      <c r="AW21" s="136" t="str">
        <f>IF(NOT(ISBLANK('2 sup_templates'!AW21)),IF(NOT(ISBLANK('2 sup_templates'!AW20)),'2 sup_templates'!AW21/'2 sup_templates'!AW20-1,""),"")</f>
        <v/>
      </c>
      <c r="AX21" s="136" t="str">
        <f>IF(NOT(ISBLANK('2 sup_templates'!AX21)),IF(NOT(ISBLANK('2 sup_templates'!AX20)),'2 sup_templates'!AX21/'2 sup_templates'!AX20-1,""),"")</f>
        <v/>
      </c>
      <c r="AY21" s="136" t="str">
        <f>IF(NOT(ISBLANK('2 sup_templates'!AY21)),IF(NOT(ISBLANK('2 sup_templates'!AY20)),'2 sup_templates'!AY21/'2 sup_templates'!AY20-1,""),"")</f>
        <v/>
      </c>
      <c r="AZ21" s="136" t="str">
        <f>IF(NOT(ISBLANK('2 sup_templates'!AZ21)),IF(NOT(ISBLANK('2 sup_templates'!AZ20)),'2 sup_templates'!AZ21/'2 sup_templates'!AZ20-1,""),"")</f>
        <v/>
      </c>
      <c r="BA21" s="136" t="str">
        <f>IF(NOT(ISBLANK('2 sup_templates'!BA21)),IF(NOT(ISBLANK('2 sup_templates'!BA20)),'2 sup_templates'!BA21/'2 sup_templates'!BA20-1,""),"")</f>
        <v/>
      </c>
      <c r="BB21" s="136" t="str">
        <f>IF(NOT(ISBLANK('2 sup_templates'!BB21)),IF(NOT(ISBLANK('2 sup_templates'!BB20)),'2 sup_templates'!BB21/'2 sup_templates'!BB20-1,""),"")</f>
        <v/>
      </c>
      <c r="BC21" s="136" t="str">
        <f>IF(NOT(ISBLANK('2 sup_templates'!BC21)),IF(NOT(ISBLANK('2 sup_templates'!BC20)),'2 sup_templates'!BC21/'2 sup_templates'!BC20-1,""),"")</f>
        <v/>
      </c>
      <c r="BD21" s="136" t="str">
        <f>IF(NOT(ISBLANK('2 sup_templates'!BD21)),IF(NOT(ISBLANK('2 sup_templates'!BD20)),'2 sup_templates'!BD21/'2 sup_templates'!BD20-1,""),"")</f>
        <v/>
      </c>
      <c r="BE21" s="136" t="str">
        <f>IF(NOT(ISBLANK('2 sup_templates'!BE21)),IF(NOT(ISBLANK('2 sup_templates'!BE20)),'2 sup_templates'!BE21/'2 sup_templates'!BE20-1,""),"")</f>
        <v/>
      </c>
      <c r="BF21" s="136" t="str">
        <f>IF(NOT(ISBLANK('2 sup_templates'!BF21)),IF(NOT(ISBLANK('2 sup_templates'!BF20)),'2 sup_templates'!BF21/'2 sup_templates'!BF20-1,""),"")</f>
        <v/>
      </c>
      <c r="BG21" s="136" t="str">
        <f>IF(NOT(ISBLANK('2 sup_templates'!BG21)),IF(NOT(ISBLANK('2 sup_templates'!BG20)),'2 sup_templates'!BG21/'2 sup_templates'!BG20-1,""),"")</f>
        <v/>
      </c>
      <c r="BH21" s="658"/>
      <c r="BI21" s="89">
        <v>2012</v>
      </c>
      <c r="BJ21" s="133" t="str">
        <f>IF(NOT(ISBLANK('2 sup_templates'!BJ21)),IF(NOT(ISBLANK('2 sup_templates'!BJ20)),'2 sup_templates'!BJ21/'2 sup_templates'!BJ20-1,""),"")</f>
        <v/>
      </c>
      <c r="BK21" s="136" t="str">
        <f>IF(NOT(ISBLANK('2 sup_templates'!BK21)),IF(NOT(ISBLANK('2 sup_templates'!BK20)),'2 sup_templates'!BK21/'2 sup_templates'!BK20-1,""),"")</f>
        <v/>
      </c>
      <c r="BL21" s="133" t="str">
        <f>IF(NOT(ISBLANK('2 sup_templates'!BL21)),IF(NOT(ISBLANK('2 sup_templates'!BL20)),'2 sup_templates'!BL21/'2 sup_templates'!BL20-1,""),"")</f>
        <v/>
      </c>
      <c r="BM21" s="136" t="str">
        <f>IF(NOT(ISBLANK('2 sup_templates'!BM21)),IF(NOT(ISBLANK('2 sup_templates'!BM20)),'2 sup_templates'!BM21/'2 sup_templates'!BM20-1,""),"")</f>
        <v/>
      </c>
      <c r="BN21" s="133" t="str">
        <f>IF(NOT(ISBLANK('2 sup_templates'!BN21)),IF(NOT(ISBLANK('2 sup_templates'!BN20)),'2 sup_templates'!BN21/'2 sup_templates'!BN20-1,""),"")</f>
        <v/>
      </c>
      <c r="BO21" s="136" t="str">
        <f>IF(NOT(ISBLANK('2 sup_templates'!BO21)),IF(NOT(ISBLANK('2 sup_templates'!BO20)),'2 sup_templates'!BO21/'2 sup_templates'!BO20-1,""),"")</f>
        <v/>
      </c>
      <c r="BP21" s="133" t="str">
        <f>IF(NOT(ISBLANK('2 sup_templates'!BP21)),IF(NOT(ISBLANK('2 sup_templates'!BP20)),'2 sup_templates'!BP21/'2 sup_templates'!BP20-1,""),"")</f>
        <v/>
      </c>
      <c r="BQ21" s="136" t="str">
        <f>IF(NOT(ISBLANK('2 sup_templates'!BQ21)),IF(NOT(ISBLANK('2 sup_templates'!BQ20)),'2 sup_templates'!BQ21/'2 sup_templates'!BQ20-1,""),"")</f>
        <v/>
      </c>
      <c r="BR21" s="133" t="str">
        <f>IF(NOT(ISBLANK('2 sup_templates'!BR21)),IF(NOT(ISBLANK('2 sup_templates'!BR20)),'2 sup_templates'!BR21/'2 sup_templates'!BR20-1,""),"")</f>
        <v/>
      </c>
      <c r="BS21" s="136" t="str">
        <f>IF(NOT(ISBLANK('2 sup_templates'!BS21)),IF(NOT(ISBLANK('2 sup_templates'!BS20)),'2 sup_templates'!BS21/'2 sup_templates'!BS20-1,""),"")</f>
        <v/>
      </c>
      <c r="BT21" s="133" t="str">
        <f>IF(NOT(ISBLANK('2 sup_templates'!BT21)),IF(NOT(ISBLANK('2 sup_templates'!BT20)),'2 sup_templates'!BT21/'2 sup_templates'!BT20-1,""),"")</f>
        <v/>
      </c>
      <c r="BU21" s="136" t="str">
        <f>IF(NOT(ISBLANK('2 sup_templates'!BU21)),IF(NOT(ISBLANK('2 sup_templates'!BU20)),'2 sup_templates'!BU21/'2 sup_templates'!BU20-1,""),"")</f>
        <v/>
      </c>
      <c r="BV21" s="133" t="str">
        <f>IF(NOT(ISBLANK('2 sup_templates'!BV21)),IF(NOT(ISBLANK('2 sup_templates'!BV20)),'2 sup_templates'!BV21/'2 sup_templates'!BV20-1,""),"")</f>
        <v/>
      </c>
      <c r="BW21" s="136" t="str">
        <f>IF(NOT(ISBLANK('2 sup_templates'!BW21)),IF(NOT(ISBLANK('2 sup_templates'!BW20)),'2 sup_templates'!BW21/'2 sup_templates'!BW20-1,""),"")</f>
        <v/>
      </c>
      <c r="BX21" s="133" t="str">
        <f>IF(NOT(ISBLANK('2 sup_templates'!BX21)),IF(NOT(ISBLANK('2 sup_templates'!BX20)),'2 sup_templates'!BX21/'2 sup_templates'!BX20-1,""),"")</f>
        <v/>
      </c>
      <c r="BY21" s="136" t="str">
        <f>IF(NOT(ISBLANK('2 sup_templates'!BY21)),IF(NOT(ISBLANK('2 sup_templates'!BY20)),'2 sup_templates'!BY21/'2 sup_templates'!BY20-1,""),"")</f>
        <v/>
      </c>
      <c r="BZ21" s="133" t="str">
        <f>IF(NOT(ISBLANK('2 sup_templates'!BZ21)),IF(NOT(ISBLANK('2 sup_templates'!BZ20)),'2 sup_templates'!BZ21/'2 sup_templates'!BZ20-1,""),"")</f>
        <v/>
      </c>
      <c r="CA21" s="137" t="str">
        <f>IF(NOT(ISBLANK('2 sup_templates'!CA21)),IF(NOT(ISBLANK('2 sup_templates'!CA20)),'2 sup_templates'!CA21/'2 sup_templates'!CA20-1,""),"")</f>
        <v/>
      </c>
      <c r="CB21" s="150" t="str">
        <f>IF(NOT(ISBLANK('2 sup_templates'!CB21)),IF(NOT(ISBLANK('2 sup_templates'!CB20)),'2 sup_templates'!CB21/'2 sup_templates'!CB20-1,""),"")</f>
        <v/>
      </c>
      <c r="CC21" s="136" t="str">
        <f>IF(NOT(ISBLANK('2 sup_templates'!CC21)),IF(NOT(ISBLANK('2 sup_templates'!CC20)),'2 sup_templates'!CC21/'2 sup_templates'!CC20-1,""),"")</f>
        <v/>
      </c>
      <c r="CD21" s="133" t="str">
        <f>IF(NOT(ISBLANK('2 sup_templates'!CD21)),IF(NOT(ISBLANK('2 sup_templates'!CD20)),'2 sup_templates'!CD21/'2 sup_templates'!CD20-1,""),"")</f>
        <v/>
      </c>
      <c r="CE21" s="136" t="str">
        <f>IF(NOT(ISBLANK('2 sup_templates'!CE21)),IF(NOT(ISBLANK('2 sup_templates'!CE20)),'2 sup_templates'!CE21/'2 sup_templates'!CE20-1,""),"")</f>
        <v/>
      </c>
      <c r="CF21" s="14"/>
      <c r="CG21" s="89">
        <v>2012</v>
      </c>
      <c r="CH21" s="136" t="str">
        <f>IF(NOT(ISBLANK('2 sup_templates'!CH21)),IF(NOT(ISBLANK('2 sup_templates'!CH20)),'2 sup_templates'!CH21/'2 sup_templates'!CH20-1,""),"")</f>
        <v/>
      </c>
      <c r="CI21" s="136" t="str">
        <f>IF(NOT(ISBLANK('2 sup_templates'!CI21)),IF(NOT(ISBLANK('2 sup_templates'!CI20)),'2 sup_templates'!CI21/'2 sup_templates'!CI20-1,""),"")</f>
        <v/>
      </c>
      <c r="CJ21" s="136" t="str">
        <f>IF(NOT(ISBLANK('2 sup_templates'!CJ21)),IF(NOT(ISBLANK('2 sup_templates'!CJ20)),'2 sup_templates'!CJ21/'2 sup_templates'!CJ20-1,""),"")</f>
        <v/>
      </c>
      <c r="CK21" s="136" t="str">
        <f>IF(NOT(ISBLANK('2 sup_templates'!CK21)),IF(NOT(ISBLANK('2 sup_templates'!CK20)),'2 sup_templates'!CK21/'2 sup_templates'!CK20-1,""),"")</f>
        <v/>
      </c>
      <c r="CL21" s="136" t="str">
        <f>IF(NOT(ISBLANK('2 sup_templates'!CL21)),IF(NOT(ISBLANK('2 sup_templates'!CL20)),'2 sup_templates'!CL21/'2 sup_templates'!CL20-1,""),"")</f>
        <v/>
      </c>
      <c r="CM21" s="136" t="str">
        <f>IF(NOT(ISBLANK('2 sup_templates'!CM21)),IF(NOT(ISBLANK('2 sup_templates'!CM20)),'2 sup_templates'!CM21/'2 sup_templates'!CM20-1,""),"")</f>
        <v/>
      </c>
      <c r="CN21" s="136" t="str">
        <f>IF(NOT(ISBLANK('2 sup_templates'!CN21)),IF(NOT(ISBLANK('2 sup_templates'!CN20)),'2 sup_templates'!CN21/'2 sup_templates'!CN20-1,""),"")</f>
        <v/>
      </c>
      <c r="CO21" s="136" t="str">
        <f>IF(NOT(ISBLANK('2 sup_templates'!CO21)),IF(NOT(ISBLANK('2 sup_templates'!CO20)),'2 sup_templates'!CO21/'2 sup_templates'!CO20-1,""),"")</f>
        <v/>
      </c>
      <c r="CP21" s="136" t="str">
        <f>IF(NOT(ISBLANK('2 sup_templates'!CP21)),IF(NOT(ISBLANK('2 sup_templates'!CP20)),'2 sup_templates'!CP21/'2 sup_templates'!CP20-1,""),"")</f>
        <v/>
      </c>
      <c r="CQ21" s="136" t="str">
        <f>IF(NOT(ISBLANK('2 sup_templates'!CQ21)),IF(NOT(ISBLANK('2 sup_templates'!CQ20)),'2 sup_templates'!CQ21/'2 sup_templates'!CQ20-1,""),"")</f>
        <v/>
      </c>
      <c r="CR21" s="136" t="str">
        <f>IF(NOT(ISBLANK('2 sup_templates'!CR21)),IF(NOT(ISBLANK('2 sup_templates'!CR20)),'2 sup_templates'!CR21/'2 sup_templates'!CR20-1,""),"")</f>
        <v/>
      </c>
      <c r="CS21" s="136" t="str">
        <f>IF(NOT(ISBLANK('2 sup_templates'!CS21)),IF(NOT(ISBLANK('2 sup_templates'!CS20)),'2 sup_templates'!CS21/'2 sup_templates'!CS20-1,""),"")</f>
        <v/>
      </c>
      <c r="CT21" s="136" t="str">
        <f>IF(NOT(ISBLANK('2 sup_templates'!CT21)),IF(NOT(ISBLANK('2 sup_templates'!CT20)),'2 sup_templates'!CT21/'2 sup_templates'!CT20-1,""),"")</f>
        <v/>
      </c>
      <c r="CU21"/>
      <c r="CV21"/>
    </row>
    <row r="22" spans="1:100" s="2" customFormat="1" x14ac:dyDescent="0.2">
      <c r="A22" s="6"/>
      <c r="B22" s="89">
        <v>2013</v>
      </c>
      <c r="C22" s="839" t="str">
        <f>IF(NOT(ISBLANK('2 sup_templates'!C22)),IF(NOT(ISBLANK('2 sup_templates'!C21)),'2 sup_templates'!C22/'2 sup_templates'!C21-1,""),"")</f>
        <v/>
      </c>
      <c r="D22" s="839" t="str">
        <f>IF(NOT(ISBLANK('2 sup_templates'!D22)),IF(NOT(ISBLANK('2 sup_templates'!D21)),'2 sup_templates'!D22/'2 sup_templates'!D21-1,""),"")</f>
        <v/>
      </c>
      <c r="E22" s="839" t="str">
        <f>IF(NOT(ISBLANK('2 sup_templates'!E22)),IF(NOT(ISBLANK('2 sup_templates'!E21)),'2 sup_templates'!E22/'2 sup_templates'!E21-1,""),"")</f>
        <v/>
      </c>
      <c r="F22" s="839" t="str">
        <f>IF(NOT(ISBLANK('2 sup_templates'!F22)),IF(NOT(ISBLANK('2 sup_templates'!F21)),'2 sup_templates'!F22/'2 sup_templates'!F21-1,""),"")</f>
        <v/>
      </c>
      <c r="G22" s="839" t="str">
        <f>IF(NOT(ISBLANK('2 sup_templates'!G22)),IF(NOT(ISBLANK('2 sup_templates'!G21)),'2 sup_templates'!G22/'2 sup_templates'!G21-1,""),"")</f>
        <v/>
      </c>
      <c r="H22" s="839" t="str">
        <f>IF(NOT(ISBLANK('2 sup_templates'!H22)),IF(NOT(ISBLANK('2 sup_templates'!H21)),'2 sup_templates'!H22/'2 sup_templates'!H21-1,""),"")</f>
        <v/>
      </c>
      <c r="I22" s="839" t="str">
        <f>IF(NOT(ISBLANK('2 sup_templates'!I22)),IF(NOT(ISBLANK('2 sup_templates'!I21)),'2 sup_templates'!I22/'2 sup_templates'!I21-1,""),"")</f>
        <v/>
      </c>
      <c r="J22" s="839" t="str">
        <f>IF(NOT(ISBLANK('2 sup_templates'!J22)),IF(NOT(ISBLANK('2 sup_templates'!J21)),'2 sup_templates'!J22/'2 sup_templates'!J21-1,""),"")</f>
        <v/>
      </c>
      <c r="K22" s="839" t="str">
        <f>IF(NOT(ISBLANK('2 sup_templates'!K22)),IF(NOT(ISBLANK('2 sup_templates'!K21)),'2 sup_templates'!K22/'2 sup_templates'!K21-1,""),"")</f>
        <v/>
      </c>
      <c r="L22" s="839" t="str">
        <f>IF(NOT(ISBLANK('2 sup_templates'!L22)),IF(NOT(ISBLANK('2 sup_templates'!L21)),'2 sup_templates'!L22/'2 sup_templates'!L21-1,""),"")</f>
        <v/>
      </c>
      <c r="M22" s="839" t="str">
        <f>IF(NOT(ISBLANK('2 sup_templates'!M22)),IF(NOT(ISBLANK('2 sup_templates'!M21)),'2 sup_templates'!M22/'2 sup_templates'!M21-1,""),"")</f>
        <v/>
      </c>
      <c r="N22" s="839" t="str">
        <f>IF(NOT(ISBLANK('2 sup_templates'!N22)),IF(NOT(ISBLANK('2 sup_templates'!N21)),'2 sup_templates'!N22/'2 sup_templates'!N21-1,""),"")</f>
        <v/>
      </c>
      <c r="O22" s="839" t="str">
        <f>IF(NOT(ISBLANK('2 sup_templates'!O22)),IF(NOT(ISBLANK('2 sup_templates'!O21)),'2 sup_templates'!O22/'2 sup_templates'!O21-1,""),"")</f>
        <v/>
      </c>
      <c r="P22" s="839" t="str">
        <f>IF(NOT(ISBLANK('2 sup_templates'!P22)),IF(NOT(ISBLANK('2 sup_templates'!P21)),'2 sup_templates'!P22/'2 sup_templates'!P21-1,""),"")</f>
        <v/>
      </c>
      <c r="Q22" s="839" t="str">
        <f>IF(NOT(ISBLANK('2 sup_templates'!Q22)),IF(NOT(ISBLANK('2 sup_templates'!Q21)),'2 sup_templates'!Q22/'2 sup_templates'!Q21-1,""),"")</f>
        <v/>
      </c>
      <c r="R22" s="839" t="str">
        <f>IF(NOT(ISBLANK('2 sup_templates'!R22)),IF(NOT(ISBLANK('2 sup_templates'!R21)),'2 sup_templates'!R22/'2 sup_templates'!R21-1,""),"")</f>
        <v/>
      </c>
      <c r="S22" s="839" t="str">
        <f>IF(NOT(ISBLANK('2 sup_templates'!S22)),IF(NOT(ISBLANK('2 sup_templates'!S21)),'2 sup_templates'!S22/'2 sup_templates'!S21-1,""),"")</f>
        <v/>
      </c>
      <c r="T22" s="839" t="str">
        <f>IF(NOT(ISBLANK('2 sup_templates'!T22)),IF(NOT(ISBLANK('2 sup_templates'!T21)),'2 sup_templates'!T22/'2 sup_templates'!T21-1,""),"")</f>
        <v/>
      </c>
      <c r="U22" s="839" t="str">
        <f>IF(NOT(ISBLANK('2 sup_templates'!U22)),IF(NOT(ISBLANK('2 sup_templates'!U21)),'2 sup_templates'!U22/'2 sup_templates'!U21-1,""),"")</f>
        <v/>
      </c>
      <c r="V22" s="839" t="str">
        <f>IF(NOT(ISBLANK('2 sup_templates'!V22)),IF(NOT(ISBLANK('2 sup_templates'!V21)),'2 sup_templates'!V22/'2 sup_templates'!V21-1,""),"")</f>
        <v/>
      </c>
      <c r="W22" s="839" t="str">
        <f>IF(NOT(ISBLANK('2 sup_templates'!W22)),IF(NOT(ISBLANK('2 sup_templates'!W21)),'2 sup_templates'!W22/'2 sup_templates'!W21-1,""),"")</f>
        <v/>
      </c>
      <c r="X22" s="839" t="str">
        <f>IF(NOT(ISBLANK('2 sup_templates'!X22)),IF(NOT(ISBLANK('2 sup_templates'!X21)),'2 sup_templates'!X22/'2 sup_templates'!X21-1,""),"")</f>
        <v/>
      </c>
      <c r="Y22" s="839" t="str">
        <f>IF(NOT(ISBLANK('2 sup_templates'!Y22)),IF(NOT(ISBLANK('2 sup_templates'!Y21)),'2 sup_templates'!Y22/'2 sup_templates'!Y21-1,""),"")</f>
        <v/>
      </c>
      <c r="Z22" s="839" t="str">
        <f>IF(NOT(ISBLANK('2 sup_templates'!Z22)),IF(NOT(ISBLANK('2 sup_templates'!Z21)),'2 sup_templates'!Z22/'2 sup_templates'!Z21-1,""),"")</f>
        <v/>
      </c>
      <c r="AA22" s="839" t="str">
        <f>IF(NOT(ISBLANK('2 sup_templates'!AA22)),IF(NOT(ISBLANK('2 sup_templates'!AA21)),'2 sup_templates'!AA22/'2 sup_templates'!AA21-1,""),"")</f>
        <v/>
      </c>
      <c r="AB22" s="839" t="str">
        <f>IF(NOT(ISBLANK('2 sup_templates'!AB22)),IF(NOT(ISBLANK('2 sup_templates'!AB21)),'2 sup_templates'!AB22/'2 sup_templates'!AB21-1,""),"")</f>
        <v/>
      </c>
      <c r="AC22" s="839" t="str">
        <f>IF(NOT(ISBLANK('2 sup_templates'!AC22)),IF(NOT(ISBLANK('2 sup_templates'!AC21)),'2 sup_templates'!AC22/'2 sup_templates'!AC21-1,""),"")</f>
        <v/>
      </c>
      <c r="AD22" s="839" t="str">
        <f>IF(NOT(ISBLANK('2 sup_templates'!AD22)),IF(NOT(ISBLANK('2 sup_templates'!AD21)),'2 sup_templates'!AD22/'2 sup_templates'!AD21-1,""),"")</f>
        <v/>
      </c>
      <c r="AE22" s="839" t="str">
        <f>IF(NOT(ISBLANK('2 sup_templates'!AE22)),IF(NOT(ISBLANK('2 sup_templates'!AE21)),'2 sup_templates'!AE22/'2 sup_templates'!AE21-1,""),"")</f>
        <v/>
      </c>
      <c r="AF22" s="839" t="str">
        <f>IF(NOT(ISBLANK('2 sup_templates'!AF22)),IF(NOT(ISBLANK('2 sup_templates'!AF21)),'2 sup_templates'!AF22/'2 sup_templates'!AF21-1,""),"")</f>
        <v/>
      </c>
      <c r="AG22" s="839" t="str">
        <f>IF(NOT(ISBLANK('2 sup_templates'!AG22)),IF(NOT(ISBLANK('2 sup_templates'!AG21)),'2 sup_templates'!AG22/'2 sup_templates'!AG21-1,""),"")</f>
        <v/>
      </c>
      <c r="AH22" s="839" t="str">
        <f>IF(NOT(ISBLANK('2 sup_templates'!AH22)),IF(NOT(ISBLANK('2 sup_templates'!AH21)),'2 sup_templates'!AH22/'2 sup_templates'!AH21-1,""),"")</f>
        <v/>
      </c>
      <c r="AI22" s="839" t="str">
        <f>IF(NOT(ISBLANK('2 sup_templates'!AI22)),IF(NOT(ISBLANK('2 sup_templates'!AI21)),'2 sup_templates'!AI22/'2 sup_templates'!AI21-1,""),"")</f>
        <v/>
      </c>
      <c r="AJ22" s="658"/>
      <c r="AK22" s="89">
        <v>2013</v>
      </c>
      <c r="AL22" s="133" t="str">
        <f>IF(NOT(ISBLANK('2 sup_templates'!AL22)),IF(NOT(ISBLANK('2 sup_templates'!AL21)),'2 sup_templates'!AL22/'2 sup_templates'!AL21-1,""),"")</f>
        <v/>
      </c>
      <c r="AM22" s="136" t="str">
        <f>IF(NOT(ISBLANK('2 sup_templates'!AM22)),IF(NOT(ISBLANK('2 sup_templates'!AM21)),'2 sup_templates'!AM22/'2 sup_templates'!AM21-1,""),"")</f>
        <v/>
      </c>
      <c r="AN22" s="133" t="str">
        <f>IF(NOT(ISBLANK('2 sup_templates'!AN22)),IF(NOT(ISBLANK('2 sup_templates'!AN21)),'2 sup_templates'!AN22/'2 sup_templates'!AN21-1,""),"")</f>
        <v/>
      </c>
      <c r="AO22" s="136" t="str">
        <f>IF(NOT(ISBLANK('2 sup_templates'!AO22)),IF(NOT(ISBLANK('2 sup_templates'!AO21)),'2 sup_templates'!AO22/'2 sup_templates'!AO21-1,""),"")</f>
        <v/>
      </c>
      <c r="AP22" s="133" t="str">
        <f>IF(NOT(ISBLANK('2 sup_templates'!AP22)),IF(NOT(ISBLANK('2 sup_templates'!AP21)),'2 sup_templates'!AP22/'2 sup_templates'!AP21-1,""),"")</f>
        <v/>
      </c>
      <c r="AQ22" s="136" t="str">
        <f>IF(NOT(ISBLANK('2 sup_templates'!AQ22)),IF(NOT(ISBLANK('2 sup_templates'!AQ21)),'2 sup_templates'!AQ22/'2 sup_templates'!AQ21-1,""),"")</f>
        <v/>
      </c>
      <c r="AR22" s="133" t="str">
        <f>IF(NOT(ISBLANK('2 sup_templates'!AR22)),IF(NOT(ISBLANK('2 sup_templates'!AR21)),'2 sup_templates'!AR22/'2 sup_templates'!AR21-1,""),"")</f>
        <v/>
      </c>
      <c r="AS22" s="136" t="str">
        <f>IF(NOT(ISBLANK('2 sup_templates'!AS22)),IF(NOT(ISBLANK('2 sup_templates'!AS21)),'2 sup_templates'!AS22/'2 sup_templates'!AS21-1,""),"")</f>
        <v/>
      </c>
      <c r="AT22" s="136" t="str">
        <f>IF(NOT(ISBLANK('2 sup_templates'!AT22)),IF(NOT(ISBLANK('2 sup_templates'!AT21)),'2 sup_templates'!AT22/'2 sup_templates'!AT21-1,""),"")</f>
        <v/>
      </c>
      <c r="AU22" s="136" t="str">
        <f>IF(NOT(ISBLANK('2 sup_templates'!AU22)),IF(NOT(ISBLANK('2 sup_templates'!AU21)),'2 sup_templates'!AU22/'2 sup_templates'!AU21-1,""),"")</f>
        <v/>
      </c>
      <c r="AV22" s="136" t="str">
        <f>IF(NOT(ISBLANK('2 sup_templates'!AV22)),IF(NOT(ISBLANK('2 sup_templates'!AV21)),'2 sup_templates'!AV22/'2 sup_templates'!AV21-1,""),"")</f>
        <v/>
      </c>
      <c r="AW22" s="136" t="str">
        <f>IF(NOT(ISBLANK('2 sup_templates'!AW22)),IF(NOT(ISBLANK('2 sup_templates'!AW21)),'2 sup_templates'!AW22/'2 sup_templates'!AW21-1,""),"")</f>
        <v/>
      </c>
      <c r="AX22" s="136" t="str">
        <f>IF(NOT(ISBLANK('2 sup_templates'!AX22)),IF(NOT(ISBLANK('2 sup_templates'!AX21)),'2 sup_templates'!AX22/'2 sup_templates'!AX21-1,""),"")</f>
        <v/>
      </c>
      <c r="AY22" s="136" t="str">
        <f>IF(NOT(ISBLANK('2 sup_templates'!AY22)),IF(NOT(ISBLANK('2 sup_templates'!AY21)),'2 sup_templates'!AY22/'2 sup_templates'!AY21-1,""),"")</f>
        <v/>
      </c>
      <c r="AZ22" s="136" t="str">
        <f>IF(NOT(ISBLANK('2 sup_templates'!AZ22)),IF(NOT(ISBLANK('2 sup_templates'!AZ21)),'2 sup_templates'!AZ22/'2 sup_templates'!AZ21-1,""),"")</f>
        <v/>
      </c>
      <c r="BA22" s="136" t="str">
        <f>IF(NOT(ISBLANK('2 sup_templates'!BA22)),IF(NOT(ISBLANK('2 sup_templates'!BA21)),'2 sup_templates'!BA22/'2 sup_templates'!BA21-1,""),"")</f>
        <v/>
      </c>
      <c r="BB22" s="136" t="str">
        <f>IF(NOT(ISBLANK('2 sup_templates'!BB22)),IF(NOT(ISBLANK('2 sup_templates'!BB21)),'2 sup_templates'!BB22/'2 sup_templates'!BB21-1,""),"")</f>
        <v/>
      </c>
      <c r="BC22" s="136" t="str">
        <f>IF(NOT(ISBLANK('2 sup_templates'!BC22)),IF(NOT(ISBLANK('2 sup_templates'!BC21)),'2 sup_templates'!BC22/'2 sup_templates'!BC21-1,""),"")</f>
        <v/>
      </c>
      <c r="BD22" s="136" t="str">
        <f>IF(NOT(ISBLANK('2 sup_templates'!BD22)),IF(NOT(ISBLANK('2 sup_templates'!BD21)),'2 sup_templates'!BD22/'2 sup_templates'!BD21-1,""),"")</f>
        <v/>
      </c>
      <c r="BE22" s="136" t="str">
        <f>IF(NOT(ISBLANK('2 sup_templates'!BE22)),IF(NOT(ISBLANK('2 sup_templates'!BE21)),'2 sup_templates'!BE22/'2 sup_templates'!BE21-1,""),"")</f>
        <v/>
      </c>
      <c r="BF22" s="136" t="str">
        <f>IF(NOT(ISBLANK('2 sup_templates'!BF22)),IF(NOT(ISBLANK('2 sup_templates'!BF21)),'2 sup_templates'!BF22/'2 sup_templates'!BF21-1,""),"")</f>
        <v/>
      </c>
      <c r="BG22" s="136" t="str">
        <f>IF(NOT(ISBLANK('2 sup_templates'!BG22)),IF(NOT(ISBLANK('2 sup_templates'!BG21)),'2 sup_templates'!BG22/'2 sup_templates'!BG21-1,""),"")</f>
        <v/>
      </c>
      <c r="BH22" s="658"/>
      <c r="BI22" s="89">
        <v>2013</v>
      </c>
      <c r="BJ22" s="133" t="str">
        <f>IF(NOT(ISBLANK('2 sup_templates'!BJ22)),IF(NOT(ISBLANK('2 sup_templates'!BJ21)),'2 sup_templates'!BJ22/'2 sup_templates'!BJ21-1,""),"")</f>
        <v/>
      </c>
      <c r="BK22" s="136" t="str">
        <f>IF(NOT(ISBLANK('2 sup_templates'!BK22)),IF(NOT(ISBLANK('2 sup_templates'!BK21)),'2 sup_templates'!BK22/'2 sup_templates'!BK21-1,""),"")</f>
        <v/>
      </c>
      <c r="BL22" s="133" t="str">
        <f>IF(NOT(ISBLANK('2 sup_templates'!BL22)),IF(NOT(ISBLANK('2 sup_templates'!BL21)),'2 sup_templates'!BL22/'2 sup_templates'!BL21-1,""),"")</f>
        <v/>
      </c>
      <c r="BM22" s="136" t="str">
        <f>IF(NOT(ISBLANK('2 sup_templates'!BM22)),IF(NOT(ISBLANK('2 sup_templates'!BM21)),'2 sup_templates'!BM22/'2 sup_templates'!BM21-1,""),"")</f>
        <v/>
      </c>
      <c r="BN22" s="133" t="str">
        <f>IF(NOT(ISBLANK('2 sup_templates'!BN22)),IF(NOT(ISBLANK('2 sup_templates'!BN21)),'2 sup_templates'!BN22/'2 sup_templates'!BN21-1,""),"")</f>
        <v/>
      </c>
      <c r="BO22" s="136" t="str">
        <f>IF(NOT(ISBLANK('2 sup_templates'!BO22)),IF(NOT(ISBLANK('2 sup_templates'!BO21)),'2 sup_templates'!BO22/'2 sup_templates'!BO21-1,""),"")</f>
        <v/>
      </c>
      <c r="BP22" s="133" t="str">
        <f>IF(NOT(ISBLANK('2 sup_templates'!BP22)),IF(NOT(ISBLANK('2 sup_templates'!BP21)),'2 sup_templates'!BP22/'2 sup_templates'!BP21-1,""),"")</f>
        <v/>
      </c>
      <c r="BQ22" s="136" t="str">
        <f>IF(NOT(ISBLANK('2 sup_templates'!BQ22)),IF(NOT(ISBLANK('2 sup_templates'!BQ21)),'2 sup_templates'!BQ22/'2 sup_templates'!BQ21-1,""),"")</f>
        <v/>
      </c>
      <c r="BR22" s="133" t="str">
        <f>IF(NOT(ISBLANK('2 sup_templates'!BR22)),IF(NOT(ISBLANK('2 sup_templates'!BR21)),'2 sup_templates'!BR22/'2 sup_templates'!BR21-1,""),"")</f>
        <v/>
      </c>
      <c r="BS22" s="136" t="str">
        <f>IF(NOT(ISBLANK('2 sup_templates'!BS22)),IF(NOT(ISBLANK('2 sup_templates'!BS21)),'2 sup_templates'!BS22/'2 sup_templates'!BS21-1,""),"")</f>
        <v/>
      </c>
      <c r="BT22" s="133" t="str">
        <f>IF(NOT(ISBLANK('2 sup_templates'!BT22)),IF(NOT(ISBLANK('2 sup_templates'!BT21)),'2 sup_templates'!BT22/'2 sup_templates'!BT21-1,""),"")</f>
        <v/>
      </c>
      <c r="BU22" s="136" t="str">
        <f>IF(NOT(ISBLANK('2 sup_templates'!BU22)),IF(NOT(ISBLANK('2 sup_templates'!BU21)),'2 sup_templates'!BU22/'2 sup_templates'!BU21-1,""),"")</f>
        <v/>
      </c>
      <c r="BV22" s="133" t="str">
        <f>IF(NOT(ISBLANK('2 sup_templates'!BV22)),IF(NOT(ISBLANK('2 sup_templates'!BV21)),'2 sup_templates'!BV22/'2 sup_templates'!BV21-1,""),"")</f>
        <v/>
      </c>
      <c r="BW22" s="136" t="str">
        <f>IF(NOT(ISBLANK('2 sup_templates'!BW22)),IF(NOT(ISBLANK('2 sup_templates'!BW21)),'2 sup_templates'!BW22/'2 sup_templates'!BW21-1,""),"")</f>
        <v/>
      </c>
      <c r="BX22" s="133" t="str">
        <f>IF(NOT(ISBLANK('2 sup_templates'!BX22)),IF(NOT(ISBLANK('2 sup_templates'!BX21)),'2 sup_templates'!BX22/'2 sup_templates'!BX21-1,""),"")</f>
        <v/>
      </c>
      <c r="BY22" s="136" t="str">
        <f>IF(NOT(ISBLANK('2 sup_templates'!BY22)),IF(NOT(ISBLANK('2 sup_templates'!BY21)),'2 sup_templates'!BY22/'2 sup_templates'!BY21-1,""),"")</f>
        <v/>
      </c>
      <c r="BZ22" s="133" t="str">
        <f>IF(NOT(ISBLANK('2 sup_templates'!BZ22)),IF(NOT(ISBLANK('2 sup_templates'!BZ21)),'2 sup_templates'!BZ22/'2 sup_templates'!BZ21-1,""),"")</f>
        <v/>
      </c>
      <c r="CA22" s="137" t="str">
        <f>IF(NOT(ISBLANK('2 sup_templates'!CA22)),IF(NOT(ISBLANK('2 sup_templates'!CA21)),'2 sup_templates'!CA22/'2 sup_templates'!CA21-1,""),"")</f>
        <v/>
      </c>
      <c r="CB22" s="150" t="str">
        <f>IF(NOT(ISBLANK('2 sup_templates'!CB22)),IF(NOT(ISBLANK('2 sup_templates'!CB21)),'2 sup_templates'!CB22/'2 sup_templates'!CB21-1,""),"")</f>
        <v/>
      </c>
      <c r="CC22" s="136" t="str">
        <f>IF(NOT(ISBLANK('2 sup_templates'!CC22)),IF(NOT(ISBLANK('2 sup_templates'!CC21)),'2 sup_templates'!CC22/'2 sup_templates'!CC21-1,""),"")</f>
        <v/>
      </c>
      <c r="CD22" s="133" t="str">
        <f>IF(NOT(ISBLANK('2 sup_templates'!CD22)),IF(NOT(ISBLANK('2 sup_templates'!CD21)),'2 sup_templates'!CD22/'2 sup_templates'!CD21-1,""),"")</f>
        <v/>
      </c>
      <c r="CE22" s="136" t="str">
        <f>IF(NOT(ISBLANK('2 sup_templates'!CE22)),IF(NOT(ISBLANK('2 sup_templates'!CE21)),'2 sup_templates'!CE22/'2 sup_templates'!CE21-1,""),"")</f>
        <v/>
      </c>
      <c r="CF22" s="14"/>
      <c r="CG22" s="89">
        <v>2013</v>
      </c>
      <c r="CH22" s="136" t="str">
        <f>IF(NOT(ISBLANK('2 sup_templates'!CH22)),IF(NOT(ISBLANK('2 sup_templates'!CH21)),'2 sup_templates'!CH22/'2 sup_templates'!CH21-1,""),"")</f>
        <v/>
      </c>
      <c r="CI22" s="136" t="str">
        <f>IF(NOT(ISBLANK('2 sup_templates'!CI22)),IF(NOT(ISBLANK('2 sup_templates'!CI21)),'2 sup_templates'!CI22/'2 sup_templates'!CI21-1,""),"")</f>
        <v/>
      </c>
      <c r="CJ22" s="136" t="str">
        <f>IF(NOT(ISBLANK('2 sup_templates'!CJ22)),IF(NOT(ISBLANK('2 sup_templates'!CJ21)),'2 sup_templates'!CJ22/'2 sup_templates'!CJ21-1,""),"")</f>
        <v/>
      </c>
      <c r="CK22" s="136" t="str">
        <f>IF(NOT(ISBLANK('2 sup_templates'!CK22)),IF(NOT(ISBLANK('2 sup_templates'!CK21)),'2 sup_templates'!CK22/'2 sup_templates'!CK21-1,""),"")</f>
        <v/>
      </c>
      <c r="CL22" s="136" t="str">
        <f>IF(NOT(ISBLANK('2 sup_templates'!CL22)),IF(NOT(ISBLANK('2 sup_templates'!CL21)),'2 sup_templates'!CL22/'2 sup_templates'!CL21-1,""),"")</f>
        <v/>
      </c>
      <c r="CM22" s="136" t="str">
        <f>IF(NOT(ISBLANK('2 sup_templates'!CM22)),IF(NOT(ISBLANK('2 sup_templates'!CM21)),'2 sup_templates'!CM22/'2 sup_templates'!CM21-1,""),"")</f>
        <v/>
      </c>
      <c r="CN22" s="136" t="str">
        <f>IF(NOT(ISBLANK('2 sup_templates'!CN22)),IF(NOT(ISBLANK('2 sup_templates'!CN21)),'2 sup_templates'!CN22/'2 sup_templates'!CN21-1,""),"")</f>
        <v/>
      </c>
      <c r="CO22" s="136" t="str">
        <f>IF(NOT(ISBLANK('2 sup_templates'!CO22)),IF(NOT(ISBLANK('2 sup_templates'!CO21)),'2 sup_templates'!CO22/'2 sup_templates'!CO21-1,""),"")</f>
        <v/>
      </c>
      <c r="CP22" s="136" t="str">
        <f>IF(NOT(ISBLANK('2 sup_templates'!CP22)),IF(NOT(ISBLANK('2 sup_templates'!CP21)),'2 sup_templates'!CP22/'2 sup_templates'!CP21-1,""),"")</f>
        <v/>
      </c>
      <c r="CQ22" s="136" t="str">
        <f>IF(NOT(ISBLANK('2 sup_templates'!CQ22)),IF(NOT(ISBLANK('2 sup_templates'!CQ21)),'2 sup_templates'!CQ22/'2 sup_templates'!CQ21-1,""),"")</f>
        <v/>
      </c>
      <c r="CR22" s="136" t="str">
        <f>IF(NOT(ISBLANK('2 sup_templates'!CR22)),IF(NOT(ISBLANK('2 sup_templates'!CR21)),'2 sup_templates'!CR22/'2 sup_templates'!CR21-1,""),"")</f>
        <v/>
      </c>
      <c r="CS22" s="136" t="str">
        <f>IF(NOT(ISBLANK('2 sup_templates'!CS22)),IF(NOT(ISBLANK('2 sup_templates'!CS21)),'2 sup_templates'!CS22/'2 sup_templates'!CS21-1,""),"")</f>
        <v/>
      </c>
      <c r="CT22" s="136" t="str">
        <f>IF(NOT(ISBLANK('2 sup_templates'!CT22)),IF(NOT(ISBLANK('2 sup_templates'!CT21)),'2 sup_templates'!CT22/'2 sup_templates'!CT21-1,""),"")</f>
        <v/>
      </c>
      <c r="CU22"/>
      <c r="CV22"/>
    </row>
    <row r="23" spans="1:100" s="20" customFormat="1" x14ac:dyDescent="0.2">
      <c r="A23" s="24"/>
      <c r="B23" s="90">
        <v>2014</v>
      </c>
      <c r="C23" s="839" t="str">
        <f>IF(NOT(ISBLANK('2 sup_templates'!C23)),IF(NOT(ISBLANK('2 sup_templates'!C22)),'2 sup_templates'!C23/'2 sup_templates'!C22-1,""),"")</f>
        <v/>
      </c>
      <c r="D23" s="839" t="str">
        <f>IF(NOT(ISBLANK('2 sup_templates'!D23)),IF(NOT(ISBLANK('2 sup_templates'!D22)),'2 sup_templates'!D23/'2 sup_templates'!D22-1,""),"")</f>
        <v/>
      </c>
      <c r="E23" s="839" t="str">
        <f>IF(NOT(ISBLANK('2 sup_templates'!E23)),IF(NOT(ISBLANK('2 sup_templates'!E22)),'2 sup_templates'!E23/'2 sup_templates'!E22-1,""),"")</f>
        <v/>
      </c>
      <c r="F23" s="839" t="str">
        <f>IF(NOT(ISBLANK('2 sup_templates'!F23)),IF(NOT(ISBLANK('2 sup_templates'!F22)),'2 sup_templates'!F23/'2 sup_templates'!F22-1,""),"")</f>
        <v/>
      </c>
      <c r="G23" s="839" t="str">
        <f>IF(NOT(ISBLANK('2 sup_templates'!G23)),IF(NOT(ISBLANK('2 sup_templates'!G22)),'2 sup_templates'!G23/'2 sup_templates'!G22-1,""),"")</f>
        <v/>
      </c>
      <c r="H23" s="839" t="str">
        <f>IF(NOT(ISBLANK('2 sup_templates'!H23)),IF(NOT(ISBLANK('2 sup_templates'!H22)),'2 sup_templates'!H23/'2 sup_templates'!H22-1,""),"")</f>
        <v/>
      </c>
      <c r="I23" s="839" t="str">
        <f>IF(NOT(ISBLANK('2 sup_templates'!I23)),IF(NOT(ISBLANK('2 sup_templates'!I22)),'2 sup_templates'!I23/'2 sup_templates'!I22-1,""),"")</f>
        <v/>
      </c>
      <c r="J23" s="839" t="str">
        <f>IF(NOT(ISBLANK('2 sup_templates'!J23)),IF(NOT(ISBLANK('2 sup_templates'!J22)),'2 sup_templates'!J23/'2 sup_templates'!J22-1,""),"")</f>
        <v/>
      </c>
      <c r="K23" s="839" t="str">
        <f>IF(NOT(ISBLANK('2 sup_templates'!K23)),IF(NOT(ISBLANK('2 sup_templates'!K22)),'2 sup_templates'!K23/'2 sup_templates'!K22-1,""),"")</f>
        <v/>
      </c>
      <c r="L23" s="839" t="str">
        <f>IF(NOT(ISBLANK('2 sup_templates'!L23)),IF(NOT(ISBLANK('2 sup_templates'!L22)),'2 sup_templates'!L23/'2 sup_templates'!L22-1,""),"")</f>
        <v/>
      </c>
      <c r="M23" s="839" t="str">
        <f>IF(NOT(ISBLANK('2 sup_templates'!M23)),IF(NOT(ISBLANK('2 sup_templates'!M22)),'2 sup_templates'!M23/'2 sup_templates'!M22-1,""),"")</f>
        <v/>
      </c>
      <c r="N23" s="839" t="str">
        <f>IF(NOT(ISBLANK('2 sup_templates'!N23)),IF(NOT(ISBLANK('2 sup_templates'!N22)),'2 sup_templates'!N23/'2 sup_templates'!N22-1,""),"")</f>
        <v/>
      </c>
      <c r="O23" s="839" t="str">
        <f>IF(NOT(ISBLANK('2 sup_templates'!O23)),IF(NOT(ISBLANK('2 sup_templates'!O22)),'2 sup_templates'!O23/'2 sup_templates'!O22-1,""),"")</f>
        <v/>
      </c>
      <c r="P23" s="839" t="str">
        <f>IF(NOT(ISBLANK('2 sup_templates'!P23)),IF(NOT(ISBLANK('2 sup_templates'!P22)),'2 sup_templates'!P23/'2 sup_templates'!P22-1,""),"")</f>
        <v/>
      </c>
      <c r="Q23" s="839" t="str">
        <f>IF(NOT(ISBLANK('2 sup_templates'!Q23)),IF(NOT(ISBLANK('2 sup_templates'!Q22)),'2 sup_templates'!Q23/'2 sup_templates'!Q22-1,""),"")</f>
        <v/>
      </c>
      <c r="R23" s="839" t="str">
        <f>IF(NOT(ISBLANK('2 sup_templates'!R23)),IF(NOT(ISBLANK('2 sup_templates'!R22)),'2 sup_templates'!R23/'2 sup_templates'!R22-1,""),"")</f>
        <v/>
      </c>
      <c r="S23" s="839" t="str">
        <f>IF(NOT(ISBLANK('2 sup_templates'!S23)),IF(NOT(ISBLANK('2 sup_templates'!S22)),'2 sup_templates'!S23/'2 sup_templates'!S22-1,""),"")</f>
        <v/>
      </c>
      <c r="T23" s="839" t="str">
        <f>IF(NOT(ISBLANK('2 sup_templates'!T23)),IF(NOT(ISBLANK('2 sup_templates'!T22)),'2 sup_templates'!T23/'2 sup_templates'!T22-1,""),"")</f>
        <v/>
      </c>
      <c r="U23" s="839" t="str">
        <f>IF(NOT(ISBLANK('2 sup_templates'!U23)),IF(NOT(ISBLANK('2 sup_templates'!U22)),'2 sup_templates'!U23/'2 sup_templates'!U22-1,""),"")</f>
        <v/>
      </c>
      <c r="V23" s="839" t="str">
        <f>IF(NOT(ISBLANK('2 sup_templates'!V23)),IF(NOT(ISBLANK('2 sup_templates'!V22)),'2 sup_templates'!V23/'2 sup_templates'!V22-1,""),"")</f>
        <v/>
      </c>
      <c r="W23" s="839" t="str">
        <f>IF(NOT(ISBLANK('2 sup_templates'!W23)),IF(NOT(ISBLANK('2 sup_templates'!W22)),'2 sup_templates'!W23/'2 sup_templates'!W22-1,""),"")</f>
        <v/>
      </c>
      <c r="X23" s="839" t="str">
        <f>IF(NOT(ISBLANK('2 sup_templates'!X23)),IF(NOT(ISBLANK('2 sup_templates'!X22)),'2 sup_templates'!X23/'2 sup_templates'!X22-1,""),"")</f>
        <v/>
      </c>
      <c r="Y23" s="839" t="str">
        <f>IF(NOT(ISBLANK('2 sup_templates'!Y23)),IF(NOT(ISBLANK('2 sup_templates'!Y22)),'2 sup_templates'!Y23/'2 sup_templates'!Y22-1,""),"")</f>
        <v/>
      </c>
      <c r="Z23" s="839" t="str">
        <f>IF(NOT(ISBLANK('2 sup_templates'!Z23)),IF(NOT(ISBLANK('2 sup_templates'!Z22)),'2 sup_templates'!Z23/'2 sup_templates'!Z22-1,""),"")</f>
        <v/>
      </c>
      <c r="AA23" s="839" t="str">
        <f>IF(NOT(ISBLANK('2 sup_templates'!AA23)),IF(NOT(ISBLANK('2 sup_templates'!AA22)),'2 sup_templates'!AA23/'2 sup_templates'!AA22-1,""),"")</f>
        <v/>
      </c>
      <c r="AB23" s="839" t="str">
        <f>IF(NOT(ISBLANK('2 sup_templates'!AB23)),IF(NOT(ISBLANK('2 sup_templates'!AB22)),'2 sup_templates'!AB23/'2 sup_templates'!AB22-1,""),"")</f>
        <v/>
      </c>
      <c r="AC23" s="839" t="str">
        <f>IF(NOT(ISBLANK('2 sup_templates'!AC23)),IF(NOT(ISBLANK('2 sup_templates'!AC22)),'2 sup_templates'!AC23/'2 sup_templates'!AC22-1,""),"")</f>
        <v/>
      </c>
      <c r="AD23" s="839" t="str">
        <f>IF(NOT(ISBLANK('2 sup_templates'!AD23)),IF(NOT(ISBLANK('2 sup_templates'!AD22)),'2 sup_templates'!AD23/'2 sup_templates'!AD22-1,""),"")</f>
        <v/>
      </c>
      <c r="AE23" s="839" t="str">
        <f>IF(NOT(ISBLANK('2 sup_templates'!AE23)),IF(NOT(ISBLANK('2 sup_templates'!AE22)),'2 sup_templates'!AE23/'2 sup_templates'!AE22-1,""),"")</f>
        <v/>
      </c>
      <c r="AF23" s="839" t="str">
        <f>IF(NOT(ISBLANK('2 sup_templates'!AF23)),IF(NOT(ISBLANK('2 sup_templates'!AF22)),'2 sup_templates'!AF23/'2 sup_templates'!AF22-1,""),"")</f>
        <v/>
      </c>
      <c r="AG23" s="839" t="str">
        <f>IF(NOT(ISBLANK('2 sup_templates'!AG23)),IF(NOT(ISBLANK('2 sup_templates'!AG22)),'2 sup_templates'!AG23/'2 sup_templates'!AG22-1,""),"")</f>
        <v/>
      </c>
      <c r="AH23" s="839" t="str">
        <f>IF(NOT(ISBLANK('2 sup_templates'!AH23)),IF(NOT(ISBLANK('2 sup_templates'!AH22)),'2 sup_templates'!AH23/'2 sup_templates'!AH22-1,""),"")</f>
        <v/>
      </c>
      <c r="AI23" s="839" t="str">
        <f>IF(NOT(ISBLANK('2 sup_templates'!AI23)),IF(NOT(ISBLANK('2 sup_templates'!AI22)),'2 sup_templates'!AI23/'2 sup_templates'!AI22-1,""),"")</f>
        <v/>
      </c>
      <c r="AJ23" s="658"/>
      <c r="AK23" s="90">
        <v>2014</v>
      </c>
      <c r="AL23" s="133" t="str">
        <f>IF(NOT(ISBLANK('2 sup_templates'!AL23)),IF(NOT(ISBLANK('2 sup_templates'!AL22)),'2 sup_templates'!AL23/'2 sup_templates'!AL22-1,""),"")</f>
        <v/>
      </c>
      <c r="AM23" s="138" t="str">
        <f>IF(NOT(ISBLANK('2 sup_templates'!AM23)),IF(NOT(ISBLANK('2 sup_templates'!AM22)),'2 sup_templates'!AM23/'2 sup_templates'!AM22-1,""),"")</f>
        <v/>
      </c>
      <c r="AN23" s="133" t="str">
        <f>IF(NOT(ISBLANK('2 sup_templates'!AN23)),IF(NOT(ISBLANK('2 sup_templates'!AN22)),'2 sup_templates'!AN23/'2 sup_templates'!AN22-1,""),"")</f>
        <v/>
      </c>
      <c r="AO23" s="138" t="str">
        <f>IF(NOT(ISBLANK('2 sup_templates'!AO23)),IF(NOT(ISBLANK('2 sup_templates'!AO22)),'2 sup_templates'!AO23/'2 sup_templates'!AO22-1,""),"")</f>
        <v/>
      </c>
      <c r="AP23" s="133" t="str">
        <f>IF(NOT(ISBLANK('2 sup_templates'!AP23)),IF(NOT(ISBLANK('2 sup_templates'!AP22)),'2 sup_templates'!AP23/'2 sup_templates'!AP22-1,""),"")</f>
        <v/>
      </c>
      <c r="AQ23" s="138" t="str">
        <f>IF(NOT(ISBLANK('2 sup_templates'!AQ23)),IF(NOT(ISBLANK('2 sup_templates'!AQ22)),'2 sup_templates'!AQ23/'2 sup_templates'!AQ22-1,""),"")</f>
        <v/>
      </c>
      <c r="AR23" s="133" t="str">
        <f>IF(NOT(ISBLANK('2 sup_templates'!AR23)),IF(NOT(ISBLANK('2 sup_templates'!AR22)),'2 sup_templates'!AR23/'2 sup_templates'!AR22-1,""),"")</f>
        <v/>
      </c>
      <c r="AS23" s="138" t="str">
        <f>IF(NOT(ISBLANK('2 sup_templates'!AS23)),IF(NOT(ISBLANK('2 sup_templates'!AS22)),'2 sup_templates'!AS23/'2 sup_templates'!AS22-1,""),"")</f>
        <v/>
      </c>
      <c r="AT23" s="138" t="str">
        <f>IF(NOT(ISBLANK('2 sup_templates'!AT23)),IF(NOT(ISBLANK('2 sup_templates'!AT22)),'2 sup_templates'!AT23/'2 sup_templates'!AT22-1,""),"")</f>
        <v/>
      </c>
      <c r="AU23" s="138" t="str">
        <f>IF(NOT(ISBLANK('2 sup_templates'!AU23)),IF(NOT(ISBLANK('2 sup_templates'!AU22)),'2 sup_templates'!AU23/'2 sup_templates'!AU22-1,""),"")</f>
        <v/>
      </c>
      <c r="AV23" s="138" t="str">
        <f>IF(NOT(ISBLANK('2 sup_templates'!AV23)),IF(NOT(ISBLANK('2 sup_templates'!AV22)),'2 sup_templates'!AV23/'2 sup_templates'!AV22-1,""),"")</f>
        <v/>
      </c>
      <c r="AW23" s="138" t="str">
        <f>IF(NOT(ISBLANK('2 sup_templates'!AW23)),IF(NOT(ISBLANK('2 sup_templates'!AW22)),'2 sup_templates'!AW23/'2 sup_templates'!AW22-1,""),"")</f>
        <v/>
      </c>
      <c r="AX23" s="138" t="str">
        <f>IF(NOT(ISBLANK('2 sup_templates'!AX23)),IF(NOT(ISBLANK('2 sup_templates'!AX22)),'2 sup_templates'!AX23/'2 sup_templates'!AX22-1,""),"")</f>
        <v/>
      </c>
      <c r="AY23" s="138" t="str">
        <f>IF(NOT(ISBLANK('2 sup_templates'!AY23)),IF(NOT(ISBLANK('2 sup_templates'!AY22)),'2 sup_templates'!AY23/'2 sup_templates'!AY22-1,""),"")</f>
        <v/>
      </c>
      <c r="AZ23" s="138" t="str">
        <f>IF(NOT(ISBLANK('2 sup_templates'!AZ23)),IF(NOT(ISBLANK('2 sup_templates'!AZ22)),'2 sup_templates'!AZ23/'2 sup_templates'!AZ22-1,""),"")</f>
        <v/>
      </c>
      <c r="BA23" s="138" t="str">
        <f>IF(NOT(ISBLANK('2 sup_templates'!BA23)),IF(NOT(ISBLANK('2 sup_templates'!BA22)),'2 sup_templates'!BA23/'2 sup_templates'!BA22-1,""),"")</f>
        <v/>
      </c>
      <c r="BB23" s="138" t="str">
        <f>IF(NOT(ISBLANK('2 sup_templates'!BB23)),IF(NOT(ISBLANK('2 sup_templates'!BB22)),'2 sup_templates'!BB23/'2 sup_templates'!BB22-1,""),"")</f>
        <v/>
      </c>
      <c r="BC23" s="138" t="str">
        <f>IF(NOT(ISBLANK('2 sup_templates'!BC23)),IF(NOT(ISBLANK('2 sup_templates'!BC22)),'2 sup_templates'!BC23/'2 sup_templates'!BC22-1,""),"")</f>
        <v/>
      </c>
      <c r="BD23" s="138" t="str">
        <f>IF(NOT(ISBLANK('2 sup_templates'!BD23)),IF(NOT(ISBLANK('2 sup_templates'!BD22)),'2 sup_templates'!BD23/'2 sup_templates'!BD22-1,""),"")</f>
        <v/>
      </c>
      <c r="BE23" s="138" t="str">
        <f>IF(NOT(ISBLANK('2 sup_templates'!BE23)),IF(NOT(ISBLANK('2 sup_templates'!BE22)),'2 sup_templates'!BE23/'2 sup_templates'!BE22-1,""),"")</f>
        <v/>
      </c>
      <c r="BF23" s="138" t="str">
        <f>IF(NOT(ISBLANK('2 sup_templates'!BF23)),IF(NOT(ISBLANK('2 sup_templates'!BF22)),'2 sup_templates'!BF23/'2 sup_templates'!BF22-1,""),"")</f>
        <v/>
      </c>
      <c r="BG23" s="138" t="str">
        <f>IF(NOT(ISBLANK('2 sup_templates'!BG23)),IF(NOT(ISBLANK('2 sup_templates'!BG22)),'2 sup_templates'!BG23/'2 sup_templates'!BG22-1,""),"")</f>
        <v/>
      </c>
      <c r="BH23" s="658"/>
      <c r="BI23" s="90">
        <v>2014</v>
      </c>
      <c r="BJ23" s="133" t="str">
        <f>IF(NOT(ISBLANK('2 sup_templates'!BJ23)),IF(NOT(ISBLANK('2 sup_templates'!BJ22)),'2 sup_templates'!BJ23/'2 sup_templates'!BJ22-1,""),"")</f>
        <v/>
      </c>
      <c r="BK23" s="138" t="str">
        <f>IF(NOT(ISBLANK('2 sup_templates'!BK23)),IF(NOT(ISBLANK('2 sup_templates'!BK22)),'2 sup_templates'!BK23/'2 sup_templates'!BK22-1,""),"")</f>
        <v/>
      </c>
      <c r="BL23" s="133" t="str">
        <f>IF(NOT(ISBLANK('2 sup_templates'!BL23)),IF(NOT(ISBLANK('2 sup_templates'!BL22)),'2 sup_templates'!BL23/'2 sup_templates'!BL22-1,""),"")</f>
        <v/>
      </c>
      <c r="BM23" s="138" t="str">
        <f>IF(NOT(ISBLANK('2 sup_templates'!BM23)),IF(NOT(ISBLANK('2 sup_templates'!BM22)),'2 sup_templates'!BM23/'2 sup_templates'!BM22-1,""),"")</f>
        <v/>
      </c>
      <c r="BN23" s="133" t="str">
        <f>IF(NOT(ISBLANK('2 sup_templates'!BN23)),IF(NOT(ISBLANK('2 sup_templates'!BN22)),'2 sup_templates'!BN23/'2 sup_templates'!BN22-1,""),"")</f>
        <v/>
      </c>
      <c r="BO23" s="138" t="str">
        <f>IF(NOT(ISBLANK('2 sup_templates'!BO23)),IF(NOT(ISBLANK('2 sup_templates'!BO22)),'2 sup_templates'!BO23/'2 sup_templates'!BO22-1,""),"")</f>
        <v/>
      </c>
      <c r="BP23" s="133" t="str">
        <f>IF(NOT(ISBLANK('2 sup_templates'!BP23)),IF(NOT(ISBLANK('2 sup_templates'!BP22)),'2 sup_templates'!BP23/'2 sup_templates'!BP22-1,""),"")</f>
        <v/>
      </c>
      <c r="BQ23" s="138" t="str">
        <f>IF(NOT(ISBLANK('2 sup_templates'!BQ23)),IF(NOT(ISBLANK('2 sup_templates'!BQ22)),'2 sup_templates'!BQ23/'2 sup_templates'!BQ22-1,""),"")</f>
        <v/>
      </c>
      <c r="BR23" s="133" t="str">
        <f>IF(NOT(ISBLANK('2 sup_templates'!BR23)),IF(NOT(ISBLANK('2 sup_templates'!BR22)),'2 sup_templates'!BR23/'2 sup_templates'!BR22-1,""),"")</f>
        <v/>
      </c>
      <c r="BS23" s="138" t="str">
        <f>IF(NOT(ISBLANK('2 sup_templates'!BS23)),IF(NOT(ISBLANK('2 sup_templates'!BS22)),'2 sup_templates'!BS23/'2 sup_templates'!BS22-1,""),"")</f>
        <v/>
      </c>
      <c r="BT23" s="133" t="str">
        <f>IF(NOT(ISBLANK('2 sup_templates'!BT23)),IF(NOT(ISBLANK('2 sup_templates'!BT22)),'2 sup_templates'!BT23/'2 sup_templates'!BT22-1,""),"")</f>
        <v/>
      </c>
      <c r="BU23" s="138" t="str">
        <f>IF(NOT(ISBLANK('2 sup_templates'!BU23)),IF(NOT(ISBLANK('2 sup_templates'!BU22)),'2 sup_templates'!BU23/'2 sup_templates'!BU22-1,""),"")</f>
        <v/>
      </c>
      <c r="BV23" s="133" t="str">
        <f>IF(NOT(ISBLANK('2 sup_templates'!BV23)),IF(NOT(ISBLANK('2 sup_templates'!BV22)),'2 sup_templates'!BV23/'2 sup_templates'!BV22-1,""),"")</f>
        <v/>
      </c>
      <c r="BW23" s="138" t="str">
        <f>IF(NOT(ISBLANK('2 sup_templates'!BW23)),IF(NOT(ISBLANK('2 sup_templates'!BW22)),'2 sup_templates'!BW23/'2 sup_templates'!BW22-1,""),"")</f>
        <v/>
      </c>
      <c r="BX23" s="133" t="str">
        <f>IF(NOT(ISBLANK('2 sup_templates'!BX23)),IF(NOT(ISBLANK('2 sup_templates'!BX22)),'2 sup_templates'!BX23/'2 sup_templates'!BX22-1,""),"")</f>
        <v/>
      </c>
      <c r="BY23" s="138" t="str">
        <f>IF(NOT(ISBLANK('2 sup_templates'!BY23)),IF(NOT(ISBLANK('2 sup_templates'!BY22)),'2 sup_templates'!BY23/'2 sup_templates'!BY22-1,""),"")</f>
        <v/>
      </c>
      <c r="BZ23" s="133" t="str">
        <f>IF(NOT(ISBLANK('2 sup_templates'!BZ23)),IF(NOT(ISBLANK('2 sup_templates'!BZ22)),'2 sup_templates'!BZ23/'2 sup_templates'!BZ22-1,""),"")</f>
        <v/>
      </c>
      <c r="CA23" s="139" t="str">
        <f>IF(NOT(ISBLANK('2 sup_templates'!CA23)),IF(NOT(ISBLANK('2 sup_templates'!CA22)),'2 sup_templates'!CA23/'2 sup_templates'!CA22-1,""),"")</f>
        <v/>
      </c>
      <c r="CB23" s="150" t="str">
        <f>IF(NOT(ISBLANK('2 sup_templates'!CB23)),IF(NOT(ISBLANK('2 sup_templates'!CB22)),'2 sup_templates'!CB23/'2 sup_templates'!CB22-1,""),"")</f>
        <v/>
      </c>
      <c r="CC23" s="138" t="str">
        <f>IF(NOT(ISBLANK('2 sup_templates'!CC23)),IF(NOT(ISBLANK('2 sup_templates'!CC22)),'2 sup_templates'!CC23/'2 sup_templates'!CC22-1,""),"")</f>
        <v/>
      </c>
      <c r="CD23" s="133" t="str">
        <f>IF(NOT(ISBLANK('2 sup_templates'!CD23)),IF(NOT(ISBLANK('2 sup_templates'!CD22)),'2 sup_templates'!CD23/'2 sup_templates'!CD22-1,""),"")</f>
        <v/>
      </c>
      <c r="CE23" s="138" t="str">
        <f>IF(NOT(ISBLANK('2 sup_templates'!CE23)),IF(NOT(ISBLANK('2 sup_templates'!CE22)),'2 sup_templates'!CE23/'2 sup_templates'!CE22-1,""),"")</f>
        <v/>
      </c>
      <c r="CG23" s="90">
        <v>2014</v>
      </c>
      <c r="CH23" s="136" t="str">
        <f>IF(NOT(ISBLANK('2 sup_templates'!CH23)),IF(NOT(ISBLANK('2 sup_templates'!CH22)),'2 sup_templates'!CH23/'2 sup_templates'!CH22-1,""),"")</f>
        <v/>
      </c>
      <c r="CI23" s="136" t="str">
        <f>IF(NOT(ISBLANK('2 sup_templates'!CI23)),IF(NOT(ISBLANK('2 sup_templates'!CI22)),'2 sup_templates'!CI23/'2 sup_templates'!CI22-1,""),"")</f>
        <v/>
      </c>
      <c r="CJ23" s="136" t="str">
        <f>IF(NOT(ISBLANK('2 sup_templates'!CJ23)),IF(NOT(ISBLANK('2 sup_templates'!CJ22)),'2 sup_templates'!CJ23/'2 sup_templates'!CJ22-1,""),"")</f>
        <v/>
      </c>
      <c r="CK23" s="136" t="str">
        <f>IF(NOT(ISBLANK('2 sup_templates'!CK23)),IF(NOT(ISBLANK('2 sup_templates'!CK22)),'2 sup_templates'!CK23/'2 sup_templates'!CK22-1,""),"")</f>
        <v/>
      </c>
      <c r="CL23" s="136" t="str">
        <f>IF(NOT(ISBLANK('2 sup_templates'!CL23)),IF(NOT(ISBLANK('2 sup_templates'!CL22)),'2 sup_templates'!CL23/'2 sup_templates'!CL22-1,""),"")</f>
        <v/>
      </c>
      <c r="CM23" s="136" t="str">
        <f>IF(NOT(ISBLANK('2 sup_templates'!CM23)),IF(NOT(ISBLANK('2 sup_templates'!CM22)),'2 sup_templates'!CM23/'2 sup_templates'!CM22-1,""),"")</f>
        <v/>
      </c>
      <c r="CN23" s="136" t="str">
        <f>IF(NOT(ISBLANK('2 sup_templates'!CN23)),IF(NOT(ISBLANK('2 sup_templates'!CN22)),'2 sup_templates'!CN23/'2 sup_templates'!CN22-1,""),"")</f>
        <v/>
      </c>
      <c r="CO23" s="136" t="str">
        <f>IF(NOT(ISBLANK('2 sup_templates'!CO23)),IF(NOT(ISBLANK('2 sup_templates'!CO22)),'2 sup_templates'!CO23/'2 sup_templates'!CO22-1,""),"")</f>
        <v/>
      </c>
      <c r="CP23" s="136" t="str">
        <f>IF(NOT(ISBLANK('2 sup_templates'!CP23)),IF(NOT(ISBLANK('2 sup_templates'!CP22)),'2 sup_templates'!CP23/'2 sup_templates'!CP22-1,""),"")</f>
        <v/>
      </c>
      <c r="CQ23" s="136" t="str">
        <f>IF(NOT(ISBLANK('2 sup_templates'!CQ23)),IF(NOT(ISBLANK('2 sup_templates'!CQ22)),'2 sup_templates'!CQ23/'2 sup_templates'!CQ22-1,""),"")</f>
        <v/>
      </c>
      <c r="CR23" s="136" t="str">
        <f>IF(NOT(ISBLANK('2 sup_templates'!CR23)),IF(NOT(ISBLANK('2 sup_templates'!CR22)),'2 sup_templates'!CR23/'2 sup_templates'!CR22-1,""),"")</f>
        <v/>
      </c>
      <c r="CS23" s="136" t="str">
        <f>IF(NOT(ISBLANK('2 sup_templates'!CS23)),IF(NOT(ISBLANK('2 sup_templates'!CS22)),'2 sup_templates'!CS23/'2 sup_templates'!CS22-1,""),"")</f>
        <v/>
      </c>
      <c r="CT23" s="136" t="str">
        <f>IF(NOT(ISBLANK('2 sup_templates'!CT23)),IF(NOT(ISBLANK('2 sup_templates'!CT22)),'2 sup_templates'!CT23/'2 sup_templates'!CT22-1,""),"")</f>
        <v/>
      </c>
      <c r="CU23"/>
      <c r="CV23"/>
    </row>
    <row r="24" spans="1:100" s="20" customFormat="1" x14ac:dyDescent="0.2">
      <c r="A24" s="24"/>
      <c r="B24" s="89">
        <v>2015</v>
      </c>
      <c r="C24" s="839" t="str">
        <f>IF(NOT(ISBLANK('2 sup_templates'!C24)),IF(NOT(ISBLANK('2 sup_templates'!C23)),'2 sup_templates'!C24/'2 sup_templates'!C23-1,""),"")</f>
        <v/>
      </c>
      <c r="D24" s="839" t="str">
        <f>IF(NOT(ISBLANK('2 sup_templates'!D24)),IF(NOT(ISBLANK('2 sup_templates'!D23)),'2 sup_templates'!D24/'2 sup_templates'!D23-1,""),"")</f>
        <v/>
      </c>
      <c r="E24" s="839" t="str">
        <f>IF(NOT(ISBLANK('2 sup_templates'!E24)),IF(NOT(ISBLANK('2 sup_templates'!E23)),'2 sup_templates'!E24/'2 sup_templates'!E23-1,""),"")</f>
        <v/>
      </c>
      <c r="F24" s="839" t="str">
        <f>IF(NOT(ISBLANK('2 sup_templates'!F24)),IF(NOT(ISBLANK('2 sup_templates'!F23)),'2 sup_templates'!F24/'2 sup_templates'!F23-1,""),"")</f>
        <v/>
      </c>
      <c r="G24" s="839" t="str">
        <f>IF(NOT(ISBLANK('2 sup_templates'!G24)),IF(NOT(ISBLANK('2 sup_templates'!G23)),'2 sup_templates'!G24/'2 sup_templates'!G23-1,""),"")</f>
        <v/>
      </c>
      <c r="H24" s="839" t="str">
        <f>IF(NOT(ISBLANK('2 sup_templates'!H24)),IF(NOT(ISBLANK('2 sup_templates'!H23)),'2 sup_templates'!H24/'2 sup_templates'!H23-1,""),"")</f>
        <v/>
      </c>
      <c r="I24" s="839" t="str">
        <f>IF(NOT(ISBLANK('2 sup_templates'!I24)),IF(NOT(ISBLANK('2 sup_templates'!I23)),'2 sup_templates'!I24/'2 sup_templates'!I23-1,""),"")</f>
        <v/>
      </c>
      <c r="J24" s="839" t="str">
        <f>IF(NOT(ISBLANK('2 sup_templates'!J24)),IF(NOT(ISBLANK('2 sup_templates'!J23)),'2 sup_templates'!J24/'2 sup_templates'!J23-1,""),"")</f>
        <v/>
      </c>
      <c r="K24" s="839" t="str">
        <f>IF(NOT(ISBLANK('2 sup_templates'!K24)),IF(NOT(ISBLANK('2 sup_templates'!K23)),'2 sup_templates'!K24/'2 sup_templates'!K23-1,""),"")</f>
        <v/>
      </c>
      <c r="L24" s="839" t="str">
        <f>IF(NOT(ISBLANK('2 sup_templates'!L24)),IF(NOT(ISBLANK('2 sup_templates'!L23)),'2 sup_templates'!L24/'2 sup_templates'!L23-1,""),"")</f>
        <v/>
      </c>
      <c r="M24" s="839" t="str">
        <f>IF(NOT(ISBLANK('2 sup_templates'!M24)),IF(NOT(ISBLANK('2 sup_templates'!M23)),'2 sup_templates'!M24/'2 sup_templates'!M23-1,""),"")</f>
        <v/>
      </c>
      <c r="N24" s="839" t="str">
        <f>IF(NOT(ISBLANK('2 sup_templates'!N24)),IF(NOT(ISBLANK('2 sup_templates'!N23)),'2 sup_templates'!N24/'2 sup_templates'!N23-1,""),"")</f>
        <v/>
      </c>
      <c r="O24" s="839" t="str">
        <f>IF(NOT(ISBLANK('2 sup_templates'!O24)),IF(NOT(ISBLANK('2 sup_templates'!O23)),'2 sup_templates'!O24/'2 sup_templates'!O23-1,""),"")</f>
        <v/>
      </c>
      <c r="P24" s="839" t="str">
        <f>IF(NOT(ISBLANK('2 sup_templates'!P24)),IF(NOT(ISBLANK('2 sup_templates'!P23)),'2 sup_templates'!P24/'2 sup_templates'!P23-1,""),"")</f>
        <v/>
      </c>
      <c r="Q24" s="839" t="str">
        <f>IF(NOT(ISBLANK('2 sup_templates'!Q24)),IF(NOT(ISBLANK('2 sup_templates'!Q23)),'2 sup_templates'!Q24/'2 sup_templates'!Q23-1,""),"")</f>
        <v/>
      </c>
      <c r="R24" s="839" t="str">
        <f>IF(NOT(ISBLANK('2 sup_templates'!R24)),IF(NOT(ISBLANK('2 sup_templates'!R23)),'2 sup_templates'!R24/'2 sup_templates'!R23-1,""),"")</f>
        <v/>
      </c>
      <c r="S24" s="839" t="str">
        <f>IF(NOT(ISBLANK('2 sup_templates'!S24)),IF(NOT(ISBLANK('2 sup_templates'!S23)),'2 sup_templates'!S24/'2 sup_templates'!S23-1,""),"")</f>
        <v/>
      </c>
      <c r="T24" s="839" t="str">
        <f>IF(NOT(ISBLANK('2 sup_templates'!T24)),IF(NOT(ISBLANK('2 sup_templates'!T23)),'2 sup_templates'!T24/'2 sup_templates'!T23-1,""),"")</f>
        <v/>
      </c>
      <c r="U24" s="839" t="str">
        <f>IF(NOT(ISBLANK('2 sup_templates'!U24)),IF(NOT(ISBLANK('2 sup_templates'!U23)),'2 sup_templates'!U24/'2 sup_templates'!U23-1,""),"")</f>
        <v/>
      </c>
      <c r="V24" s="839" t="str">
        <f>IF(NOT(ISBLANK('2 sup_templates'!V24)),IF(NOT(ISBLANK('2 sup_templates'!V23)),'2 sup_templates'!V24/'2 sup_templates'!V23-1,""),"")</f>
        <v/>
      </c>
      <c r="W24" s="839" t="str">
        <f>IF(NOT(ISBLANK('2 sup_templates'!W24)),IF(NOT(ISBLANK('2 sup_templates'!W23)),'2 sup_templates'!W24/'2 sup_templates'!W23-1,""),"")</f>
        <v/>
      </c>
      <c r="X24" s="839" t="str">
        <f>IF(NOT(ISBLANK('2 sup_templates'!X24)),IF(NOT(ISBLANK('2 sup_templates'!X23)),'2 sup_templates'!X24/'2 sup_templates'!X23-1,""),"")</f>
        <v/>
      </c>
      <c r="Y24" s="839" t="str">
        <f>IF(NOT(ISBLANK('2 sup_templates'!Y24)),IF(NOT(ISBLANK('2 sup_templates'!Y23)),'2 sup_templates'!Y24/'2 sup_templates'!Y23-1,""),"")</f>
        <v/>
      </c>
      <c r="Z24" s="839" t="str">
        <f>IF(NOT(ISBLANK('2 sup_templates'!Z24)),IF(NOT(ISBLANK('2 sup_templates'!Z23)),'2 sup_templates'!Z24/'2 sup_templates'!Z23-1,""),"")</f>
        <v/>
      </c>
      <c r="AA24" s="839" t="str">
        <f>IF(NOT(ISBLANK('2 sup_templates'!AA24)),IF(NOT(ISBLANK('2 sup_templates'!AA23)),'2 sup_templates'!AA24/'2 sup_templates'!AA23-1,""),"")</f>
        <v/>
      </c>
      <c r="AB24" s="839" t="str">
        <f>IF(NOT(ISBLANK('2 sup_templates'!AB24)),IF(NOT(ISBLANK('2 sup_templates'!AB23)),'2 sup_templates'!AB24/'2 sup_templates'!AB23-1,""),"")</f>
        <v/>
      </c>
      <c r="AC24" s="839" t="str">
        <f>IF(NOT(ISBLANK('2 sup_templates'!AC24)),IF(NOT(ISBLANK('2 sup_templates'!AC23)),'2 sup_templates'!AC24/'2 sup_templates'!AC23-1,""),"")</f>
        <v/>
      </c>
      <c r="AD24" s="839" t="str">
        <f>IF(NOT(ISBLANK('2 sup_templates'!AD24)),IF(NOT(ISBLANK('2 sup_templates'!AD23)),'2 sup_templates'!AD24/'2 sup_templates'!AD23-1,""),"")</f>
        <v/>
      </c>
      <c r="AE24" s="839" t="str">
        <f>IF(NOT(ISBLANK('2 sup_templates'!AE24)),IF(NOT(ISBLANK('2 sup_templates'!AE23)),'2 sup_templates'!AE24/'2 sup_templates'!AE23-1,""),"")</f>
        <v/>
      </c>
      <c r="AF24" s="839" t="str">
        <f>IF(NOT(ISBLANK('2 sup_templates'!AF24)),IF(NOT(ISBLANK('2 sup_templates'!AF23)),'2 sup_templates'!AF24/'2 sup_templates'!AF23-1,""),"")</f>
        <v/>
      </c>
      <c r="AG24" s="839" t="str">
        <f>IF(NOT(ISBLANK('2 sup_templates'!AG24)),IF(NOT(ISBLANK('2 sup_templates'!AG23)),'2 sup_templates'!AG24/'2 sup_templates'!AG23-1,""),"")</f>
        <v/>
      </c>
      <c r="AH24" s="839" t="str">
        <f>IF(NOT(ISBLANK('2 sup_templates'!AH24)),IF(NOT(ISBLANK('2 sup_templates'!AH23)),'2 sup_templates'!AH24/'2 sup_templates'!AH23-1,""),"")</f>
        <v/>
      </c>
      <c r="AI24" s="839" t="str">
        <f>IF(NOT(ISBLANK('2 sup_templates'!AI24)),IF(NOT(ISBLANK('2 sup_templates'!AI23)),'2 sup_templates'!AI24/'2 sup_templates'!AI23-1,""),"")</f>
        <v/>
      </c>
      <c r="AJ24" s="658"/>
      <c r="AK24" s="89">
        <v>2015</v>
      </c>
      <c r="AL24" s="133" t="str">
        <f>IF(NOT(ISBLANK('2 sup_templates'!AL24)),IF(NOT(ISBLANK('2 sup_templates'!AL23)),'2 sup_templates'!AL24/'2 sup_templates'!AL23-1,""),"")</f>
        <v/>
      </c>
      <c r="AM24" s="138" t="str">
        <f>IF(NOT(ISBLANK('2 sup_templates'!AM24)),IF(NOT(ISBLANK('2 sup_templates'!AM23)),'2 sup_templates'!AM24/'2 sup_templates'!AM23-1,""),"")</f>
        <v/>
      </c>
      <c r="AN24" s="133" t="str">
        <f>IF(NOT(ISBLANK('2 sup_templates'!AN24)),IF(NOT(ISBLANK('2 sup_templates'!AN23)),'2 sup_templates'!AN24/'2 sup_templates'!AN23-1,""),"")</f>
        <v/>
      </c>
      <c r="AO24" s="138" t="str">
        <f>IF(NOT(ISBLANK('2 sup_templates'!AO24)),IF(NOT(ISBLANK('2 sup_templates'!AO23)),'2 sup_templates'!AO24/'2 sup_templates'!AO23-1,""),"")</f>
        <v/>
      </c>
      <c r="AP24" s="133" t="str">
        <f>IF(NOT(ISBLANK('2 sup_templates'!AP24)),IF(NOT(ISBLANK('2 sup_templates'!AP23)),'2 sup_templates'!AP24/'2 sup_templates'!AP23-1,""),"")</f>
        <v/>
      </c>
      <c r="AQ24" s="138" t="str">
        <f>IF(NOT(ISBLANK('2 sup_templates'!AQ24)),IF(NOT(ISBLANK('2 sup_templates'!AQ23)),'2 sup_templates'!AQ24/'2 sup_templates'!AQ23-1,""),"")</f>
        <v/>
      </c>
      <c r="AR24" s="133" t="str">
        <f>IF(NOT(ISBLANK('2 sup_templates'!AR24)),IF(NOT(ISBLANK('2 sup_templates'!AR23)),'2 sup_templates'!AR24/'2 sup_templates'!AR23-1,""),"")</f>
        <v/>
      </c>
      <c r="AS24" s="138" t="str">
        <f>IF(NOT(ISBLANK('2 sup_templates'!AS24)),IF(NOT(ISBLANK('2 sup_templates'!AS23)),'2 sup_templates'!AS24/'2 sup_templates'!AS23-1,""),"")</f>
        <v/>
      </c>
      <c r="AT24" s="138" t="str">
        <f>IF(NOT(ISBLANK('2 sup_templates'!AT24)),IF(NOT(ISBLANK('2 sup_templates'!AT23)),'2 sup_templates'!AT24/'2 sup_templates'!AT23-1,""),"")</f>
        <v/>
      </c>
      <c r="AU24" s="138" t="str">
        <f>IF(NOT(ISBLANK('2 sup_templates'!AU24)),IF(NOT(ISBLANK('2 sup_templates'!AU23)),'2 sup_templates'!AU24/'2 sup_templates'!AU23-1,""),"")</f>
        <v/>
      </c>
      <c r="AV24" s="138" t="str">
        <f>IF(NOT(ISBLANK('2 sup_templates'!AV24)),IF(NOT(ISBLANK('2 sup_templates'!AV23)),'2 sup_templates'!AV24/'2 sup_templates'!AV23-1,""),"")</f>
        <v/>
      </c>
      <c r="AW24" s="138" t="str">
        <f>IF(NOT(ISBLANK('2 sup_templates'!AW24)),IF(NOT(ISBLANK('2 sup_templates'!AW23)),'2 sup_templates'!AW24/'2 sup_templates'!AW23-1,""),"")</f>
        <v/>
      </c>
      <c r="AX24" s="138" t="str">
        <f>IF(NOT(ISBLANK('2 sup_templates'!AX24)),IF(NOT(ISBLANK('2 sup_templates'!AX23)),'2 sup_templates'!AX24/'2 sup_templates'!AX23-1,""),"")</f>
        <v/>
      </c>
      <c r="AY24" s="138" t="str">
        <f>IF(NOT(ISBLANK('2 sup_templates'!AY24)),IF(NOT(ISBLANK('2 sup_templates'!AY23)),'2 sup_templates'!AY24/'2 sup_templates'!AY23-1,""),"")</f>
        <v/>
      </c>
      <c r="AZ24" s="138" t="str">
        <f>IF(NOT(ISBLANK('2 sup_templates'!AZ24)),IF(NOT(ISBLANK('2 sup_templates'!AZ23)),'2 sup_templates'!AZ24/'2 sup_templates'!AZ23-1,""),"")</f>
        <v/>
      </c>
      <c r="BA24" s="138" t="str">
        <f>IF(NOT(ISBLANK('2 sup_templates'!BA24)),IF(NOT(ISBLANK('2 sup_templates'!BA23)),'2 sup_templates'!BA24/'2 sup_templates'!BA23-1,""),"")</f>
        <v/>
      </c>
      <c r="BB24" s="138" t="str">
        <f>IF(NOT(ISBLANK('2 sup_templates'!BB24)),IF(NOT(ISBLANK('2 sup_templates'!BB23)),'2 sup_templates'!BB24/'2 sup_templates'!BB23-1,""),"")</f>
        <v/>
      </c>
      <c r="BC24" s="138" t="str">
        <f>IF(NOT(ISBLANK('2 sup_templates'!BC24)),IF(NOT(ISBLANK('2 sup_templates'!BC23)),'2 sup_templates'!BC24/'2 sup_templates'!BC23-1,""),"")</f>
        <v/>
      </c>
      <c r="BD24" s="138" t="str">
        <f>IF(NOT(ISBLANK('2 sup_templates'!BD24)),IF(NOT(ISBLANK('2 sup_templates'!BD23)),'2 sup_templates'!BD24/'2 sup_templates'!BD23-1,""),"")</f>
        <v/>
      </c>
      <c r="BE24" s="138" t="str">
        <f>IF(NOT(ISBLANK('2 sup_templates'!BE24)),IF(NOT(ISBLANK('2 sup_templates'!BE23)),'2 sup_templates'!BE24/'2 sup_templates'!BE23-1,""),"")</f>
        <v/>
      </c>
      <c r="BF24" s="138" t="str">
        <f>IF(NOT(ISBLANK('2 sup_templates'!BF24)),IF(NOT(ISBLANK('2 sup_templates'!BF23)),'2 sup_templates'!BF24/'2 sup_templates'!BF23-1,""),"")</f>
        <v/>
      </c>
      <c r="BG24" s="138" t="str">
        <f>IF(NOT(ISBLANK('2 sup_templates'!BG24)),IF(NOT(ISBLANK('2 sup_templates'!BG23)),'2 sup_templates'!BG24/'2 sup_templates'!BG23-1,""),"")</f>
        <v/>
      </c>
      <c r="BH24" s="658"/>
      <c r="BI24" s="89">
        <v>2015</v>
      </c>
      <c r="BJ24" s="806" t="str">
        <f>IF(NOT(ISBLANK('2 sup_templates'!BJ24)),IF(NOT(ISBLANK('2 sup_templates'!BJ23)),'2 sup_templates'!BJ24/'2 sup_templates'!BJ23-1,""),"")</f>
        <v/>
      </c>
      <c r="BK24" s="136" t="str">
        <f>IF(NOT(ISBLANK('2 sup_templates'!BK24)),IF(NOT(ISBLANK('2 sup_templates'!BK23)),'2 sup_templates'!BK24/'2 sup_templates'!BK23-1,""),"")</f>
        <v/>
      </c>
      <c r="BL24" s="806" t="str">
        <f>IF(NOT(ISBLANK('2 sup_templates'!BL24)),IF(NOT(ISBLANK('2 sup_templates'!BL23)),'2 sup_templates'!BL24/'2 sup_templates'!BL23-1,""),"")</f>
        <v/>
      </c>
      <c r="BM24" s="136" t="str">
        <f>IF(NOT(ISBLANK('2 sup_templates'!BM24)),IF(NOT(ISBLANK('2 sup_templates'!BM23)),'2 sup_templates'!BM24/'2 sup_templates'!BM23-1,""),"")</f>
        <v/>
      </c>
      <c r="BN24" s="806" t="str">
        <f>IF(NOT(ISBLANK('2 sup_templates'!BN24)),IF(NOT(ISBLANK('2 sup_templates'!BN23)),'2 sup_templates'!BN24/'2 sup_templates'!BN23-1,""),"")</f>
        <v/>
      </c>
      <c r="BO24" s="136" t="str">
        <f>IF(NOT(ISBLANK('2 sup_templates'!BO24)),IF(NOT(ISBLANK('2 sup_templates'!BO23)),'2 sup_templates'!BO24/'2 sup_templates'!BO23-1,""),"")</f>
        <v/>
      </c>
      <c r="BP24" s="806" t="str">
        <f>IF(NOT(ISBLANK('2 sup_templates'!BP24)),IF(NOT(ISBLANK('2 sup_templates'!BP23)),'2 sup_templates'!BP24/'2 sup_templates'!BP23-1,""),"")</f>
        <v/>
      </c>
      <c r="BQ24" s="136" t="str">
        <f>IF(NOT(ISBLANK('2 sup_templates'!BQ24)),IF(NOT(ISBLANK('2 sup_templates'!BQ23)),'2 sup_templates'!BQ24/'2 sup_templates'!BQ23-1,""),"")</f>
        <v/>
      </c>
      <c r="BR24" s="806" t="str">
        <f>IF(NOT(ISBLANK('2 sup_templates'!BR24)),IF(NOT(ISBLANK('2 sup_templates'!BR23)),'2 sup_templates'!BR24/'2 sup_templates'!BR23-1,""),"")</f>
        <v/>
      </c>
      <c r="BS24" s="136" t="str">
        <f>IF(NOT(ISBLANK('2 sup_templates'!BS24)),IF(NOT(ISBLANK('2 sup_templates'!BS23)),'2 sup_templates'!BS24/'2 sup_templates'!BS23-1,""),"")</f>
        <v/>
      </c>
      <c r="BT24" s="806" t="str">
        <f>IF(NOT(ISBLANK('2 sup_templates'!BT24)),IF(NOT(ISBLANK('2 sup_templates'!BT23)),'2 sup_templates'!BT24/'2 sup_templates'!BT23-1,""),"")</f>
        <v/>
      </c>
      <c r="BU24" s="136" t="str">
        <f>IF(NOT(ISBLANK('2 sup_templates'!BU24)),IF(NOT(ISBLANK('2 sup_templates'!BU23)),'2 sup_templates'!BU24/'2 sup_templates'!BU23-1,""),"")</f>
        <v/>
      </c>
      <c r="BV24" s="806" t="str">
        <f>IF(NOT(ISBLANK('2 sup_templates'!BV24)),IF(NOT(ISBLANK('2 sup_templates'!BV23)),'2 sup_templates'!BV24/'2 sup_templates'!BV23-1,""),"")</f>
        <v/>
      </c>
      <c r="BW24" s="136" t="str">
        <f>IF(NOT(ISBLANK('2 sup_templates'!BW24)),IF(NOT(ISBLANK('2 sup_templates'!BW23)),'2 sup_templates'!BW24/'2 sup_templates'!BW23-1,""),"")</f>
        <v/>
      </c>
      <c r="BX24" s="806" t="str">
        <f>IF(NOT(ISBLANK('2 sup_templates'!BX24)),IF(NOT(ISBLANK('2 sup_templates'!BX23)),'2 sup_templates'!BX24/'2 sup_templates'!BX23-1,""),"")</f>
        <v/>
      </c>
      <c r="BY24" s="136" t="str">
        <f>IF(NOT(ISBLANK('2 sup_templates'!BY24)),IF(NOT(ISBLANK('2 sup_templates'!BY23)),'2 sup_templates'!BY24/'2 sup_templates'!BY23-1,""),"")</f>
        <v/>
      </c>
      <c r="BZ24" s="806" t="str">
        <f>IF(NOT(ISBLANK('2 sup_templates'!BZ24)),IF(NOT(ISBLANK('2 sup_templates'!BZ23)),'2 sup_templates'!BZ24/'2 sup_templates'!BZ23-1,""),"")</f>
        <v/>
      </c>
      <c r="CA24" s="137" t="str">
        <f>IF(NOT(ISBLANK('2 sup_templates'!CA24)),IF(NOT(ISBLANK('2 sup_templates'!CA23)),'2 sup_templates'!CA24/'2 sup_templates'!CA23-1,""),"")</f>
        <v/>
      </c>
      <c r="CB24" s="162" t="str">
        <f>IF(NOT(ISBLANK('2 sup_templates'!CB24)),IF(NOT(ISBLANK('2 sup_templates'!CB23)),'2 sup_templates'!CB24/'2 sup_templates'!CB23-1,""),"")</f>
        <v/>
      </c>
      <c r="CC24" s="136" t="str">
        <f>IF(NOT(ISBLANK('2 sup_templates'!CC24)),IF(NOT(ISBLANK('2 sup_templates'!CC23)),'2 sup_templates'!CC24/'2 sup_templates'!CC23-1,""),"")</f>
        <v/>
      </c>
      <c r="CD24" s="806" t="str">
        <f>IF(NOT(ISBLANK('2 sup_templates'!CD24)),IF(NOT(ISBLANK('2 sup_templates'!CD23)),'2 sup_templates'!CD24/'2 sup_templates'!CD23-1,""),"")</f>
        <v/>
      </c>
      <c r="CE24" s="136" t="str">
        <f>IF(NOT(ISBLANK('2 sup_templates'!CE24)),IF(NOT(ISBLANK('2 sup_templates'!CE23)),'2 sup_templates'!CE24/'2 sup_templates'!CE23-1,""),"")</f>
        <v/>
      </c>
      <c r="CG24" s="89">
        <v>2015</v>
      </c>
      <c r="CH24" s="136" t="str">
        <f>IF(NOT(ISBLANK('2 sup_templates'!CH24)),IF(NOT(ISBLANK('2 sup_templates'!CH23)),'2 sup_templates'!CH24/'2 sup_templates'!CH23-1,""),"")</f>
        <v/>
      </c>
      <c r="CI24" s="136" t="str">
        <f>IF(NOT(ISBLANK('2 sup_templates'!CI24)),IF(NOT(ISBLANK('2 sup_templates'!CI23)),'2 sup_templates'!CI24/'2 sup_templates'!CI23-1,""),"")</f>
        <v/>
      </c>
      <c r="CJ24" s="136" t="str">
        <f>IF(NOT(ISBLANK('2 sup_templates'!CJ24)),IF(NOT(ISBLANK('2 sup_templates'!CJ23)),'2 sup_templates'!CJ24/'2 sup_templates'!CJ23-1,""),"")</f>
        <v/>
      </c>
      <c r="CK24" s="136" t="str">
        <f>IF(NOT(ISBLANK('2 sup_templates'!CK24)),IF(NOT(ISBLANK('2 sup_templates'!CK23)),'2 sup_templates'!CK24/'2 sup_templates'!CK23-1,""),"")</f>
        <v/>
      </c>
      <c r="CL24" s="136" t="str">
        <f>IF(NOT(ISBLANK('2 sup_templates'!CL24)),IF(NOT(ISBLANK('2 sup_templates'!CL23)),'2 sup_templates'!CL24/'2 sup_templates'!CL23-1,""),"")</f>
        <v/>
      </c>
      <c r="CM24" s="136" t="str">
        <f>IF(NOT(ISBLANK('2 sup_templates'!CM24)),IF(NOT(ISBLANK('2 sup_templates'!CM23)),'2 sup_templates'!CM24/'2 sup_templates'!CM23-1,""),"")</f>
        <v/>
      </c>
      <c r="CN24" s="136" t="str">
        <f>IF(NOT(ISBLANK('2 sup_templates'!CN24)),IF(NOT(ISBLANK('2 sup_templates'!CN23)),'2 sup_templates'!CN24/'2 sup_templates'!CN23-1,""),"")</f>
        <v/>
      </c>
      <c r="CO24" s="136" t="str">
        <f>IF(NOT(ISBLANK('2 sup_templates'!CO24)),IF(NOT(ISBLANK('2 sup_templates'!CO23)),'2 sup_templates'!CO24/'2 sup_templates'!CO23-1,""),"")</f>
        <v/>
      </c>
      <c r="CP24" s="136" t="str">
        <f>IF(NOT(ISBLANK('2 sup_templates'!CP24)),IF(NOT(ISBLANK('2 sup_templates'!CP23)),'2 sup_templates'!CP24/'2 sup_templates'!CP23-1,""),"")</f>
        <v/>
      </c>
      <c r="CQ24" s="136" t="str">
        <f>IF(NOT(ISBLANK('2 sup_templates'!CQ24)),IF(NOT(ISBLANK('2 sup_templates'!CQ23)),'2 sup_templates'!CQ24/'2 sup_templates'!CQ23-1,""),"")</f>
        <v/>
      </c>
      <c r="CR24" s="136" t="str">
        <f>IF(NOT(ISBLANK('2 sup_templates'!CR24)),IF(NOT(ISBLANK('2 sup_templates'!CR23)),'2 sup_templates'!CR24/'2 sup_templates'!CR23-1,""),"")</f>
        <v/>
      </c>
      <c r="CS24" s="136" t="str">
        <f>IF(NOT(ISBLANK('2 sup_templates'!CS24)),IF(NOT(ISBLANK('2 sup_templates'!CS23)),'2 sup_templates'!CS24/'2 sup_templates'!CS23-1,""),"")</f>
        <v/>
      </c>
      <c r="CT24" s="136" t="str">
        <f>IF(NOT(ISBLANK('2 sup_templates'!CT24)),IF(NOT(ISBLANK('2 sup_templates'!CT23)),'2 sup_templates'!CT24/'2 sup_templates'!CT23-1,""),"")</f>
        <v/>
      </c>
      <c r="CU24"/>
      <c r="CV24"/>
    </row>
    <row r="25" spans="1:100" s="20" customFormat="1" ht="15" thickBot="1" x14ac:dyDescent="0.25">
      <c r="A25" s="24"/>
      <c r="B25" s="819">
        <v>2016</v>
      </c>
      <c r="C25" s="839" t="str">
        <f>IF(NOT(ISBLANK('2 sup_templates'!C25)),IF(NOT(ISBLANK('2 sup_templates'!C24)),'2 sup_templates'!C25/'2 sup_templates'!C24-1,""),"")</f>
        <v/>
      </c>
      <c r="D25" s="839" t="str">
        <f>IF(NOT(ISBLANK('2 sup_templates'!D25)),IF(NOT(ISBLANK('2 sup_templates'!D24)),'2 sup_templates'!D25/'2 sup_templates'!D24-1,""),"")</f>
        <v/>
      </c>
      <c r="E25" s="839" t="str">
        <f>IF(NOT(ISBLANK('2 sup_templates'!E25)),IF(NOT(ISBLANK('2 sup_templates'!E24)),'2 sup_templates'!E25/'2 sup_templates'!E24-1,""),"")</f>
        <v/>
      </c>
      <c r="F25" s="839" t="str">
        <f>IF(NOT(ISBLANK('2 sup_templates'!F25)),IF(NOT(ISBLANK('2 sup_templates'!F24)),'2 sup_templates'!F25/'2 sup_templates'!F24-1,""),"")</f>
        <v/>
      </c>
      <c r="G25" s="839" t="str">
        <f>IF(NOT(ISBLANK('2 sup_templates'!G25)),IF(NOT(ISBLANK('2 sup_templates'!G24)),'2 sup_templates'!G25/'2 sup_templates'!G24-1,""),"")</f>
        <v/>
      </c>
      <c r="H25" s="839" t="str">
        <f>IF(NOT(ISBLANK('2 sup_templates'!H25)),IF(NOT(ISBLANK('2 sup_templates'!H24)),'2 sup_templates'!H25/'2 sup_templates'!H24-1,""),"")</f>
        <v/>
      </c>
      <c r="I25" s="839" t="str">
        <f>IF(NOT(ISBLANK('2 sup_templates'!I25)),IF(NOT(ISBLANK('2 sup_templates'!I24)),'2 sup_templates'!I25/'2 sup_templates'!I24-1,""),"")</f>
        <v/>
      </c>
      <c r="J25" s="839" t="str">
        <f>IF(NOT(ISBLANK('2 sup_templates'!J25)),IF(NOT(ISBLANK('2 sup_templates'!J24)),'2 sup_templates'!J25/'2 sup_templates'!J24-1,""),"")</f>
        <v/>
      </c>
      <c r="K25" s="839" t="str">
        <f>IF(NOT(ISBLANK('2 sup_templates'!K25)),IF(NOT(ISBLANK('2 sup_templates'!K24)),'2 sup_templates'!K25/'2 sup_templates'!K24-1,""),"")</f>
        <v/>
      </c>
      <c r="L25" s="839" t="str">
        <f>IF(NOT(ISBLANK('2 sup_templates'!L25)),IF(NOT(ISBLANK('2 sup_templates'!L24)),'2 sup_templates'!L25/'2 sup_templates'!L24-1,""),"")</f>
        <v/>
      </c>
      <c r="M25" s="839" t="str">
        <f>IF(NOT(ISBLANK('2 sup_templates'!M25)),IF(NOT(ISBLANK('2 sup_templates'!M24)),'2 sup_templates'!M25/'2 sup_templates'!M24-1,""),"")</f>
        <v/>
      </c>
      <c r="N25" s="839" t="str">
        <f>IF(NOT(ISBLANK('2 sup_templates'!N25)),IF(NOT(ISBLANK('2 sup_templates'!N24)),'2 sup_templates'!N25/'2 sup_templates'!N24-1,""),"")</f>
        <v/>
      </c>
      <c r="O25" s="839" t="str">
        <f>IF(NOT(ISBLANK('2 sup_templates'!O25)),IF(NOT(ISBLANK('2 sup_templates'!O24)),'2 sup_templates'!O25/'2 sup_templates'!O24-1,""),"")</f>
        <v/>
      </c>
      <c r="P25" s="839" t="str">
        <f>IF(NOT(ISBLANK('2 sup_templates'!P25)),IF(NOT(ISBLANK('2 sup_templates'!P24)),'2 sup_templates'!P25/'2 sup_templates'!P24-1,""),"")</f>
        <v/>
      </c>
      <c r="Q25" s="839" t="str">
        <f>IF(NOT(ISBLANK('2 sup_templates'!Q25)),IF(NOT(ISBLANK('2 sup_templates'!Q24)),'2 sup_templates'!Q25/'2 sup_templates'!Q24-1,""),"")</f>
        <v/>
      </c>
      <c r="R25" s="839" t="str">
        <f>IF(NOT(ISBLANK('2 sup_templates'!R25)),IF(NOT(ISBLANK('2 sup_templates'!R24)),'2 sup_templates'!R25/'2 sup_templates'!R24-1,""),"")</f>
        <v/>
      </c>
      <c r="S25" s="839" t="str">
        <f>IF(NOT(ISBLANK('2 sup_templates'!S25)),IF(NOT(ISBLANK('2 sup_templates'!S24)),'2 sup_templates'!S25/'2 sup_templates'!S24-1,""),"")</f>
        <v/>
      </c>
      <c r="T25" s="839" t="str">
        <f>IF(NOT(ISBLANK('2 sup_templates'!T25)),IF(NOT(ISBLANK('2 sup_templates'!T24)),'2 sup_templates'!T25/'2 sup_templates'!T24-1,""),"")</f>
        <v/>
      </c>
      <c r="U25" s="839" t="str">
        <f>IF(NOT(ISBLANK('2 sup_templates'!U25)),IF(NOT(ISBLANK('2 sup_templates'!U24)),'2 sup_templates'!U25/'2 sup_templates'!U24-1,""),"")</f>
        <v/>
      </c>
      <c r="V25" s="839" t="str">
        <f>IF(NOT(ISBLANK('2 sup_templates'!V25)),IF(NOT(ISBLANK('2 sup_templates'!V24)),'2 sup_templates'!V25/'2 sup_templates'!V24-1,""),"")</f>
        <v/>
      </c>
      <c r="W25" s="839" t="str">
        <f>IF(NOT(ISBLANK('2 sup_templates'!W25)),IF(NOT(ISBLANK('2 sup_templates'!W24)),'2 sup_templates'!W25/'2 sup_templates'!W24-1,""),"")</f>
        <v/>
      </c>
      <c r="X25" s="839" t="str">
        <f>IF(NOT(ISBLANK('2 sup_templates'!X25)),IF(NOT(ISBLANK('2 sup_templates'!X24)),'2 sup_templates'!X25/'2 sup_templates'!X24-1,""),"")</f>
        <v/>
      </c>
      <c r="Y25" s="839" t="str">
        <f>IF(NOT(ISBLANK('2 sup_templates'!Y25)),IF(NOT(ISBLANK('2 sup_templates'!Y24)),'2 sup_templates'!Y25/'2 sup_templates'!Y24-1,""),"")</f>
        <v/>
      </c>
      <c r="Z25" s="839" t="str">
        <f>IF(NOT(ISBLANK('2 sup_templates'!Z25)),IF(NOT(ISBLANK('2 sup_templates'!Z24)),'2 sup_templates'!Z25/'2 sup_templates'!Z24-1,""),"")</f>
        <v/>
      </c>
      <c r="AA25" s="839" t="str">
        <f>IF(NOT(ISBLANK('2 sup_templates'!AA25)),IF(NOT(ISBLANK('2 sup_templates'!AA24)),'2 sup_templates'!AA25/'2 sup_templates'!AA24-1,""),"")</f>
        <v/>
      </c>
      <c r="AB25" s="839" t="str">
        <f>IF(NOT(ISBLANK('2 sup_templates'!AB25)),IF(NOT(ISBLANK('2 sup_templates'!AB24)),'2 sup_templates'!AB25/'2 sup_templates'!AB24-1,""),"")</f>
        <v/>
      </c>
      <c r="AC25" s="839" t="str">
        <f>IF(NOT(ISBLANK('2 sup_templates'!AC25)),IF(NOT(ISBLANK('2 sup_templates'!AC24)),'2 sup_templates'!AC25/'2 sup_templates'!AC24-1,""),"")</f>
        <v/>
      </c>
      <c r="AD25" s="839" t="str">
        <f>IF(NOT(ISBLANK('2 sup_templates'!AD25)),IF(NOT(ISBLANK('2 sup_templates'!AD24)),'2 sup_templates'!AD25/'2 sup_templates'!AD24-1,""),"")</f>
        <v/>
      </c>
      <c r="AE25" s="839" t="str">
        <f>IF(NOT(ISBLANK('2 sup_templates'!AE25)),IF(NOT(ISBLANK('2 sup_templates'!AE24)),'2 sup_templates'!AE25/'2 sup_templates'!AE24-1,""),"")</f>
        <v/>
      </c>
      <c r="AF25" s="839" t="str">
        <f>IF(NOT(ISBLANK('2 sup_templates'!AF25)),IF(NOT(ISBLANK('2 sup_templates'!AF24)),'2 sup_templates'!AF25/'2 sup_templates'!AF24-1,""),"")</f>
        <v/>
      </c>
      <c r="AG25" s="839" t="str">
        <f>IF(NOT(ISBLANK('2 sup_templates'!AG25)),IF(NOT(ISBLANK('2 sup_templates'!AG24)),'2 sup_templates'!AG25/'2 sup_templates'!AG24-1,""),"")</f>
        <v/>
      </c>
      <c r="AH25" s="839" t="str">
        <f>IF(NOT(ISBLANK('2 sup_templates'!AH25)),IF(NOT(ISBLANK('2 sup_templates'!AH24)),'2 sup_templates'!AH25/'2 sup_templates'!AH24-1,""),"")</f>
        <v/>
      </c>
      <c r="AI25" s="839" t="str">
        <f>IF(NOT(ISBLANK('2 sup_templates'!AI25)),IF(NOT(ISBLANK('2 sup_templates'!AI24)),'2 sup_templates'!AI25/'2 sup_templates'!AI24-1,""),"")</f>
        <v/>
      </c>
      <c r="AJ25" s="658"/>
      <c r="AK25" s="819">
        <v>2016</v>
      </c>
      <c r="AL25" s="133" t="str">
        <f>IF(NOT(ISBLANK('2 sup_templates'!AL25)),IF(NOT(ISBLANK('2 sup_templates'!AL24)),'2 sup_templates'!AL25/'2 sup_templates'!AL24-1,""),"")</f>
        <v/>
      </c>
      <c r="AM25" s="138" t="str">
        <f>IF(NOT(ISBLANK('2 sup_templates'!AM25)),IF(NOT(ISBLANK('2 sup_templates'!AM24)),'2 sup_templates'!AM25/'2 sup_templates'!AM24-1,""),"")</f>
        <v/>
      </c>
      <c r="AN25" s="133" t="str">
        <f>IF(NOT(ISBLANK('2 sup_templates'!AN25)),IF(NOT(ISBLANK('2 sup_templates'!AN24)),'2 sup_templates'!AN25/'2 sup_templates'!AN24-1,""),"")</f>
        <v/>
      </c>
      <c r="AO25" s="138" t="str">
        <f>IF(NOT(ISBLANK('2 sup_templates'!AO25)),IF(NOT(ISBLANK('2 sup_templates'!AO24)),'2 sup_templates'!AO25/'2 sup_templates'!AO24-1,""),"")</f>
        <v/>
      </c>
      <c r="AP25" s="133" t="str">
        <f>IF(NOT(ISBLANK('2 sup_templates'!AP25)),IF(NOT(ISBLANK('2 sup_templates'!AP24)),'2 sup_templates'!AP25/'2 sup_templates'!AP24-1,""),"")</f>
        <v/>
      </c>
      <c r="AQ25" s="138" t="str">
        <f>IF(NOT(ISBLANK('2 sup_templates'!AQ25)),IF(NOT(ISBLANK('2 sup_templates'!AQ24)),'2 sup_templates'!AQ25/'2 sup_templates'!AQ24-1,""),"")</f>
        <v/>
      </c>
      <c r="AR25" s="133" t="str">
        <f>IF(NOT(ISBLANK('2 sup_templates'!AR25)),IF(NOT(ISBLANK('2 sup_templates'!AR24)),'2 sup_templates'!AR25/'2 sup_templates'!AR24-1,""),"")</f>
        <v/>
      </c>
      <c r="AS25" s="138" t="str">
        <f>IF(NOT(ISBLANK('2 sup_templates'!AS25)),IF(NOT(ISBLANK('2 sup_templates'!AS24)),'2 sup_templates'!AS25/'2 sup_templates'!AS24-1,""),"")</f>
        <v/>
      </c>
      <c r="AT25" s="138" t="str">
        <f>IF(NOT(ISBLANK('2 sup_templates'!AT25)),IF(NOT(ISBLANK('2 sup_templates'!AT24)),'2 sup_templates'!AT25/'2 sup_templates'!AT24-1,""),"")</f>
        <v/>
      </c>
      <c r="AU25" s="138" t="str">
        <f>IF(NOT(ISBLANK('2 sup_templates'!AU25)),IF(NOT(ISBLANK('2 sup_templates'!AU24)),'2 sup_templates'!AU25/'2 sup_templates'!AU24-1,""),"")</f>
        <v/>
      </c>
      <c r="AV25" s="138" t="str">
        <f>IF(NOT(ISBLANK('2 sup_templates'!AV25)),IF(NOT(ISBLANK('2 sup_templates'!AV24)),'2 sup_templates'!AV25/'2 sup_templates'!AV24-1,""),"")</f>
        <v/>
      </c>
      <c r="AW25" s="138" t="str">
        <f>IF(NOT(ISBLANK('2 sup_templates'!AW25)),IF(NOT(ISBLANK('2 sup_templates'!AW24)),'2 sup_templates'!AW25/'2 sup_templates'!AW24-1,""),"")</f>
        <v/>
      </c>
      <c r="AX25" s="138" t="str">
        <f>IF(NOT(ISBLANK('2 sup_templates'!AX25)),IF(NOT(ISBLANK('2 sup_templates'!AX24)),'2 sup_templates'!AX25/'2 sup_templates'!AX24-1,""),"")</f>
        <v/>
      </c>
      <c r="AY25" s="138" t="str">
        <f>IF(NOT(ISBLANK('2 sup_templates'!AY25)),IF(NOT(ISBLANK('2 sup_templates'!AY24)),'2 sup_templates'!AY25/'2 sup_templates'!AY24-1,""),"")</f>
        <v/>
      </c>
      <c r="AZ25" s="138" t="str">
        <f>IF(NOT(ISBLANK('2 sup_templates'!AZ25)),IF(NOT(ISBLANK('2 sup_templates'!AZ24)),'2 sup_templates'!AZ25/'2 sup_templates'!AZ24-1,""),"")</f>
        <v/>
      </c>
      <c r="BA25" s="138" t="str">
        <f>IF(NOT(ISBLANK('2 sup_templates'!BA25)),IF(NOT(ISBLANK('2 sup_templates'!BA24)),'2 sup_templates'!BA25/'2 sup_templates'!BA24-1,""),"")</f>
        <v/>
      </c>
      <c r="BB25" s="138" t="str">
        <f>IF(NOT(ISBLANK('2 sup_templates'!BB25)),IF(NOT(ISBLANK('2 sup_templates'!BB24)),'2 sup_templates'!BB25/'2 sup_templates'!BB24-1,""),"")</f>
        <v/>
      </c>
      <c r="BC25" s="138" t="str">
        <f>IF(NOT(ISBLANK('2 sup_templates'!BC25)),IF(NOT(ISBLANK('2 sup_templates'!BC24)),'2 sup_templates'!BC25/'2 sup_templates'!BC24-1,""),"")</f>
        <v/>
      </c>
      <c r="BD25" s="138" t="str">
        <f>IF(NOT(ISBLANK('2 sup_templates'!BD25)),IF(NOT(ISBLANK('2 sup_templates'!BD24)),'2 sup_templates'!BD25/'2 sup_templates'!BD24-1,""),"")</f>
        <v/>
      </c>
      <c r="BE25" s="138" t="str">
        <f>IF(NOT(ISBLANK('2 sup_templates'!BE25)),IF(NOT(ISBLANK('2 sup_templates'!BE24)),'2 sup_templates'!BE25/'2 sup_templates'!BE24-1,""),"")</f>
        <v/>
      </c>
      <c r="BF25" s="138" t="str">
        <f>IF(NOT(ISBLANK('2 sup_templates'!BF25)),IF(NOT(ISBLANK('2 sup_templates'!BF24)),'2 sup_templates'!BF25/'2 sup_templates'!BF24-1,""),"")</f>
        <v/>
      </c>
      <c r="BG25" s="138" t="str">
        <f>IF(NOT(ISBLANK('2 sup_templates'!BG25)),IF(NOT(ISBLANK('2 sup_templates'!BG24)),'2 sup_templates'!BG25/'2 sup_templates'!BG24-1,""),"")</f>
        <v/>
      </c>
      <c r="BH25" s="658"/>
      <c r="BI25" s="819">
        <v>2016</v>
      </c>
      <c r="BJ25" s="133" t="str">
        <f>IF(NOT(ISBLANK('2 sup_templates'!BJ25)),IF(NOT(ISBLANK('2 sup_templates'!BJ24)),'2 sup_templates'!BJ25/'2 sup_templates'!BJ24-1,""),"")</f>
        <v/>
      </c>
      <c r="BK25" s="138" t="str">
        <f>IF(NOT(ISBLANK('2 sup_templates'!BK25)),IF(NOT(ISBLANK('2 sup_templates'!BK24)),'2 sup_templates'!BK25/'2 sup_templates'!BK24-1,""),"")</f>
        <v/>
      </c>
      <c r="BL25" s="133" t="str">
        <f>IF(NOT(ISBLANK('2 sup_templates'!BL25)),IF(NOT(ISBLANK('2 sup_templates'!BL24)),'2 sup_templates'!BL25/'2 sup_templates'!BL24-1,""),"")</f>
        <v/>
      </c>
      <c r="BM25" s="138" t="str">
        <f>IF(NOT(ISBLANK('2 sup_templates'!BM25)),IF(NOT(ISBLANK('2 sup_templates'!BM24)),'2 sup_templates'!BM25/'2 sup_templates'!BM24-1,""),"")</f>
        <v/>
      </c>
      <c r="BN25" s="133" t="str">
        <f>IF(NOT(ISBLANK('2 sup_templates'!BN25)),IF(NOT(ISBLANK('2 sup_templates'!BN24)),'2 sup_templates'!BN25/'2 sup_templates'!BN24-1,""),"")</f>
        <v/>
      </c>
      <c r="BO25" s="138" t="str">
        <f>IF(NOT(ISBLANK('2 sup_templates'!BO25)),IF(NOT(ISBLANK('2 sup_templates'!BO24)),'2 sup_templates'!BO25/'2 sup_templates'!BO24-1,""),"")</f>
        <v/>
      </c>
      <c r="BP25" s="133" t="str">
        <f>IF(NOT(ISBLANK('2 sup_templates'!BP25)),IF(NOT(ISBLANK('2 sup_templates'!BP24)),'2 sup_templates'!BP25/'2 sup_templates'!BP24-1,""),"")</f>
        <v/>
      </c>
      <c r="BQ25" s="138" t="str">
        <f>IF(NOT(ISBLANK('2 sup_templates'!BQ25)),IF(NOT(ISBLANK('2 sup_templates'!BQ24)),'2 sup_templates'!BQ25/'2 sup_templates'!BQ24-1,""),"")</f>
        <v/>
      </c>
      <c r="BR25" s="133" t="str">
        <f>IF(NOT(ISBLANK('2 sup_templates'!BR25)),IF(NOT(ISBLANK('2 sup_templates'!BR24)),'2 sup_templates'!BR25/'2 sup_templates'!BR24-1,""),"")</f>
        <v/>
      </c>
      <c r="BS25" s="138" t="str">
        <f>IF(NOT(ISBLANK('2 sup_templates'!BS25)),IF(NOT(ISBLANK('2 sup_templates'!BS24)),'2 sup_templates'!BS25/'2 sup_templates'!BS24-1,""),"")</f>
        <v/>
      </c>
      <c r="BT25" s="133" t="str">
        <f>IF(NOT(ISBLANK('2 sup_templates'!BT25)),IF(NOT(ISBLANK('2 sup_templates'!BT24)),'2 sup_templates'!BT25/'2 sup_templates'!BT24-1,""),"")</f>
        <v/>
      </c>
      <c r="BU25" s="138" t="str">
        <f>IF(NOT(ISBLANK('2 sup_templates'!BU25)),IF(NOT(ISBLANK('2 sup_templates'!BU24)),'2 sup_templates'!BU25/'2 sup_templates'!BU24-1,""),"")</f>
        <v/>
      </c>
      <c r="BV25" s="133" t="str">
        <f>IF(NOT(ISBLANK('2 sup_templates'!BV25)),IF(NOT(ISBLANK('2 sup_templates'!BV24)),'2 sup_templates'!BV25/'2 sup_templates'!BV24-1,""),"")</f>
        <v/>
      </c>
      <c r="BW25" s="138" t="str">
        <f>IF(NOT(ISBLANK('2 sup_templates'!BW25)),IF(NOT(ISBLANK('2 sup_templates'!BW24)),'2 sup_templates'!BW25/'2 sup_templates'!BW24-1,""),"")</f>
        <v/>
      </c>
      <c r="BX25" s="133" t="str">
        <f>IF(NOT(ISBLANK('2 sup_templates'!BX25)),IF(NOT(ISBLANK('2 sup_templates'!BX24)),'2 sup_templates'!BX25/'2 sup_templates'!BX24-1,""),"")</f>
        <v/>
      </c>
      <c r="BY25" s="138" t="str">
        <f>IF(NOT(ISBLANK('2 sup_templates'!BY25)),IF(NOT(ISBLANK('2 sup_templates'!BY24)),'2 sup_templates'!BY25/'2 sup_templates'!BY24-1,""),"")</f>
        <v/>
      </c>
      <c r="BZ25" s="133" t="str">
        <f>IF(NOT(ISBLANK('2 sup_templates'!BZ25)),IF(NOT(ISBLANK('2 sup_templates'!BZ24)),'2 sup_templates'!BZ25/'2 sup_templates'!BZ24-1,""),"")</f>
        <v/>
      </c>
      <c r="CA25" s="139" t="str">
        <f>IF(NOT(ISBLANK('2 sup_templates'!CA25)),IF(NOT(ISBLANK('2 sup_templates'!CA24)),'2 sup_templates'!CA25/'2 sup_templates'!CA24-1,""),"")</f>
        <v/>
      </c>
      <c r="CB25" s="150" t="str">
        <f>IF(NOT(ISBLANK('2 sup_templates'!CB25)),IF(NOT(ISBLANK('2 sup_templates'!CB24)),'2 sup_templates'!CB25/'2 sup_templates'!CB24-1,""),"")</f>
        <v/>
      </c>
      <c r="CC25" s="138" t="str">
        <f>IF(NOT(ISBLANK('2 sup_templates'!CC25)),IF(NOT(ISBLANK('2 sup_templates'!CC24)),'2 sup_templates'!CC25/'2 sup_templates'!CC24-1,""),"")</f>
        <v/>
      </c>
      <c r="CD25" s="133" t="str">
        <f>IF(NOT(ISBLANK('2 sup_templates'!CD25)),IF(NOT(ISBLANK('2 sup_templates'!CD24)),'2 sup_templates'!CD25/'2 sup_templates'!CD24-1,""),"")</f>
        <v/>
      </c>
      <c r="CE25" s="138" t="str">
        <f>IF(NOT(ISBLANK('2 sup_templates'!CE25)),IF(NOT(ISBLANK('2 sup_templates'!CE24)),'2 sup_templates'!CE25/'2 sup_templates'!CE24-1,""),"")</f>
        <v/>
      </c>
      <c r="CG25" s="90">
        <v>2016</v>
      </c>
      <c r="CH25" s="136" t="str">
        <f>IF(NOT(ISBLANK('2 sup_templates'!CH25)),IF(NOT(ISBLANK('2 sup_templates'!CH24)),'2 sup_templates'!CH25/'2 sup_templates'!CH24-1,""),"")</f>
        <v/>
      </c>
      <c r="CI25" s="136" t="str">
        <f>IF(NOT(ISBLANK('2 sup_templates'!CI25)),IF(NOT(ISBLANK('2 sup_templates'!CI24)),'2 sup_templates'!CI25/'2 sup_templates'!CI24-1,""),"")</f>
        <v/>
      </c>
      <c r="CJ25" s="136" t="str">
        <f>IF(NOT(ISBLANK('2 sup_templates'!CJ25)),IF(NOT(ISBLANK('2 sup_templates'!CJ24)),'2 sup_templates'!CJ25/'2 sup_templates'!CJ24-1,""),"")</f>
        <v/>
      </c>
      <c r="CK25" s="136" t="str">
        <f>IF(NOT(ISBLANK('2 sup_templates'!CK25)),IF(NOT(ISBLANK('2 sup_templates'!CK24)),'2 sup_templates'!CK25/'2 sup_templates'!CK24-1,""),"")</f>
        <v/>
      </c>
      <c r="CL25" s="136" t="str">
        <f>IF(NOT(ISBLANK('2 sup_templates'!CL25)),IF(NOT(ISBLANK('2 sup_templates'!CL24)),'2 sup_templates'!CL25/'2 sup_templates'!CL24-1,""),"")</f>
        <v/>
      </c>
      <c r="CM25" s="136" t="str">
        <f>IF(NOT(ISBLANK('2 sup_templates'!CM25)),IF(NOT(ISBLANK('2 sup_templates'!CM24)),'2 sup_templates'!CM25/'2 sup_templates'!CM24-1,""),"")</f>
        <v/>
      </c>
      <c r="CN25" s="136" t="str">
        <f>IF(NOT(ISBLANK('2 sup_templates'!CN25)),IF(NOT(ISBLANK('2 sup_templates'!CN24)),'2 sup_templates'!CN25/'2 sup_templates'!CN24-1,""),"")</f>
        <v/>
      </c>
      <c r="CO25" s="136" t="str">
        <f>IF(NOT(ISBLANK('2 sup_templates'!CO25)),IF(NOT(ISBLANK('2 sup_templates'!CO24)),'2 sup_templates'!CO25/'2 sup_templates'!CO24-1,""),"")</f>
        <v/>
      </c>
      <c r="CP25" s="136" t="str">
        <f>IF(NOT(ISBLANK('2 sup_templates'!CP25)),IF(NOT(ISBLANK('2 sup_templates'!CP24)),'2 sup_templates'!CP25/'2 sup_templates'!CP24-1,""),"")</f>
        <v/>
      </c>
      <c r="CQ25" s="136" t="str">
        <f>IF(NOT(ISBLANK('2 sup_templates'!CQ25)),IF(NOT(ISBLANK('2 sup_templates'!CQ24)),'2 sup_templates'!CQ25/'2 sup_templates'!CQ24-1,""),"")</f>
        <v/>
      </c>
      <c r="CR25" s="136" t="str">
        <f>IF(NOT(ISBLANK('2 sup_templates'!CR25)),IF(NOT(ISBLANK('2 sup_templates'!CR24)),'2 sup_templates'!CR25/'2 sup_templates'!CR24-1,""),"")</f>
        <v/>
      </c>
      <c r="CS25" s="136" t="str">
        <f>IF(NOT(ISBLANK('2 sup_templates'!CS25)),IF(NOT(ISBLANK('2 sup_templates'!CS24)),'2 sup_templates'!CS25/'2 sup_templates'!CS24-1,""),"")</f>
        <v/>
      </c>
      <c r="CT25" s="136" t="str">
        <f>IF(NOT(ISBLANK('2 sup_templates'!CT25)),IF(NOT(ISBLANK('2 sup_templates'!CT24)),'2 sup_templates'!CT25/'2 sup_templates'!CT24-1,""),"")</f>
        <v/>
      </c>
      <c r="CU25"/>
      <c r="CV25"/>
    </row>
    <row r="26" spans="1:100" s="20" customFormat="1" ht="15" thickBot="1" x14ac:dyDescent="0.25">
      <c r="A26" s="24"/>
      <c r="B26" s="819">
        <v>2017</v>
      </c>
      <c r="C26" s="839" t="str">
        <f>IF(NOT(ISBLANK('2 sup_templates'!C26)),IF(NOT(ISBLANK('2 sup_templates'!C25)),'2 sup_templates'!C26/'2 sup_templates'!C25-1,""),"")</f>
        <v/>
      </c>
      <c r="D26" s="839" t="str">
        <f>IF(NOT(ISBLANK('2 sup_templates'!D26)),IF(NOT(ISBLANK('2 sup_templates'!D25)),'2 sup_templates'!D26/'2 sup_templates'!D25-1,""),"")</f>
        <v/>
      </c>
      <c r="E26" s="839" t="str">
        <f>IF(NOT(ISBLANK('2 sup_templates'!E26)),IF(NOT(ISBLANK('2 sup_templates'!E25)),'2 sup_templates'!E26/'2 sup_templates'!E25-1,""),"")</f>
        <v/>
      </c>
      <c r="F26" s="839" t="str">
        <f>IF(NOT(ISBLANK('2 sup_templates'!F26)),IF(NOT(ISBLANK('2 sup_templates'!F25)),'2 sup_templates'!F26/'2 sup_templates'!F25-1,""),"")</f>
        <v/>
      </c>
      <c r="G26" s="839" t="str">
        <f>IF(NOT(ISBLANK('2 sup_templates'!G26)),IF(NOT(ISBLANK('2 sup_templates'!G25)),'2 sup_templates'!G26/'2 sup_templates'!G25-1,""),"")</f>
        <v/>
      </c>
      <c r="H26" s="839" t="str">
        <f>IF(NOT(ISBLANK('2 sup_templates'!H26)),IF(NOT(ISBLANK('2 sup_templates'!H25)),'2 sup_templates'!H26/'2 sup_templates'!H25-1,""),"")</f>
        <v/>
      </c>
      <c r="I26" s="839" t="str">
        <f>IF(NOT(ISBLANK('2 sup_templates'!I26)),IF(NOT(ISBLANK('2 sup_templates'!I25)),'2 sup_templates'!I26/'2 sup_templates'!I25-1,""),"")</f>
        <v/>
      </c>
      <c r="J26" s="839" t="str">
        <f>IF(NOT(ISBLANK('2 sup_templates'!J26)),IF(NOT(ISBLANK('2 sup_templates'!J25)),'2 sup_templates'!J26/'2 sup_templates'!J25-1,""),"")</f>
        <v/>
      </c>
      <c r="K26" s="839" t="str">
        <f>IF(NOT(ISBLANK('2 sup_templates'!K26)),IF(NOT(ISBLANK('2 sup_templates'!K25)),'2 sup_templates'!K26/'2 sup_templates'!K25-1,""),"")</f>
        <v/>
      </c>
      <c r="L26" s="839" t="str">
        <f>IF(NOT(ISBLANK('2 sup_templates'!L26)),IF(NOT(ISBLANK('2 sup_templates'!L25)),'2 sup_templates'!L26/'2 sup_templates'!L25-1,""),"")</f>
        <v/>
      </c>
      <c r="M26" s="839" t="str">
        <f>IF(NOT(ISBLANK('2 sup_templates'!M26)),IF(NOT(ISBLANK('2 sup_templates'!M25)),'2 sup_templates'!M26/'2 sup_templates'!M25-1,""),"")</f>
        <v/>
      </c>
      <c r="N26" s="839" t="str">
        <f>IF(NOT(ISBLANK('2 sup_templates'!N26)),IF(NOT(ISBLANK('2 sup_templates'!N25)),'2 sup_templates'!N26/'2 sup_templates'!N25-1,""),"")</f>
        <v/>
      </c>
      <c r="O26" s="839" t="str">
        <f>IF(NOT(ISBLANK('2 sup_templates'!O26)),IF(NOT(ISBLANK('2 sup_templates'!O25)),'2 sup_templates'!O26/'2 sup_templates'!O25-1,""),"")</f>
        <v/>
      </c>
      <c r="P26" s="839" t="str">
        <f>IF(NOT(ISBLANK('2 sup_templates'!P26)),IF(NOT(ISBLANK('2 sup_templates'!P25)),'2 sup_templates'!P26/'2 sup_templates'!P25-1,""),"")</f>
        <v/>
      </c>
      <c r="Q26" s="839" t="str">
        <f>IF(NOT(ISBLANK('2 sup_templates'!Q26)),IF(NOT(ISBLANK('2 sup_templates'!Q25)),'2 sup_templates'!Q26/'2 sup_templates'!Q25-1,""),"")</f>
        <v/>
      </c>
      <c r="R26" s="839" t="str">
        <f>IF(NOT(ISBLANK('2 sup_templates'!R26)),IF(NOT(ISBLANK('2 sup_templates'!R25)),'2 sup_templates'!R26/'2 sup_templates'!R25-1,""),"")</f>
        <v/>
      </c>
      <c r="S26" s="839" t="str">
        <f>IF(NOT(ISBLANK('2 sup_templates'!S26)),IF(NOT(ISBLANK('2 sup_templates'!S25)),'2 sup_templates'!S26/'2 sup_templates'!S25-1,""),"")</f>
        <v/>
      </c>
      <c r="T26" s="839" t="str">
        <f>IF(NOT(ISBLANK('2 sup_templates'!T26)),IF(NOT(ISBLANK('2 sup_templates'!T25)),'2 sup_templates'!T26/'2 sup_templates'!T25-1,""),"")</f>
        <v/>
      </c>
      <c r="U26" s="839" t="str">
        <f>IF(NOT(ISBLANK('2 sup_templates'!U26)),IF(NOT(ISBLANK('2 sup_templates'!U25)),'2 sup_templates'!U26/'2 sup_templates'!U25-1,""),"")</f>
        <v/>
      </c>
      <c r="V26" s="839" t="str">
        <f>IF(NOT(ISBLANK('2 sup_templates'!V26)),IF(NOT(ISBLANK('2 sup_templates'!V25)),'2 sup_templates'!V26/'2 sup_templates'!V25-1,""),"")</f>
        <v/>
      </c>
      <c r="W26" s="839" t="str">
        <f>IF(NOT(ISBLANK('2 sup_templates'!W26)),IF(NOT(ISBLANK('2 sup_templates'!W25)),'2 sup_templates'!W26/'2 sup_templates'!W25-1,""),"")</f>
        <v/>
      </c>
      <c r="X26" s="839" t="str">
        <f>IF(NOT(ISBLANK('2 sup_templates'!X26)),IF(NOT(ISBLANK('2 sup_templates'!X25)),'2 sup_templates'!X26/'2 sup_templates'!X25-1,""),"")</f>
        <v/>
      </c>
      <c r="Y26" s="839" t="str">
        <f>IF(NOT(ISBLANK('2 sup_templates'!Y26)),IF(NOT(ISBLANK('2 sup_templates'!Y25)),'2 sup_templates'!Y26/'2 sup_templates'!Y25-1,""),"")</f>
        <v/>
      </c>
      <c r="Z26" s="839" t="str">
        <f>IF(NOT(ISBLANK('2 sup_templates'!Z26)),IF(NOT(ISBLANK('2 sup_templates'!Z25)),'2 sup_templates'!Z26/'2 sup_templates'!Z25-1,""),"")</f>
        <v/>
      </c>
      <c r="AA26" s="839" t="str">
        <f>IF(NOT(ISBLANK('2 sup_templates'!AA26)),IF(NOT(ISBLANK('2 sup_templates'!AA25)),'2 sup_templates'!AA26/'2 sup_templates'!AA25-1,""),"")</f>
        <v/>
      </c>
      <c r="AB26" s="839" t="str">
        <f>IF(NOT(ISBLANK('2 sup_templates'!AB26)),IF(NOT(ISBLANK('2 sup_templates'!AB25)),'2 sup_templates'!AB26/'2 sup_templates'!AB25-1,""),"")</f>
        <v/>
      </c>
      <c r="AC26" s="839" t="str">
        <f>IF(NOT(ISBLANK('2 sup_templates'!AC26)),IF(NOT(ISBLANK('2 sup_templates'!AC25)),'2 sup_templates'!AC26/'2 sup_templates'!AC25-1,""),"")</f>
        <v/>
      </c>
      <c r="AD26" s="839" t="str">
        <f>IF(NOT(ISBLANK('2 sup_templates'!AD26)),IF(NOT(ISBLANK('2 sup_templates'!AD25)),'2 sup_templates'!AD26/'2 sup_templates'!AD25-1,""),"")</f>
        <v/>
      </c>
      <c r="AE26" s="839" t="str">
        <f>IF(NOT(ISBLANK('2 sup_templates'!AE26)),IF(NOT(ISBLANK('2 sup_templates'!AE25)),'2 sup_templates'!AE26/'2 sup_templates'!AE25-1,""),"")</f>
        <v/>
      </c>
      <c r="AF26" s="839" t="str">
        <f>IF(NOT(ISBLANK('2 sup_templates'!AF26)),IF(NOT(ISBLANK('2 sup_templates'!AF25)),'2 sup_templates'!AF26/'2 sup_templates'!AF25-1,""),"")</f>
        <v/>
      </c>
      <c r="AG26" s="839" t="str">
        <f>IF(NOT(ISBLANK('2 sup_templates'!AG26)),IF(NOT(ISBLANK('2 sup_templates'!AG25)),'2 sup_templates'!AG26/'2 sup_templates'!AG25-1,""),"")</f>
        <v/>
      </c>
      <c r="AH26" s="839" t="str">
        <f>IF(NOT(ISBLANK('2 sup_templates'!AH26)),IF(NOT(ISBLANK('2 sup_templates'!AH25)),'2 sup_templates'!AH26/'2 sup_templates'!AH25-1,""),"")</f>
        <v/>
      </c>
      <c r="AI26" s="839" t="str">
        <f>IF(NOT(ISBLANK('2 sup_templates'!AI26)),IF(NOT(ISBLANK('2 sup_templates'!AI25)),'2 sup_templates'!AI26/'2 sup_templates'!AI25-1,""),"")</f>
        <v/>
      </c>
      <c r="AJ26" s="658"/>
      <c r="AK26" s="819">
        <v>2017</v>
      </c>
      <c r="AL26" s="133" t="str">
        <f>IF(NOT(ISBLANK('2 sup_templates'!AL26)),IF(NOT(ISBLANK('2 sup_templates'!AL25)),'2 sup_templates'!AL26/'2 sup_templates'!AL25-1,""),"")</f>
        <v/>
      </c>
      <c r="AM26" s="138" t="str">
        <f>IF(NOT(ISBLANK('2 sup_templates'!AM26)),IF(NOT(ISBLANK('2 sup_templates'!AM25)),'2 sup_templates'!AM26/'2 sup_templates'!AM25-1,""),"")</f>
        <v/>
      </c>
      <c r="AN26" s="133" t="str">
        <f>IF(NOT(ISBLANK('2 sup_templates'!AN26)),IF(NOT(ISBLANK('2 sup_templates'!AN25)),'2 sup_templates'!AN26/'2 sup_templates'!AN25-1,""),"")</f>
        <v/>
      </c>
      <c r="AO26" s="138" t="str">
        <f>IF(NOT(ISBLANK('2 sup_templates'!AO26)),IF(NOT(ISBLANK('2 sup_templates'!AO25)),'2 sup_templates'!AO26/'2 sup_templates'!AO25-1,""),"")</f>
        <v/>
      </c>
      <c r="AP26" s="133" t="str">
        <f>IF(NOT(ISBLANK('2 sup_templates'!AP26)),IF(NOT(ISBLANK('2 sup_templates'!AP25)),'2 sup_templates'!AP26/'2 sup_templates'!AP25-1,""),"")</f>
        <v/>
      </c>
      <c r="AQ26" s="138" t="str">
        <f>IF(NOT(ISBLANK('2 sup_templates'!AQ26)),IF(NOT(ISBLANK('2 sup_templates'!AQ25)),'2 sup_templates'!AQ26/'2 sup_templates'!AQ25-1,""),"")</f>
        <v/>
      </c>
      <c r="AR26" s="133" t="str">
        <f>IF(NOT(ISBLANK('2 sup_templates'!AR26)),IF(NOT(ISBLANK('2 sup_templates'!AR25)),'2 sup_templates'!AR26/'2 sup_templates'!AR25-1,""),"")</f>
        <v/>
      </c>
      <c r="AS26" s="138" t="str">
        <f>IF(NOT(ISBLANK('2 sup_templates'!AS26)),IF(NOT(ISBLANK('2 sup_templates'!AS25)),'2 sup_templates'!AS26/'2 sup_templates'!AS25-1,""),"")</f>
        <v/>
      </c>
      <c r="AT26" s="138" t="str">
        <f>IF(NOT(ISBLANK('2 sup_templates'!AT26)),IF(NOT(ISBLANK('2 sup_templates'!AT25)),'2 sup_templates'!AT26/'2 sup_templates'!AT25-1,""),"")</f>
        <v/>
      </c>
      <c r="AU26" s="138" t="str">
        <f>IF(NOT(ISBLANK('2 sup_templates'!AU26)),IF(NOT(ISBLANK('2 sup_templates'!AU25)),'2 sup_templates'!AU26/'2 sup_templates'!AU25-1,""),"")</f>
        <v/>
      </c>
      <c r="AV26" s="138" t="str">
        <f>IF(NOT(ISBLANK('2 sup_templates'!AV26)),IF(NOT(ISBLANK('2 sup_templates'!AV25)),'2 sup_templates'!AV26/'2 sup_templates'!AV25-1,""),"")</f>
        <v/>
      </c>
      <c r="AW26" s="138" t="str">
        <f>IF(NOT(ISBLANK('2 sup_templates'!AW26)),IF(NOT(ISBLANK('2 sup_templates'!AW25)),'2 sup_templates'!AW26/'2 sup_templates'!AW25-1,""),"")</f>
        <v/>
      </c>
      <c r="AX26" s="138" t="str">
        <f>IF(NOT(ISBLANK('2 sup_templates'!AX26)),IF(NOT(ISBLANK('2 sup_templates'!AX25)),'2 sup_templates'!AX26/'2 sup_templates'!AX25-1,""),"")</f>
        <v/>
      </c>
      <c r="AY26" s="138" t="str">
        <f>IF(NOT(ISBLANK('2 sup_templates'!AY26)),IF(NOT(ISBLANK('2 sup_templates'!AY25)),'2 sup_templates'!AY26/'2 sup_templates'!AY25-1,""),"")</f>
        <v/>
      </c>
      <c r="AZ26" s="138" t="str">
        <f>IF(NOT(ISBLANK('2 sup_templates'!AZ26)),IF(NOT(ISBLANK('2 sup_templates'!AZ25)),'2 sup_templates'!AZ26/'2 sup_templates'!AZ25-1,""),"")</f>
        <v/>
      </c>
      <c r="BA26" s="138" t="str">
        <f>IF(NOT(ISBLANK('2 sup_templates'!BA26)),IF(NOT(ISBLANK('2 sup_templates'!BA25)),'2 sup_templates'!BA26/'2 sup_templates'!BA25-1,""),"")</f>
        <v/>
      </c>
      <c r="BB26" s="138" t="str">
        <f>IF(NOT(ISBLANK('2 sup_templates'!BB26)),IF(NOT(ISBLANK('2 sup_templates'!BB25)),'2 sup_templates'!BB26/'2 sup_templates'!BB25-1,""),"")</f>
        <v/>
      </c>
      <c r="BC26" s="138" t="str">
        <f>IF(NOT(ISBLANK('2 sup_templates'!BC26)),IF(NOT(ISBLANK('2 sup_templates'!BC25)),'2 sup_templates'!BC26/'2 sup_templates'!BC25-1,""),"")</f>
        <v/>
      </c>
      <c r="BD26" s="138" t="str">
        <f>IF(NOT(ISBLANK('2 sup_templates'!BD26)),IF(NOT(ISBLANK('2 sup_templates'!BD25)),'2 sup_templates'!BD26/'2 sup_templates'!BD25-1,""),"")</f>
        <v/>
      </c>
      <c r="BE26" s="138" t="str">
        <f>IF(NOT(ISBLANK('2 sup_templates'!BE26)),IF(NOT(ISBLANK('2 sup_templates'!BE25)),'2 sup_templates'!BE26/'2 sup_templates'!BE25-1,""),"")</f>
        <v/>
      </c>
      <c r="BF26" s="138" t="str">
        <f>IF(NOT(ISBLANK('2 sup_templates'!BF26)),IF(NOT(ISBLANK('2 sup_templates'!BF25)),'2 sup_templates'!BF26/'2 sup_templates'!BF25-1,""),"")</f>
        <v/>
      </c>
      <c r="BG26" s="138" t="str">
        <f>IF(NOT(ISBLANK('2 sup_templates'!BG26)),IF(NOT(ISBLANK('2 sup_templates'!BG25)),'2 sup_templates'!BG26/'2 sup_templates'!BG25-1,""),"")</f>
        <v/>
      </c>
      <c r="BH26" s="658"/>
      <c r="BI26" s="819">
        <v>2017</v>
      </c>
      <c r="BJ26" s="806" t="str">
        <f>IF(NOT(ISBLANK('2 sup_templates'!BJ26)),IF(NOT(ISBLANK('2 sup_templates'!BJ25)),'2 sup_templates'!BJ26/'2 sup_templates'!BJ25-1,""),"")</f>
        <v/>
      </c>
      <c r="BK26" s="136" t="str">
        <f>IF(NOT(ISBLANK('2 sup_templates'!BK26)),IF(NOT(ISBLANK('2 sup_templates'!BK25)),'2 sup_templates'!BK26/'2 sup_templates'!BK25-1,""),"")</f>
        <v/>
      </c>
      <c r="BL26" s="806" t="str">
        <f>IF(NOT(ISBLANK('2 sup_templates'!BL26)),IF(NOT(ISBLANK('2 sup_templates'!BL25)),'2 sup_templates'!BL26/'2 sup_templates'!BL25-1,""),"")</f>
        <v/>
      </c>
      <c r="BM26" s="136" t="str">
        <f>IF(NOT(ISBLANK('2 sup_templates'!BM26)),IF(NOT(ISBLANK('2 sup_templates'!BM25)),'2 sup_templates'!BM26/'2 sup_templates'!BM25-1,""),"")</f>
        <v/>
      </c>
      <c r="BN26" s="806" t="str">
        <f>IF(NOT(ISBLANK('2 sup_templates'!BN26)),IF(NOT(ISBLANK('2 sup_templates'!BN25)),'2 sup_templates'!BN26/'2 sup_templates'!BN25-1,""),"")</f>
        <v/>
      </c>
      <c r="BO26" s="136" t="str">
        <f>IF(NOT(ISBLANK('2 sup_templates'!BO26)),IF(NOT(ISBLANK('2 sup_templates'!BO25)),'2 sup_templates'!BO26/'2 sup_templates'!BO25-1,""),"")</f>
        <v/>
      </c>
      <c r="BP26" s="806" t="str">
        <f>IF(NOT(ISBLANK('2 sup_templates'!BP26)),IF(NOT(ISBLANK('2 sup_templates'!BP25)),'2 sup_templates'!BP26/'2 sup_templates'!BP25-1,""),"")</f>
        <v/>
      </c>
      <c r="BQ26" s="136" t="str">
        <f>IF(NOT(ISBLANK('2 sup_templates'!BQ26)),IF(NOT(ISBLANK('2 sup_templates'!BQ25)),'2 sup_templates'!BQ26/'2 sup_templates'!BQ25-1,""),"")</f>
        <v/>
      </c>
      <c r="BR26" s="806" t="str">
        <f>IF(NOT(ISBLANK('2 sup_templates'!BR26)),IF(NOT(ISBLANK('2 sup_templates'!BR25)),'2 sup_templates'!BR26/'2 sup_templates'!BR25-1,""),"")</f>
        <v/>
      </c>
      <c r="BS26" s="136" t="str">
        <f>IF(NOT(ISBLANK('2 sup_templates'!BS26)),IF(NOT(ISBLANK('2 sup_templates'!BS25)),'2 sup_templates'!BS26/'2 sup_templates'!BS25-1,""),"")</f>
        <v/>
      </c>
      <c r="BT26" s="806" t="str">
        <f>IF(NOT(ISBLANK('2 sup_templates'!BT26)),IF(NOT(ISBLANK('2 sup_templates'!BT25)),'2 sup_templates'!BT26/'2 sup_templates'!BT25-1,""),"")</f>
        <v/>
      </c>
      <c r="BU26" s="136" t="str">
        <f>IF(NOT(ISBLANK('2 sup_templates'!BU26)),IF(NOT(ISBLANK('2 sup_templates'!BU25)),'2 sup_templates'!BU26/'2 sup_templates'!BU25-1,""),"")</f>
        <v/>
      </c>
      <c r="BV26" s="806" t="str">
        <f>IF(NOT(ISBLANK('2 sup_templates'!BV26)),IF(NOT(ISBLANK('2 sup_templates'!BV25)),'2 sup_templates'!BV26/'2 sup_templates'!BV25-1,""),"")</f>
        <v/>
      </c>
      <c r="BW26" s="136" t="str">
        <f>IF(NOT(ISBLANK('2 sup_templates'!BW26)),IF(NOT(ISBLANK('2 sup_templates'!BW25)),'2 sup_templates'!BW26/'2 sup_templates'!BW25-1,""),"")</f>
        <v/>
      </c>
      <c r="BX26" s="806" t="str">
        <f>IF(NOT(ISBLANK('2 sup_templates'!BX26)),IF(NOT(ISBLANK('2 sup_templates'!BX25)),'2 sup_templates'!BX26/'2 sup_templates'!BX25-1,""),"")</f>
        <v/>
      </c>
      <c r="BY26" s="136" t="str">
        <f>IF(NOT(ISBLANK('2 sup_templates'!BY26)),IF(NOT(ISBLANK('2 sup_templates'!BY25)),'2 sup_templates'!BY26/'2 sup_templates'!BY25-1,""),"")</f>
        <v/>
      </c>
      <c r="BZ26" s="806" t="str">
        <f>IF(NOT(ISBLANK('2 sup_templates'!BZ26)),IF(NOT(ISBLANK('2 sup_templates'!BZ25)),'2 sup_templates'!BZ26/'2 sup_templates'!BZ25-1,""),"")</f>
        <v/>
      </c>
      <c r="CA26" s="137" t="str">
        <f>IF(NOT(ISBLANK('2 sup_templates'!CA26)),IF(NOT(ISBLANK('2 sup_templates'!CA25)),'2 sup_templates'!CA26/'2 sup_templates'!CA25-1,""),"")</f>
        <v/>
      </c>
      <c r="CB26" s="162" t="str">
        <f>IF(NOT(ISBLANK('2 sup_templates'!CB26)),IF(NOT(ISBLANK('2 sup_templates'!CB25)),'2 sup_templates'!CB26/'2 sup_templates'!CB25-1,""),"")</f>
        <v/>
      </c>
      <c r="CC26" s="136" t="str">
        <f>IF(NOT(ISBLANK('2 sup_templates'!CC26)),IF(NOT(ISBLANK('2 sup_templates'!CC25)),'2 sup_templates'!CC26/'2 sup_templates'!CC25-1,""),"")</f>
        <v/>
      </c>
      <c r="CD26" s="806" t="str">
        <f>IF(NOT(ISBLANK('2 sup_templates'!CD26)),IF(NOT(ISBLANK('2 sup_templates'!CD25)),'2 sup_templates'!CD26/'2 sup_templates'!CD25-1,""),"")</f>
        <v/>
      </c>
      <c r="CE26" s="136" t="str">
        <f>IF(NOT(ISBLANK('2 sup_templates'!CE26)),IF(NOT(ISBLANK('2 sup_templates'!CE25)),'2 sup_templates'!CE26/'2 sup_templates'!CE25-1,""),"")</f>
        <v/>
      </c>
      <c r="CG26" s="90">
        <v>2017</v>
      </c>
      <c r="CH26" s="136" t="str">
        <f>IF(NOT(ISBLANK('2 sup_templates'!CH26)),IF(NOT(ISBLANK('2 sup_templates'!CH25)),'2 sup_templates'!CH26/'2 sup_templates'!CH25-1,""),"")</f>
        <v/>
      </c>
      <c r="CI26" s="136" t="str">
        <f>IF(NOT(ISBLANK('2 sup_templates'!CI26)),IF(NOT(ISBLANK('2 sup_templates'!CI25)),'2 sup_templates'!CI26/'2 sup_templates'!CI25-1,""),"")</f>
        <v/>
      </c>
      <c r="CJ26" s="136" t="str">
        <f>IF(NOT(ISBLANK('2 sup_templates'!CJ26)),IF(NOT(ISBLANK('2 sup_templates'!CJ25)),'2 sup_templates'!CJ26/'2 sup_templates'!CJ25-1,""),"")</f>
        <v/>
      </c>
      <c r="CK26" s="136" t="str">
        <f>IF(NOT(ISBLANK('2 sup_templates'!CK26)),IF(NOT(ISBLANK('2 sup_templates'!CK25)),'2 sup_templates'!CK26/'2 sup_templates'!CK25-1,""),"")</f>
        <v/>
      </c>
      <c r="CL26" s="136" t="str">
        <f>IF(NOT(ISBLANK('2 sup_templates'!CL26)),IF(NOT(ISBLANK('2 sup_templates'!CL25)),'2 sup_templates'!CL26/'2 sup_templates'!CL25-1,""),"")</f>
        <v/>
      </c>
      <c r="CM26" s="136" t="str">
        <f>IF(NOT(ISBLANK('2 sup_templates'!CM26)),IF(NOT(ISBLANK('2 sup_templates'!CM25)),'2 sup_templates'!CM26/'2 sup_templates'!CM25-1,""),"")</f>
        <v/>
      </c>
      <c r="CN26" s="136" t="str">
        <f>IF(NOT(ISBLANK('2 sup_templates'!CN26)),IF(NOT(ISBLANK('2 sup_templates'!CN25)),'2 sup_templates'!CN26/'2 sup_templates'!CN25-1,""),"")</f>
        <v/>
      </c>
      <c r="CO26" s="136" t="str">
        <f>IF(NOT(ISBLANK('2 sup_templates'!CO26)),IF(NOT(ISBLANK('2 sup_templates'!CO25)),'2 sup_templates'!CO26/'2 sup_templates'!CO25-1,""),"")</f>
        <v/>
      </c>
      <c r="CP26" s="136" t="str">
        <f>IF(NOT(ISBLANK('2 sup_templates'!CP26)),IF(NOT(ISBLANK('2 sup_templates'!CP25)),'2 sup_templates'!CP26/'2 sup_templates'!CP25-1,""),"")</f>
        <v/>
      </c>
      <c r="CQ26" s="136" t="str">
        <f>IF(NOT(ISBLANK('2 sup_templates'!CQ26)),IF(NOT(ISBLANK('2 sup_templates'!CQ25)),'2 sup_templates'!CQ26/'2 sup_templates'!CQ25-1,""),"")</f>
        <v/>
      </c>
      <c r="CR26" s="136" t="str">
        <f>IF(NOT(ISBLANK('2 sup_templates'!CR26)),IF(NOT(ISBLANK('2 sup_templates'!CR25)),'2 sup_templates'!CR26/'2 sup_templates'!CR25-1,""),"")</f>
        <v/>
      </c>
      <c r="CS26" s="136" t="str">
        <f>IF(NOT(ISBLANK('2 sup_templates'!CS26)),IF(NOT(ISBLANK('2 sup_templates'!CS25)),'2 sup_templates'!CS26/'2 sup_templates'!CS25-1,""),"")</f>
        <v/>
      </c>
      <c r="CT26" s="136" t="str">
        <f>IF(NOT(ISBLANK('2 sup_templates'!CT26)),IF(NOT(ISBLANK('2 sup_templates'!CT25)),'2 sup_templates'!CT26/'2 sup_templates'!CT25-1,""),"")</f>
        <v/>
      </c>
      <c r="CU26"/>
      <c r="CV26"/>
    </row>
    <row r="27" spans="1:100" x14ac:dyDescent="0.2">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3"/>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3"/>
      <c r="BJ27" s="38"/>
      <c r="BK27" s="38"/>
      <c r="BL27" s="38"/>
      <c r="BM27" s="38"/>
      <c r="BN27" s="38"/>
      <c r="BO27" s="38"/>
      <c r="BP27" s="38"/>
      <c r="BQ27" s="38"/>
      <c r="BR27" s="38"/>
      <c r="BS27" s="38"/>
      <c r="BT27" s="38"/>
      <c r="BU27" s="38"/>
      <c r="BV27" s="38"/>
      <c r="BW27" s="38"/>
      <c r="BX27" s="38"/>
      <c r="BY27" s="38"/>
      <c r="BZ27" s="38"/>
      <c r="CA27" s="38"/>
      <c r="CB27" s="38"/>
      <c r="CC27" s="38"/>
      <c r="CD27" s="38"/>
      <c r="CE27" s="38"/>
    </row>
    <row r="28" spans="1:100" ht="14.25" customHeight="1" x14ac:dyDescent="0.2">
      <c r="B28" s="3" t="s">
        <v>542</v>
      </c>
      <c r="C28" s="38">
        <f>IF(ISERROR(ABS(MIN(C12:C26))),"",ABS(MIN(C12:C26)))</f>
        <v>0</v>
      </c>
      <c r="D28" s="38">
        <f t="shared" ref="D28:AI28" si="0">IF(ISERROR(ABS(MIN(D12:D26))),"",ABS(MIN(D12:D26)))</f>
        <v>0</v>
      </c>
      <c r="E28" s="38">
        <f t="shared" si="0"/>
        <v>0</v>
      </c>
      <c r="F28" s="38">
        <f t="shared" si="0"/>
        <v>0</v>
      </c>
      <c r="G28" s="38">
        <f t="shared" si="0"/>
        <v>0</v>
      </c>
      <c r="H28" s="38">
        <f t="shared" si="0"/>
        <v>0</v>
      </c>
      <c r="I28" s="38">
        <f t="shared" si="0"/>
        <v>0</v>
      </c>
      <c r="J28" s="38">
        <f t="shared" si="0"/>
        <v>0</v>
      </c>
      <c r="K28" s="38">
        <f t="shared" si="0"/>
        <v>0</v>
      </c>
      <c r="L28" s="38">
        <f t="shared" si="0"/>
        <v>0</v>
      </c>
      <c r="M28" s="38">
        <f t="shared" si="0"/>
        <v>0</v>
      </c>
      <c r="N28" s="38">
        <f t="shared" si="0"/>
        <v>0</v>
      </c>
      <c r="O28" s="38">
        <f t="shared" si="0"/>
        <v>0</v>
      </c>
      <c r="P28" s="38">
        <f t="shared" si="0"/>
        <v>0</v>
      </c>
      <c r="Q28" s="38">
        <f t="shared" si="0"/>
        <v>0</v>
      </c>
      <c r="R28" s="38">
        <f t="shared" si="0"/>
        <v>0</v>
      </c>
      <c r="S28" s="38">
        <f t="shared" si="0"/>
        <v>0</v>
      </c>
      <c r="T28" s="38">
        <f t="shared" si="0"/>
        <v>0</v>
      </c>
      <c r="U28" s="38">
        <f t="shared" si="0"/>
        <v>0</v>
      </c>
      <c r="V28" s="38">
        <f t="shared" si="0"/>
        <v>0</v>
      </c>
      <c r="W28" s="38">
        <f t="shared" si="0"/>
        <v>0</v>
      </c>
      <c r="X28" s="38">
        <f t="shared" si="0"/>
        <v>0</v>
      </c>
      <c r="Y28" s="38">
        <f t="shared" si="0"/>
        <v>0</v>
      </c>
      <c r="Z28" s="38">
        <f t="shared" si="0"/>
        <v>0</v>
      </c>
      <c r="AA28" s="38">
        <f t="shared" si="0"/>
        <v>0</v>
      </c>
      <c r="AB28" s="38">
        <f t="shared" si="0"/>
        <v>0</v>
      </c>
      <c r="AC28" s="38">
        <f t="shared" si="0"/>
        <v>0</v>
      </c>
      <c r="AD28" s="38">
        <f t="shared" si="0"/>
        <v>0</v>
      </c>
      <c r="AE28" s="38">
        <f t="shared" si="0"/>
        <v>0</v>
      </c>
      <c r="AF28" s="38">
        <f t="shared" si="0"/>
        <v>0</v>
      </c>
      <c r="AG28" s="38">
        <f t="shared" si="0"/>
        <v>0</v>
      </c>
      <c r="AH28" s="38">
        <f t="shared" si="0"/>
        <v>0</v>
      </c>
      <c r="AI28" s="38">
        <f t="shared" si="0"/>
        <v>0</v>
      </c>
      <c r="AJ28" s="38"/>
      <c r="AK28" s="38"/>
      <c r="AL28" s="38">
        <f>IF(ISERROR(ABS(MIN(AL12:AL26))),"",ABS(MIN(AL12:AL26)))</f>
        <v>0</v>
      </c>
      <c r="AM28" s="38">
        <f t="shared" ref="AM28:AS28" si="1">IF(ISERROR(ABS(MIN(AM12:AM26))),"",ABS(MIN(AM12:AM26)))</f>
        <v>0</v>
      </c>
      <c r="AN28" s="38">
        <f t="shared" si="1"/>
        <v>0</v>
      </c>
      <c r="AO28" s="38">
        <f t="shared" si="1"/>
        <v>0</v>
      </c>
      <c r="AP28" s="38">
        <f t="shared" si="1"/>
        <v>0</v>
      </c>
      <c r="AQ28" s="38">
        <f t="shared" si="1"/>
        <v>0</v>
      </c>
      <c r="AR28" s="38">
        <f t="shared" si="1"/>
        <v>0</v>
      </c>
      <c r="AS28" s="38">
        <f t="shared" si="1"/>
        <v>0</v>
      </c>
      <c r="AT28" s="38">
        <f t="shared" ref="AT28:BA28" si="2">IF(ISERROR(ABS(MIN(AT12:AT26))),"",ABS(MIN(AT12:AT26)))</f>
        <v>0</v>
      </c>
      <c r="AU28" s="38">
        <f t="shared" si="2"/>
        <v>0</v>
      </c>
      <c r="AV28" s="38">
        <f t="shared" si="2"/>
        <v>0</v>
      </c>
      <c r="AW28" s="38">
        <f t="shared" si="2"/>
        <v>0</v>
      </c>
      <c r="AX28" s="38">
        <f t="shared" si="2"/>
        <v>0</v>
      </c>
      <c r="AY28" s="38">
        <f t="shared" si="2"/>
        <v>0</v>
      </c>
      <c r="AZ28" s="38">
        <f t="shared" si="2"/>
        <v>0</v>
      </c>
      <c r="BA28" s="38">
        <f t="shared" si="2"/>
        <v>0</v>
      </c>
      <c r="BB28" s="38">
        <f t="shared" ref="BB28:BG28" si="3">IF(ISERROR(ABS(MIN(BB12:BB26))),"",ABS(MIN(BB12:BB26)))</f>
        <v>0</v>
      </c>
      <c r="BC28" s="38">
        <f t="shared" si="3"/>
        <v>0</v>
      </c>
      <c r="BD28" s="38">
        <f t="shared" si="3"/>
        <v>0</v>
      </c>
      <c r="BE28" s="38">
        <f t="shared" si="3"/>
        <v>0</v>
      </c>
      <c r="BF28" s="38">
        <f t="shared" si="3"/>
        <v>0</v>
      </c>
      <c r="BG28" s="38">
        <f t="shared" si="3"/>
        <v>0</v>
      </c>
      <c r="BH28" s="38"/>
      <c r="BI28" s="38"/>
      <c r="BJ28" s="38">
        <f t="shared" ref="BJ28:CD28" si="4">IF(ISERROR(ABS(MIN(BJ12:BJ26))),"",ABS(MIN(BJ12:BJ26)))</f>
        <v>0</v>
      </c>
      <c r="BK28" s="38">
        <f t="shared" si="4"/>
        <v>0</v>
      </c>
      <c r="BL28" s="38">
        <f t="shared" si="4"/>
        <v>0</v>
      </c>
      <c r="BM28" s="38">
        <f t="shared" si="4"/>
        <v>0</v>
      </c>
      <c r="BN28" s="38">
        <f t="shared" si="4"/>
        <v>0</v>
      </c>
      <c r="BO28" s="38">
        <f t="shared" si="4"/>
        <v>0</v>
      </c>
      <c r="BP28" s="38">
        <f t="shared" si="4"/>
        <v>0</v>
      </c>
      <c r="BQ28" s="38">
        <f t="shared" si="4"/>
        <v>0</v>
      </c>
      <c r="BR28" s="38">
        <f t="shared" si="4"/>
        <v>0</v>
      </c>
      <c r="BS28" s="38">
        <f t="shared" si="4"/>
        <v>0</v>
      </c>
      <c r="BT28" s="38">
        <f t="shared" si="4"/>
        <v>0</v>
      </c>
      <c r="BU28" s="38">
        <f t="shared" si="4"/>
        <v>0</v>
      </c>
      <c r="BV28" s="38">
        <f t="shared" si="4"/>
        <v>0</v>
      </c>
      <c r="BW28" s="38">
        <f t="shared" si="4"/>
        <v>0</v>
      </c>
      <c r="BX28" s="38">
        <f t="shared" si="4"/>
        <v>0</v>
      </c>
      <c r="BY28" s="38">
        <f t="shared" si="4"/>
        <v>0</v>
      </c>
      <c r="BZ28" s="38">
        <f t="shared" si="4"/>
        <v>0</v>
      </c>
      <c r="CA28" s="38">
        <f t="shared" si="4"/>
        <v>0</v>
      </c>
      <c r="CB28" s="38">
        <f t="shared" si="4"/>
        <v>0</v>
      </c>
      <c r="CC28" s="38">
        <f t="shared" si="4"/>
        <v>0</v>
      </c>
      <c r="CD28" s="38">
        <f t="shared" si="4"/>
        <v>0</v>
      </c>
      <c r="CE28" s="38">
        <f>IF(ISERROR(ABS(MIN(CE12:CE26))),"",ABS(MIN(CE12:CE26)))</f>
        <v>0</v>
      </c>
      <c r="CH28" s="38">
        <f>IF(ISERROR(ABS(MIN(CH12:CH26))),"",ABS(MIN(CH12:CH26)))</f>
        <v>0</v>
      </c>
      <c r="CI28" s="38">
        <f t="shared" ref="CI28:CT28" si="5">IF(ISERROR(ABS(MIN(CI12:CI26))),"",ABS(MIN(CI12:CI26)))</f>
        <v>0</v>
      </c>
      <c r="CJ28" s="38">
        <f t="shared" si="5"/>
        <v>0</v>
      </c>
      <c r="CK28" s="38">
        <f t="shared" si="5"/>
        <v>0</v>
      </c>
      <c r="CL28" s="38">
        <f t="shared" si="5"/>
        <v>0</v>
      </c>
      <c r="CM28" s="38">
        <f t="shared" si="5"/>
        <v>0</v>
      </c>
      <c r="CN28" s="38">
        <f t="shared" si="5"/>
        <v>0</v>
      </c>
      <c r="CO28" s="38">
        <f t="shared" si="5"/>
        <v>0</v>
      </c>
      <c r="CP28" s="38">
        <f t="shared" si="5"/>
        <v>0</v>
      </c>
      <c r="CQ28" s="38">
        <f t="shared" si="5"/>
        <v>0</v>
      </c>
      <c r="CR28" s="38">
        <f t="shared" si="5"/>
        <v>0</v>
      </c>
      <c r="CS28" s="38">
        <f t="shared" si="5"/>
        <v>0</v>
      </c>
      <c r="CT28" s="38">
        <f t="shared" si="5"/>
        <v>0</v>
      </c>
    </row>
    <row r="29" spans="1:100" x14ac:dyDescent="0.2">
      <c r="B29" s="3" t="s">
        <v>543</v>
      </c>
      <c r="C29" s="38">
        <f>IF(ISERROR(ABS(MAX(C12:C26))),"",ABS(MAX(C12:C26)))</f>
        <v>0</v>
      </c>
      <c r="D29" s="38">
        <f t="shared" ref="D29:AI29" si="6">IF(ISERROR(ABS(MAX(D12:D26))),"",ABS(MAX(D12:D26)))</f>
        <v>0</v>
      </c>
      <c r="E29" s="38">
        <f t="shared" si="6"/>
        <v>0</v>
      </c>
      <c r="F29" s="38">
        <f t="shared" si="6"/>
        <v>0</v>
      </c>
      <c r="G29" s="38">
        <f t="shared" si="6"/>
        <v>0</v>
      </c>
      <c r="H29" s="38">
        <f t="shared" si="6"/>
        <v>0</v>
      </c>
      <c r="I29" s="38">
        <f t="shared" si="6"/>
        <v>0</v>
      </c>
      <c r="J29" s="38">
        <f t="shared" si="6"/>
        <v>0</v>
      </c>
      <c r="K29" s="38">
        <f t="shared" si="6"/>
        <v>0</v>
      </c>
      <c r="L29" s="38">
        <f t="shared" si="6"/>
        <v>0</v>
      </c>
      <c r="M29" s="38">
        <f t="shared" si="6"/>
        <v>0</v>
      </c>
      <c r="N29" s="38">
        <f t="shared" si="6"/>
        <v>0</v>
      </c>
      <c r="O29" s="38">
        <f t="shared" si="6"/>
        <v>0</v>
      </c>
      <c r="P29" s="38">
        <f t="shared" si="6"/>
        <v>0</v>
      </c>
      <c r="Q29" s="38">
        <f t="shared" si="6"/>
        <v>0</v>
      </c>
      <c r="R29" s="38">
        <f t="shared" si="6"/>
        <v>0</v>
      </c>
      <c r="S29" s="38">
        <f t="shared" si="6"/>
        <v>0</v>
      </c>
      <c r="T29" s="38">
        <f t="shared" si="6"/>
        <v>0</v>
      </c>
      <c r="U29" s="38">
        <f t="shared" si="6"/>
        <v>0</v>
      </c>
      <c r="V29" s="38">
        <f t="shared" si="6"/>
        <v>0</v>
      </c>
      <c r="W29" s="38">
        <f t="shared" si="6"/>
        <v>0</v>
      </c>
      <c r="X29" s="38">
        <f t="shared" si="6"/>
        <v>0</v>
      </c>
      <c r="Y29" s="38">
        <f t="shared" si="6"/>
        <v>0</v>
      </c>
      <c r="Z29" s="38">
        <f t="shared" si="6"/>
        <v>0</v>
      </c>
      <c r="AA29" s="38">
        <f t="shared" si="6"/>
        <v>0</v>
      </c>
      <c r="AB29" s="38">
        <f t="shared" si="6"/>
        <v>0</v>
      </c>
      <c r="AC29" s="38">
        <f t="shared" si="6"/>
        <v>0</v>
      </c>
      <c r="AD29" s="38">
        <f t="shared" si="6"/>
        <v>0</v>
      </c>
      <c r="AE29" s="38">
        <f t="shared" si="6"/>
        <v>0</v>
      </c>
      <c r="AF29" s="38">
        <f t="shared" si="6"/>
        <v>0</v>
      </c>
      <c r="AG29" s="38">
        <f t="shared" si="6"/>
        <v>0</v>
      </c>
      <c r="AH29" s="38">
        <f t="shared" si="6"/>
        <v>0</v>
      </c>
      <c r="AI29" s="38">
        <f t="shared" si="6"/>
        <v>0</v>
      </c>
      <c r="AJ29" s="38"/>
      <c r="AK29" s="38"/>
      <c r="AL29" s="38">
        <f>IF(ISERROR(ABS(MAX(AL12:AL26))),"",ABS(MAX(AL12:AL26)))</f>
        <v>0</v>
      </c>
      <c r="AM29" s="38">
        <f t="shared" ref="AM29:AS29" si="7">IF(ISERROR(ABS(MAX(AM12:AM26))),"",ABS(MAX(AM12:AM26)))</f>
        <v>0</v>
      </c>
      <c r="AN29" s="38">
        <f t="shared" si="7"/>
        <v>0</v>
      </c>
      <c r="AO29" s="38">
        <f t="shared" si="7"/>
        <v>0</v>
      </c>
      <c r="AP29" s="38">
        <f t="shared" si="7"/>
        <v>0</v>
      </c>
      <c r="AQ29" s="38">
        <f t="shared" si="7"/>
        <v>0</v>
      </c>
      <c r="AR29" s="38">
        <f t="shared" si="7"/>
        <v>0</v>
      </c>
      <c r="AS29" s="38">
        <f t="shared" si="7"/>
        <v>0</v>
      </c>
      <c r="AT29" s="38">
        <f t="shared" ref="AT29:BA29" si="8">IF(ISERROR(ABS(MAX(AT12:AT26))),"",ABS(MAX(AT12:AT26)))</f>
        <v>0</v>
      </c>
      <c r="AU29" s="38">
        <f t="shared" si="8"/>
        <v>0</v>
      </c>
      <c r="AV29" s="38">
        <f t="shared" si="8"/>
        <v>0</v>
      </c>
      <c r="AW29" s="38">
        <f t="shared" si="8"/>
        <v>0</v>
      </c>
      <c r="AX29" s="38">
        <f t="shared" si="8"/>
        <v>0</v>
      </c>
      <c r="AY29" s="38">
        <f t="shared" si="8"/>
        <v>0</v>
      </c>
      <c r="AZ29" s="38">
        <f t="shared" si="8"/>
        <v>0</v>
      </c>
      <c r="BA29" s="38">
        <f t="shared" si="8"/>
        <v>0</v>
      </c>
      <c r="BB29" s="38">
        <f t="shared" ref="BB29:BG29" si="9">IF(ISERROR(ABS(MAX(BB12:BB26))),"",ABS(MAX(BB12:BB26)))</f>
        <v>0</v>
      </c>
      <c r="BC29" s="38">
        <f t="shared" si="9"/>
        <v>0</v>
      </c>
      <c r="BD29" s="38">
        <f t="shared" si="9"/>
        <v>0</v>
      </c>
      <c r="BE29" s="38">
        <f t="shared" si="9"/>
        <v>0</v>
      </c>
      <c r="BF29" s="38">
        <f t="shared" si="9"/>
        <v>0</v>
      </c>
      <c r="BG29" s="38">
        <f t="shared" si="9"/>
        <v>0</v>
      </c>
      <c r="BH29" s="38"/>
      <c r="BI29" s="38"/>
      <c r="BJ29" s="38">
        <f t="shared" ref="BJ29:CE29" si="10">IF(ISERROR(ABS(MAX(BJ12:BJ26))),"",ABS(MAX(BJ12:BJ26)))</f>
        <v>0</v>
      </c>
      <c r="BK29" s="38">
        <f t="shared" si="10"/>
        <v>0</v>
      </c>
      <c r="BL29" s="38">
        <f t="shared" si="10"/>
        <v>0</v>
      </c>
      <c r="BM29" s="38">
        <f t="shared" si="10"/>
        <v>0</v>
      </c>
      <c r="BN29" s="38">
        <f t="shared" si="10"/>
        <v>0</v>
      </c>
      <c r="BO29" s="38">
        <f t="shared" si="10"/>
        <v>0</v>
      </c>
      <c r="BP29" s="38">
        <f t="shared" si="10"/>
        <v>0</v>
      </c>
      <c r="BQ29" s="38">
        <f t="shared" si="10"/>
        <v>0</v>
      </c>
      <c r="BR29" s="38">
        <f t="shared" si="10"/>
        <v>0</v>
      </c>
      <c r="BS29" s="38">
        <f t="shared" si="10"/>
        <v>0</v>
      </c>
      <c r="BT29" s="38">
        <f t="shared" si="10"/>
        <v>0</v>
      </c>
      <c r="BU29" s="38">
        <f t="shared" si="10"/>
        <v>0</v>
      </c>
      <c r="BV29" s="38">
        <f t="shared" si="10"/>
        <v>0</v>
      </c>
      <c r="BW29" s="38">
        <f t="shared" si="10"/>
        <v>0</v>
      </c>
      <c r="BX29" s="38">
        <f t="shared" si="10"/>
        <v>0</v>
      </c>
      <c r="BY29" s="38">
        <f t="shared" si="10"/>
        <v>0</v>
      </c>
      <c r="BZ29" s="38">
        <f t="shared" si="10"/>
        <v>0</v>
      </c>
      <c r="CA29" s="38">
        <f t="shared" si="10"/>
        <v>0</v>
      </c>
      <c r="CB29" s="38">
        <f t="shared" si="10"/>
        <v>0</v>
      </c>
      <c r="CC29" s="38">
        <f t="shared" si="10"/>
        <v>0</v>
      </c>
      <c r="CD29" s="38">
        <f t="shared" si="10"/>
        <v>0</v>
      </c>
      <c r="CE29" s="38">
        <f t="shared" si="10"/>
        <v>0</v>
      </c>
      <c r="CH29" s="38">
        <f t="shared" ref="CH29" si="11">IF(ISERROR(ABS(MAX(CH12:CH26))),"",ABS(MAX(CH12:CH26)))</f>
        <v>0</v>
      </c>
      <c r="CI29" s="38">
        <f t="shared" ref="CI29:CT29" si="12">IF(ISERROR(ABS(MAX(CI12:CI26))),"",ABS(MAX(CI12:CI26)))</f>
        <v>0</v>
      </c>
      <c r="CJ29" s="38">
        <f t="shared" si="12"/>
        <v>0</v>
      </c>
      <c r="CK29" s="38">
        <f t="shared" si="12"/>
        <v>0</v>
      </c>
      <c r="CL29" s="38">
        <f t="shared" si="12"/>
        <v>0</v>
      </c>
      <c r="CM29" s="38">
        <f t="shared" si="12"/>
        <v>0</v>
      </c>
      <c r="CN29" s="38">
        <f t="shared" si="12"/>
        <v>0</v>
      </c>
      <c r="CO29" s="38">
        <f t="shared" si="12"/>
        <v>0</v>
      </c>
      <c r="CP29" s="38">
        <f t="shared" si="12"/>
        <v>0</v>
      </c>
      <c r="CQ29" s="38">
        <f t="shared" si="12"/>
        <v>0</v>
      </c>
      <c r="CR29" s="38">
        <f t="shared" si="12"/>
        <v>0</v>
      </c>
      <c r="CS29" s="38">
        <f t="shared" si="12"/>
        <v>0</v>
      </c>
      <c r="CT29" s="38">
        <f t="shared" si="12"/>
        <v>0</v>
      </c>
    </row>
    <row r="30" spans="1:100" x14ac:dyDescent="0.2">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J30" s="38"/>
      <c r="BK30" s="38"/>
      <c r="BL30" s="38"/>
      <c r="BM30" s="38"/>
      <c r="BN30" s="38"/>
      <c r="BO30" s="38"/>
      <c r="BP30" s="38"/>
      <c r="BQ30" s="38"/>
      <c r="BR30" s="38"/>
      <c r="BS30" s="38"/>
      <c r="BT30" s="38"/>
      <c r="BU30" s="38"/>
      <c r="BV30" s="38"/>
      <c r="BW30" s="38"/>
      <c r="BX30" s="38"/>
      <c r="BY30" s="38"/>
      <c r="BZ30" s="38"/>
      <c r="CA30" s="38"/>
      <c r="CB30" s="38"/>
      <c r="CC30" s="38"/>
      <c r="CD30" s="38"/>
      <c r="CE30" s="38"/>
    </row>
    <row r="31" spans="1:100" ht="14.2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J31" s="33"/>
      <c r="BK31" s="33"/>
      <c r="BL31" s="33"/>
      <c r="BM31" s="33"/>
      <c r="BN31" s="33"/>
      <c r="BO31" s="33"/>
      <c r="BP31" s="33"/>
      <c r="BQ31" s="33"/>
      <c r="BR31" s="33"/>
      <c r="BS31" s="33"/>
      <c r="BT31" s="33"/>
      <c r="BU31" s="33"/>
      <c r="BV31" s="33"/>
      <c r="BW31" s="33"/>
      <c r="BX31" s="33"/>
      <c r="BY31" s="33"/>
      <c r="BZ31" s="33"/>
      <c r="CA31" s="33"/>
      <c r="CB31" s="33"/>
      <c r="CC31" s="33"/>
      <c r="CD31" s="33"/>
      <c r="CE31" s="33"/>
    </row>
    <row r="32" spans="1:100" x14ac:dyDescent="0.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J32" s="33"/>
      <c r="BK32" s="33"/>
      <c r="BL32" s="33"/>
      <c r="BM32" s="33"/>
      <c r="BN32" s="33"/>
      <c r="BO32" s="33"/>
      <c r="BP32" s="33"/>
      <c r="BQ32" s="33"/>
      <c r="BR32" s="33"/>
      <c r="BS32" s="33"/>
      <c r="BT32" s="33"/>
      <c r="BU32" s="33"/>
      <c r="BV32" s="33"/>
      <c r="BW32" s="33"/>
      <c r="BX32" s="33"/>
      <c r="BY32" s="33"/>
      <c r="BZ32" s="33"/>
      <c r="CA32" s="33"/>
      <c r="CB32" s="33"/>
      <c r="CC32" s="33"/>
      <c r="CD32" s="33"/>
      <c r="CE32" s="33"/>
    </row>
    <row r="33" spans="1:100" ht="14.25" customHeight="1" x14ac:dyDescent="0.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J33" s="33"/>
      <c r="BK33" s="33"/>
      <c r="BL33" s="33"/>
      <c r="BM33" s="33"/>
      <c r="BN33" s="33"/>
      <c r="BO33" s="33"/>
      <c r="BP33" s="33"/>
      <c r="BQ33" s="33"/>
      <c r="BR33" s="33"/>
      <c r="BS33" s="33"/>
      <c r="BT33" s="33"/>
      <c r="BU33" s="33"/>
      <c r="BV33" s="33"/>
      <c r="BW33" s="33"/>
      <c r="BX33" s="33"/>
      <c r="BY33" s="33"/>
      <c r="BZ33" s="33"/>
      <c r="CA33" s="33"/>
      <c r="CB33" s="33"/>
      <c r="CC33" s="33"/>
      <c r="CD33" s="33"/>
      <c r="CE33" s="33"/>
    </row>
    <row r="34" spans="1:100" ht="14.25" customHeight="1" x14ac:dyDescent="0.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J34" s="33"/>
      <c r="BK34" s="33"/>
      <c r="BL34" s="33"/>
      <c r="BM34" s="33"/>
      <c r="BN34" s="33"/>
      <c r="BO34" s="33"/>
      <c r="BP34" s="33"/>
      <c r="BQ34" s="33"/>
      <c r="BR34" s="33"/>
      <c r="BS34" s="33"/>
      <c r="BT34" s="33"/>
      <c r="BU34" s="33"/>
      <c r="BV34" s="33"/>
      <c r="BW34" s="33"/>
      <c r="BX34" s="33"/>
      <c r="BY34" s="33"/>
      <c r="BZ34" s="33"/>
      <c r="CA34" s="33"/>
      <c r="CB34" s="33"/>
      <c r="CC34" s="33"/>
      <c r="CD34" s="33"/>
      <c r="CE34" s="33"/>
    </row>
    <row r="35" spans="1:100" x14ac:dyDescent="0.2">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J35" s="38"/>
      <c r="BK35" s="38"/>
      <c r="BL35" s="38"/>
      <c r="BM35" s="38"/>
      <c r="BN35" s="38"/>
      <c r="BO35" s="38"/>
      <c r="BP35" s="38"/>
      <c r="BQ35" s="38"/>
      <c r="BR35" s="38"/>
      <c r="BS35" s="38"/>
      <c r="BT35" s="38"/>
      <c r="BU35" s="38"/>
      <c r="BV35" s="38"/>
      <c r="BW35" s="38"/>
      <c r="BX35" s="38"/>
      <c r="BY35" s="38"/>
      <c r="BZ35" s="38"/>
      <c r="CA35" s="38"/>
      <c r="CB35" s="38"/>
      <c r="CC35" s="38"/>
      <c r="CD35" s="38"/>
      <c r="CE35" s="38"/>
    </row>
    <row r="36" spans="1:100" x14ac:dyDescent="0.2">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J36" s="38"/>
      <c r="BK36" s="38"/>
      <c r="BL36" s="38"/>
      <c r="BM36" s="38"/>
      <c r="BN36" s="38"/>
      <c r="BO36" s="38"/>
      <c r="BP36" s="38"/>
      <c r="BQ36" s="38"/>
      <c r="BR36" s="38"/>
      <c r="BS36" s="38"/>
      <c r="BT36" s="38"/>
      <c r="BU36" s="38"/>
      <c r="BV36" s="38"/>
      <c r="BW36" s="38"/>
      <c r="BX36" s="38"/>
      <c r="BY36" s="38"/>
      <c r="BZ36" s="38"/>
      <c r="CA36" s="38"/>
      <c r="CB36" s="38"/>
      <c r="CC36" s="38"/>
      <c r="CD36" s="38"/>
      <c r="CE36" s="38"/>
    </row>
    <row r="37" spans="1:100" ht="14.25" customHeight="1" x14ac:dyDescent="0.2">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row>
    <row r="38" spans="1:100" s="2" customFormat="1" ht="12" customHeight="1" x14ac:dyDescent="0.2">
      <c r="A38" s="3"/>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N38"/>
      <c r="CO38"/>
      <c r="CP38"/>
      <c r="CQ38"/>
      <c r="CR38"/>
      <c r="CS38"/>
      <c r="CT38"/>
      <c r="CU38"/>
      <c r="CV38"/>
    </row>
    <row r="39" spans="1:100" ht="14.25" customHeight="1" x14ac:dyDescent="0.2">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row>
    <row r="40" spans="1:100" ht="14.25" customHeight="1" x14ac:dyDescent="0.2"/>
    <row r="41" spans="1:100" ht="14.25" customHeight="1" x14ac:dyDescent="0.2"/>
    <row r="42" spans="1:100" ht="14.25" customHeight="1" x14ac:dyDescent="0.2"/>
    <row r="43" spans="1:100" ht="14.25" customHeight="1" x14ac:dyDescent="0.2"/>
    <row r="44" spans="1:100" ht="14.25" customHeight="1" x14ac:dyDescent="0.2"/>
    <row r="45" spans="1:100" ht="14.25" customHeight="1" x14ac:dyDescent="0.2"/>
    <row r="46" spans="1:100" ht="14.25" customHeight="1" x14ac:dyDescent="0.2"/>
    <row r="47" spans="1:100" ht="14.25" customHeight="1" x14ac:dyDescent="0.2"/>
    <row r="48" spans="1:100"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row r="1516" ht="14.25" customHeight="1" x14ac:dyDescent="0.2"/>
    <row r="1517" ht="14.25" customHeight="1" x14ac:dyDescent="0.2"/>
    <row r="1518" ht="14.25" customHeight="1" x14ac:dyDescent="0.2"/>
    <row r="1519" ht="14.25" customHeight="1" x14ac:dyDescent="0.2"/>
    <row r="1520" ht="14.25" customHeight="1" x14ac:dyDescent="0.2"/>
    <row r="1521" ht="14.25" customHeight="1" x14ac:dyDescent="0.2"/>
    <row r="1522" ht="14.25" customHeight="1" x14ac:dyDescent="0.2"/>
    <row r="1523" ht="14.25" customHeight="1" x14ac:dyDescent="0.2"/>
    <row r="1524" ht="14.25" customHeight="1" x14ac:dyDescent="0.2"/>
    <row r="1525" ht="14.25" customHeight="1" x14ac:dyDescent="0.2"/>
    <row r="1526" ht="14.25" customHeight="1" x14ac:dyDescent="0.2"/>
    <row r="1527" ht="14.25" customHeight="1" x14ac:dyDescent="0.2"/>
    <row r="1528" ht="14.25" customHeight="1" x14ac:dyDescent="0.2"/>
    <row r="1529" ht="14.25" customHeight="1" x14ac:dyDescent="0.2"/>
    <row r="1530" ht="14.25" customHeight="1" x14ac:dyDescent="0.2"/>
    <row r="1531" ht="14.25" customHeight="1" x14ac:dyDescent="0.2"/>
    <row r="1532" ht="14.25" customHeight="1" x14ac:dyDescent="0.2"/>
    <row r="1533" ht="14.25" customHeight="1" x14ac:dyDescent="0.2"/>
    <row r="1534" ht="14.25" customHeight="1" x14ac:dyDescent="0.2"/>
    <row r="1535" ht="14.25" customHeight="1" x14ac:dyDescent="0.2"/>
    <row r="1536" ht="14.25" customHeight="1" x14ac:dyDescent="0.2"/>
    <row r="1537" ht="14.25" customHeight="1" x14ac:dyDescent="0.2"/>
    <row r="1538" ht="14.25" customHeight="1" x14ac:dyDescent="0.2"/>
    <row r="1539" ht="14.25" customHeight="1" x14ac:dyDescent="0.2"/>
    <row r="1540" ht="14.25" customHeight="1" x14ac:dyDescent="0.2"/>
    <row r="1541" ht="14.25" customHeight="1" x14ac:dyDescent="0.2"/>
    <row r="1542" ht="14.25" customHeight="1" x14ac:dyDescent="0.2"/>
    <row r="1543" ht="14.25" customHeight="1" x14ac:dyDescent="0.2"/>
    <row r="1544" ht="14.25" customHeight="1" x14ac:dyDescent="0.2"/>
    <row r="1545" ht="14.25" customHeight="1" x14ac:dyDescent="0.2"/>
    <row r="1546" ht="14.25" customHeight="1" x14ac:dyDescent="0.2"/>
    <row r="1547" ht="14.25" customHeight="1" x14ac:dyDescent="0.2"/>
    <row r="1548" ht="14.25" customHeight="1" x14ac:dyDescent="0.2"/>
    <row r="1549" ht="14.25" customHeight="1" x14ac:dyDescent="0.2"/>
    <row r="1550" ht="14.25" customHeight="1" x14ac:dyDescent="0.2"/>
    <row r="1551" ht="14.25" customHeight="1" x14ac:dyDescent="0.2"/>
    <row r="1552" ht="14.25" customHeight="1" x14ac:dyDescent="0.2"/>
    <row r="1553" ht="14.25" customHeight="1" x14ac:dyDescent="0.2"/>
    <row r="1554" ht="14.25" customHeight="1" x14ac:dyDescent="0.2"/>
    <row r="1555" ht="14.25" customHeight="1" x14ac:dyDescent="0.2"/>
    <row r="1556" ht="14.25" customHeight="1" x14ac:dyDescent="0.2"/>
    <row r="1557" ht="14.25" customHeight="1" x14ac:dyDescent="0.2"/>
    <row r="1558" ht="14.25" customHeight="1" x14ac:dyDescent="0.2"/>
    <row r="1559" ht="14.25" customHeight="1" x14ac:dyDescent="0.2"/>
    <row r="1560" ht="14.25" customHeight="1" x14ac:dyDescent="0.2"/>
    <row r="1561" ht="14.25" customHeight="1" x14ac:dyDescent="0.2"/>
    <row r="1562" ht="14.25" customHeight="1" x14ac:dyDescent="0.2"/>
    <row r="1563" ht="14.25" customHeight="1" x14ac:dyDescent="0.2"/>
    <row r="1564" ht="14.25" customHeight="1" x14ac:dyDescent="0.2"/>
    <row r="1565" ht="14.25" customHeight="1" x14ac:dyDescent="0.2"/>
    <row r="1566" ht="14.25" customHeight="1" x14ac:dyDescent="0.2"/>
    <row r="1567" ht="14.25" customHeight="1" x14ac:dyDescent="0.2"/>
    <row r="1568" ht="14.25" customHeight="1" x14ac:dyDescent="0.2"/>
    <row r="1569" ht="14.25" customHeight="1" x14ac:dyDescent="0.2"/>
    <row r="1570" ht="14.25" customHeight="1" x14ac:dyDescent="0.2"/>
    <row r="1571" ht="14.25" customHeight="1" x14ac:dyDescent="0.2"/>
    <row r="1572" ht="14.25" customHeight="1" x14ac:dyDescent="0.2"/>
    <row r="1573" ht="14.25" customHeight="1" x14ac:dyDescent="0.2"/>
    <row r="1574" ht="14.25" customHeight="1" x14ac:dyDescent="0.2"/>
    <row r="1575" ht="14.25" customHeight="1" x14ac:dyDescent="0.2"/>
    <row r="1576" ht="14.25" customHeight="1" x14ac:dyDescent="0.2"/>
    <row r="1577" ht="14.25" customHeight="1" x14ac:dyDescent="0.2"/>
    <row r="1578" ht="14.25" customHeight="1" x14ac:dyDescent="0.2"/>
    <row r="1579" ht="14.25" customHeight="1" x14ac:dyDescent="0.2"/>
    <row r="1580" ht="14.25" customHeight="1" x14ac:dyDescent="0.2"/>
    <row r="1581" ht="14.25" customHeight="1" x14ac:dyDescent="0.2"/>
    <row r="1582" ht="14.25" customHeight="1" x14ac:dyDescent="0.2"/>
    <row r="1583" ht="14.25" customHeight="1" x14ac:dyDescent="0.2"/>
    <row r="1584" ht="14.25" customHeight="1" x14ac:dyDescent="0.2"/>
    <row r="1585" ht="14.25" customHeight="1" x14ac:dyDescent="0.2"/>
    <row r="1586" ht="14.25" customHeight="1" x14ac:dyDescent="0.2"/>
    <row r="1587" ht="14.25" customHeight="1" x14ac:dyDescent="0.2"/>
    <row r="1588" ht="14.25" customHeight="1" x14ac:dyDescent="0.2"/>
    <row r="1589" ht="14.25" customHeight="1" x14ac:dyDescent="0.2"/>
    <row r="1590" ht="14.25" customHeight="1" x14ac:dyDescent="0.2"/>
    <row r="1591" ht="14.25" customHeight="1" x14ac:dyDescent="0.2"/>
    <row r="1592" ht="14.25" customHeight="1" x14ac:dyDescent="0.2"/>
    <row r="1593" ht="14.25" customHeight="1" x14ac:dyDescent="0.2"/>
    <row r="1594" ht="14.25" customHeight="1" x14ac:dyDescent="0.2"/>
    <row r="1595" ht="14.25" customHeight="1" x14ac:dyDescent="0.2"/>
    <row r="1596" ht="14.25" customHeight="1" x14ac:dyDescent="0.2"/>
    <row r="1597" ht="14.25" customHeight="1" x14ac:dyDescent="0.2"/>
    <row r="1598" ht="14.25" customHeight="1" x14ac:dyDescent="0.2"/>
    <row r="1599" ht="14.25" customHeight="1" x14ac:dyDescent="0.2"/>
    <row r="1600" ht="14.25" customHeight="1" x14ac:dyDescent="0.2"/>
    <row r="1601" ht="14.25" customHeight="1" x14ac:dyDescent="0.2"/>
    <row r="1602" ht="14.25" customHeight="1" x14ac:dyDescent="0.2"/>
    <row r="1603" ht="14.25" customHeight="1" x14ac:dyDescent="0.2"/>
    <row r="1604" ht="14.25" customHeight="1" x14ac:dyDescent="0.2"/>
    <row r="1605" ht="14.25" customHeight="1" x14ac:dyDescent="0.2"/>
    <row r="1606" ht="14.25" customHeight="1" x14ac:dyDescent="0.2"/>
    <row r="1607" ht="14.25" customHeight="1" x14ac:dyDescent="0.2"/>
    <row r="1608" ht="14.25" customHeight="1" x14ac:dyDescent="0.2"/>
    <row r="1609" ht="14.25" customHeight="1" x14ac:dyDescent="0.2"/>
    <row r="1610" ht="14.25" customHeight="1" x14ac:dyDescent="0.2"/>
    <row r="1611" ht="14.25" customHeight="1" x14ac:dyDescent="0.2"/>
    <row r="1612" ht="14.25" customHeight="1" x14ac:dyDescent="0.2"/>
    <row r="1613" ht="14.25" customHeight="1" x14ac:dyDescent="0.2"/>
    <row r="1614" ht="14.25" customHeight="1" x14ac:dyDescent="0.2"/>
    <row r="1615" ht="14.25" customHeight="1" x14ac:dyDescent="0.2"/>
    <row r="1616" ht="14.25" customHeight="1" x14ac:dyDescent="0.2"/>
    <row r="1617" ht="14.25" customHeight="1" x14ac:dyDescent="0.2"/>
    <row r="1618" ht="14.25" customHeight="1" x14ac:dyDescent="0.2"/>
    <row r="1619" ht="14.25" customHeight="1" x14ac:dyDescent="0.2"/>
    <row r="1620" ht="14.25" customHeight="1" x14ac:dyDescent="0.2"/>
    <row r="1621" ht="14.25" customHeight="1" x14ac:dyDescent="0.2"/>
    <row r="1622" ht="14.25" customHeight="1" x14ac:dyDescent="0.2"/>
    <row r="1623" ht="14.25" customHeight="1" x14ac:dyDescent="0.2"/>
    <row r="1624" ht="14.25" customHeight="1" x14ac:dyDescent="0.2"/>
    <row r="1625" ht="14.25" customHeight="1" x14ac:dyDescent="0.2"/>
    <row r="1626" ht="14.25" customHeight="1" x14ac:dyDescent="0.2"/>
    <row r="1627" ht="14.25" customHeight="1" x14ac:dyDescent="0.2"/>
    <row r="1628" ht="14.25" customHeight="1" x14ac:dyDescent="0.2"/>
    <row r="1629" ht="14.25" customHeight="1" x14ac:dyDescent="0.2"/>
    <row r="1630" ht="14.25" customHeight="1" x14ac:dyDescent="0.2"/>
    <row r="1631" ht="14.25" customHeight="1" x14ac:dyDescent="0.2"/>
    <row r="1632" ht="14.25" customHeight="1" x14ac:dyDescent="0.2"/>
    <row r="1633" ht="14.25" customHeight="1" x14ac:dyDescent="0.2"/>
    <row r="1634" ht="14.25" customHeight="1" x14ac:dyDescent="0.2"/>
    <row r="1635" ht="14.25" customHeight="1" x14ac:dyDescent="0.2"/>
    <row r="1636" ht="14.25" customHeight="1" x14ac:dyDescent="0.2"/>
    <row r="1637" ht="14.25" customHeight="1" x14ac:dyDescent="0.2"/>
    <row r="1638" ht="14.25" customHeight="1" x14ac:dyDescent="0.2"/>
    <row r="1639" ht="14.25" customHeight="1" x14ac:dyDescent="0.2"/>
    <row r="1640" ht="14.25" customHeight="1" x14ac:dyDescent="0.2"/>
    <row r="1641" ht="14.25" customHeight="1" x14ac:dyDescent="0.2"/>
    <row r="1642" ht="14.25" customHeight="1" x14ac:dyDescent="0.2"/>
    <row r="1643" ht="14.25" customHeight="1" x14ac:dyDescent="0.2"/>
    <row r="1644" ht="14.25" customHeight="1" x14ac:dyDescent="0.2"/>
    <row r="1645" ht="14.25" customHeight="1" x14ac:dyDescent="0.2"/>
    <row r="1646" ht="14.25" customHeight="1" x14ac:dyDescent="0.2"/>
    <row r="1647" ht="14.25" customHeight="1" x14ac:dyDescent="0.2"/>
    <row r="1648" ht="14.25" customHeight="1" x14ac:dyDescent="0.2"/>
    <row r="1649" ht="14.25" customHeight="1" x14ac:dyDescent="0.2"/>
    <row r="1650" ht="14.25" customHeight="1" x14ac:dyDescent="0.2"/>
    <row r="1651" ht="14.25" customHeight="1" x14ac:dyDescent="0.2"/>
    <row r="1652" ht="14.25" customHeight="1" x14ac:dyDescent="0.2"/>
    <row r="1653" ht="14.25" customHeight="1" x14ac:dyDescent="0.2"/>
    <row r="1654" ht="14.25" customHeight="1" x14ac:dyDescent="0.2"/>
    <row r="1655" ht="14.25" customHeight="1" x14ac:dyDescent="0.2"/>
    <row r="1656" ht="14.25" customHeight="1" x14ac:dyDescent="0.2"/>
    <row r="1657" ht="14.25" customHeight="1" x14ac:dyDescent="0.2"/>
    <row r="1658" ht="14.25" customHeight="1" x14ac:dyDescent="0.2"/>
    <row r="1659" ht="14.25" customHeight="1" x14ac:dyDescent="0.2"/>
    <row r="1660" ht="14.25" customHeight="1" x14ac:dyDescent="0.2"/>
    <row r="1661" ht="14.25" customHeight="1" x14ac:dyDescent="0.2"/>
    <row r="1662" ht="14.25" customHeight="1" x14ac:dyDescent="0.2"/>
    <row r="1663" ht="14.25" customHeight="1" x14ac:dyDescent="0.2"/>
    <row r="1664" ht="14.25" customHeight="1" x14ac:dyDescent="0.2"/>
    <row r="1665" ht="14.25" customHeight="1" x14ac:dyDescent="0.2"/>
    <row r="1666" ht="14.25" customHeight="1" x14ac:dyDescent="0.2"/>
    <row r="1667" ht="14.25" customHeight="1" x14ac:dyDescent="0.2"/>
    <row r="1668" ht="14.25" customHeight="1" x14ac:dyDescent="0.2"/>
    <row r="1669" ht="14.25" customHeight="1" x14ac:dyDescent="0.2"/>
    <row r="1670" ht="14.25" customHeight="1" x14ac:dyDescent="0.2"/>
    <row r="1671" ht="14.25" customHeight="1" x14ac:dyDescent="0.2"/>
    <row r="1672" ht="14.25" customHeight="1" x14ac:dyDescent="0.2"/>
    <row r="1673" ht="14.25" customHeight="1" x14ac:dyDescent="0.2"/>
    <row r="1674" ht="14.25" customHeight="1" x14ac:dyDescent="0.2"/>
    <row r="1675" ht="14.25" customHeight="1" x14ac:dyDescent="0.2"/>
    <row r="1676" ht="14.25" customHeight="1" x14ac:dyDescent="0.2"/>
    <row r="1677" ht="14.25" customHeight="1" x14ac:dyDescent="0.2"/>
    <row r="1678" ht="14.25" customHeight="1" x14ac:dyDescent="0.2"/>
    <row r="1679" ht="14.25" customHeight="1" x14ac:dyDescent="0.2"/>
    <row r="1680" ht="14.25" customHeight="1" x14ac:dyDescent="0.2"/>
    <row r="1681" ht="14.25" customHeight="1" x14ac:dyDescent="0.2"/>
    <row r="1682" ht="14.25" customHeight="1" x14ac:dyDescent="0.2"/>
    <row r="1683" ht="14.25" customHeight="1" x14ac:dyDescent="0.2"/>
    <row r="1684" ht="14.25" customHeight="1" x14ac:dyDescent="0.2"/>
    <row r="1685" ht="14.25" customHeight="1" x14ac:dyDescent="0.2"/>
    <row r="1686" ht="14.25" customHeight="1" x14ac:dyDescent="0.2"/>
    <row r="1687" ht="14.25" customHeight="1" x14ac:dyDescent="0.2"/>
    <row r="1688" ht="14.25" customHeight="1" x14ac:dyDescent="0.2"/>
    <row r="1689" ht="14.25" customHeight="1" x14ac:dyDescent="0.2"/>
    <row r="1690" ht="14.25" customHeight="1" x14ac:dyDescent="0.2"/>
    <row r="1691" ht="14.25" customHeight="1" x14ac:dyDescent="0.2"/>
    <row r="1692" ht="14.25" customHeight="1" x14ac:dyDescent="0.2"/>
    <row r="1693" ht="14.25" customHeight="1" x14ac:dyDescent="0.2"/>
    <row r="1694" ht="14.25" customHeight="1" x14ac:dyDescent="0.2"/>
    <row r="1695" ht="14.25" customHeight="1" x14ac:dyDescent="0.2"/>
    <row r="1696" ht="14.25" customHeight="1" x14ac:dyDescent="0.2"/>
    <row r="1697" ht="14.25" customHeight="1" x14ac:dyDescent="0.2"/>
    <row r="1698" ht="14.25" customHeight="1" x14ac:dyDescent="0.2"/>
    <row r="1699" ht="14.25" customHeight="1" x14ac:dyDescent="0.2"/>
    <row r="1700" ht="14.25" customHeight="1" x14ac:dyDescent="0.2"/>
    <row r="1701" ht="14.25" customHeight="1" x14ac:dyDescent="0.2"/>
    <row r="1702" ht="14.25" customHeight="1" x14ac:dyDescent="0.2"/>
    <row r="1703" ht="14.25" customHeight="1" x14ac:dyDescent="0.2"/>
    <row r="1704" ht="14.25" customHeight="1" x14ac:dyDescent="0.2"/>
    <row r="1705" ht="14.25" customHeight="1" x14ac:dyDescent="0.2"/>
    <row r="1706" ht="14.25" customHeight="1" x14ac:dyDescent="0.2"/>
    <row r="1707" ht="14.25" customHeight="1" x14ac:dyDescent="0.2"/>
    <row r="1708" ht="14.25" customHeight="1" x14ac:dyDescent="0.2"/>
    <row r="1709" ht="14.25" customHeight="1" x14ac:dyDescent="0.2"/>
    <row r="1710" ht="14.25" customHeight="1" x14ac:dyDescent="0.2"/>
    <row r="1711" ht="14.25" customHeight="1" x14ac:dyDescent="0.2"/>
    <row r="1712" ht="14.25" customHeight="1" x14ac:dyDescent="0.2"/>
    <row r="1713" ht="14.25" customHeight="1" x14ac:dyDescent="0.2"/>
    <row r="1714" ht="14.25" customHeight="1" x14ac:dyDescent="0.2"/>
    <row r="1715" ht="14.25" customHeight="1" x14ac:dyDescent="0.2"/>
    <row r="1716" ht="14.25" customHeight="1" x14ac:dyDescent="0.2"/>
    <row r="1717" ht="14.25" customHeight="1" x14ac:dyDescent="0.2"/>
    <row r="1718" ht="14.25" customHeight="1" x14ac:dyDescent="0.2"/>
    <row r="1719" ht="14.25" customHeight="1" x14ac:dyDescent="0.2"/>
    <row r="1720" ht="14.25" customHeight="1" x14ac:dyDescent="0.2"/>
    <row r="1721" ht="14.25" customHeight="1" x14ac:dyDescent="0.2"/>
    <row r="1722" ht="14.25" customHeight="1" x14ac:dyDescent="0.2"/>
    <row r="1723" ht="14.25" customHeight="1" x14ac:dyDescent="0.2"/>
    <row r="1724" ht="14.25" customHeight="1" x14ac:dyDescent="0.2"/>
    <row r="1725" ht="14.25" customHeight="1" x14ac:dyDescent="0.2"/>
    <row r="1726" ht="14.25" customHeight="1" x14ac:dyDescent="0.2"/>
    <row r="1727" ht="14.25" customHeight="1" x14ac:dyDescent="0.2"/>
    <row r="1728" ht="14.25" customHeight="1" x14ac:dyDescent="0.2"/>
    <row r="1729" ht="14.25" customHeight="1" x14ac:dyDescent="0.2"/>
    <row r="1730" ht="14.25" customHeight="1" x14ac:dyDescent="0.2"/>
    <row r="1731" ht="14.25" customHeight="1" x14ac:dyDescent="0.2"/>
    <row r="1732" ht="14.25" customHeight="1" x14ac:dyDescent="0.2"/>
    <row r="1733" ht="14.25" customHeight="1" x14ac:dyDescent="0.2"/>
    <row r="1734" ht="14.25" customHeight="1" x14ac:dyDescent="0.2"/>
    <row r="1735" ht="14.25" customHeight="1" x14ac:dyDescent="0.2"/>
    <row r="1736" ht="14.25" customHeight="1" x14ac:dyDescent="0.2"/>
    <row r="1737" ht="14.25" customHeight="1" x14ac:dyDescent="0.2"/>
    <row r="1738" ht="14.25" customHeight="1" x14ac:dyDescent="0.2"/>
    <row r="1739" ht="14.25" customHeight="1" x14ac:dyDescent="0.2"/>
    <row r="1740" ht="14.25" customHeight="1" x14ac:dyDescent="0.2"/>
    <row r="1741" ht="14.25" customHeight="1" x14ac:dyDescent="0.2"/>
    <row r="1742" ht="14.25" customHeight="1" x14ac:dyDescent="0.2"/>
    <row r="1743" ht="14.25" customHeight="1" x14ac:dyDescent="0.2"/>
    <row r="1744" ht="14.25" customHeight="1" x14ac:dyDescent="0.2"/>
    <row r="1745" ht="14.25" customHeight="1" x14ac:dyDescent="0.2"/>
    <row r="1746" ht="14.25" customHeight="1" x14ac:dyDescent="0.2"/>
    <row r="1747" ht="14.25" customHeight="1" x14ac:dyDescent="0.2"/>
    <row r="1748" ht="14.25" customHeight="1" x14ac:dyDescent="0.2"/>
    <row r="1749" ht="14.25" customHeight="1" x14ac:dyDescent="0.2"/>
    <row r="1750" ht="14.25" customHeight="1" x14ac:dyDescent="0.2"/>
    <row r="1751" ht="14.25" customHeight="1" x14ac:dyDescent="0.2"/>
    <row r="1752" ht="14.25" customHeight="1" x14ac:dyDescent="0.2"/>
    <row r="1753" ht="14.25" customHeight="1" x14ac:dyDescent="0.2"/>
    <row r="1754" ht="14.25" customHeight="1" x14ac:dyDescent="0.2"/>
    <row r="1755" ht="14.25" customHeight="1" x14ac:dyDescent="0.2"/>
    <row r="1756" ht="14.25" customHeight="1" x14ac:dyDescent="0.2"/>
    <row r="1757" ht="14.25" customHeight="1" x14ac:dyDescent="0.2"/>
    <row r="1758" ht="14.25" customHeight="1" x14ac:dyDescent="0.2"/>
    <row r="1759" ht="14.25" customHeight="1" x14ac:dyDescent="0.2"/>
    <row r="1760" ht="14.25" customHeight="1" x14ac:dyDescent="0.2"/>
    <row r="1761" ht="14.25" customHeight="1" x14ac:dyDescent="0.2"/>
    <row r="1762" ht="14.25" customHeight="1" x14ac:dyDescent="0.2"/>
    <row r="1763" ht="14.25" customHeight="1" x14ac:dyDescent="0.2"/>
    <row r="1764" ht="14.25" customHeight="1" x14ac:dyDescent="0.2"/>
    <row r="1765" ht="14.25" customHeight="1" x14ac:dyDescent="0.2"/>
    <row r="1766" ht="14.25" customHeight="1" x14ac:dyDescent="0.2"/>
    <row r="1767" ht="14.25" customHeight="1" x14ac:dyDescent="0.2"/>
    <row r="1768" ht="14.25" customHeight="1" x14ac:dyDescent="0.2"/>
    <row r="1769" ht="14.25" customHeight="1" x14ac:dyDescent="0.2"/>
    <row r="1770" ht="14.25" customHeight="1" x14ac:dyDescent="0.2"/>
    <row r="1771" ht="14.25" customHeight="1" x14ac:dyDescent="0.2"/>
    <row r="1772" ht="14.25" customHeight="1" x14ac:dyDescent="0.2"/>
    <row r="1773" ht="14.25" customHeight="1" x14ac:dyDescent="0.2"/>
    <row r="1774" ht="14.25" customHeight="1" x14ac:dyDescent="0.2"/>
    <row r="1775" ht="14.25" customHeight="1" x14ac:dyDescent="0.2"/>
    <row r="1776" ht="14.25" customHeight="1" x14ac:dyDescent="0.2"/>
    <row r="1777" ht="14.25" customHeight="1" x14ac:dyDescent="0.2"/>
    <row r="1778" ht="14.25" customHeight="1" x14ac:dyDescent="0.2"/>
    <row r="1779" ht="14.25" customHeight="1" x14ac:dyDescent="0.2"/>
    <row r="1780" ht="14.25" customHeight="1" x14ac:dyDescent="0.2"/>
    <row r="1781" ht="14.25" customHeight="1" x14ac:dyDescent="0.2"/>
    <row r="1782" ht="14.25" customHeight="1" x14ac:dyDescent="0.2"/>
    <row r="1783" ht="14.25" customHeight="1" x14ac:dyDescent="0.2"/>
    <row r="1784" ht="14.25" customHeight="1" x14ac:dyDescent="0.2"/>
    <row r="1785" ht="14.25" customHeight="1" x14ac:dyDescent="0.2"/>
    <row r="1786" ht="14.25" customHeight="1" x14ac:dyDescent="0.2"/>
    <row r="1787" ht="14.25" customHeight="1" x14ac:dyDescent="0.2"/>
    <row r="1788" ht="14.25" customHeight="1" x14ac:dyDescent="0.2"/>
    <row r="1789" ht="14.25" customHeight="1" x14ac:dyDescent="0.2"/>
    <row r="1790" ht="14.25" customHeight="1" x14ac:dyDescent="0.2"/>
    <row r="1791" ht="14.25" customHeight="1" x14ac:dyDescent="0.2"/>
    <row r="1792" ht="14.25" customHeight="1" x14ac:dyDescent="0.2"/>
    <row r="1793" ht="14.25" customHeight="1" x14ac:dyDescent="0.2"/>
    <row r="1794" ht="14.25" customHeight="1" x14ac:dyDescent="0.2"/>
    <row r="1795" ht="14.25" customHeight="1" x14ac:dyDescent="0.2"/>
    <row r="1796" ht="14.25" customHeight="1" x14ac:dyDescent="0.2"/>
    <row r="1797" ht="14.25" customHeight="1" x14ac:dyDescent="0.2"/>
    <row r="1798" ht="14.25" customHeight="1" x14ac:dyDescent="0.2"/>
    <row r="1799" ht="14.25" customHeight="1" x14ac:dyDescent="0.2"/>
    <row r="1800" ht="14.25" customHeight="1" x14ac:dyDescent="0.2"/>
    <row r="1801" ht="14.25" customHeight="1" x14ac:dyDescent="0.2"/>
    <row r="1802" ht="14.25" customHeight="1" x14ac:dyDescent="0.2"/>
    <row r="1803" ht="14.25" customHeight="1" x14ac:dyDescent="0.2"/>
    <row r="1804" ht="14.25" customHeight="1" x14ac:dyDescent="0.2"/>
    <row r="1805" ht="14.25" customHeight="1" x14ac:dyDescent="0.2"/>
    <row r="1806" ht="14.25" customHeight="1" x14ac:dyDescent="0.2"/>
    <row r="1807" ht="14.25" customHeight="1" x14ac:dyDescent="0.2"/>
    <row r="1808" ht="14.25" customHeight="1" x14ac:dyDescent="0.2"/>
    <row r="1809" ht="14.25" customHeight="1" x14ac:dyDescent="0.2"/>
    <row r="1810" ht="14.25" customHeight="1" x14ac:dyDescent="0.2"/>
    <row r="1811" ht="14.25" customHeight="1" x14ac:dyDescent="0.2"/>
    <row r="1812" ht="14.25" customHeight="1" x14ac:dyDescent="0.2"/>
    <row r="1813" ht="14.25" customHeight="1" x14ac:dyDescent="0.2"/>
    <row r="1814" ht="14.25" customHeight="1" x14ac:dyDescent="0.2"/>
    <row r="1815" ht="14.25" customHeight="1" x14ac:dyDescent="0.2"/>
    <row r="1816" ht="14.25" customHeight="1" x14ac:dyDescent="0.2"/>
    <row r="1817" ht="14.25" customHeight="1" x14ac:dyDescent="0.2"/>
    <row r="1818" ht="14.25" customHeight="1" x14ac:dyDescent="0.2"/>
    <row r="1819" ht="14.25" customHeight="1" x14ac:dyDescent="0.2"/>
    <row r="1820" ht="14.25" customHeight="1" x14ac:dyDescent="0.2"/>
    <row r="1821" ht="14.25" customHeight="1" x14ac:dyDescent="0.2"/>
    <row r="1822" ht="14.25" customHeight="1" x14ac:dyDescent="0.2"/>
    <row r="1823" ht="14.25" customHeight="1" x14ac:dyDescent="0.2"/>
    <row r="1824" ht="14.25" customHeight="1" x14ac:dyDescent="0.2"/>
    <row r="1825" ht="14.25" customHeight="1" x14ac:dyDescent="0.2"/>
    <row r="1826" ht="14.25" customHeight="1" x14ac:dyDescent="0.2"/>
    <row r="1827" ht="14.25" customHeight="1" x14ac:dyDescent="0.2"/>
    <row r="1828" ht="14.25" customHeight="1" x14ac:dyDescent="0.2"/>
    <row r="1829" ht="14.25" customHeight="1" x14ac:dyDescent="0.2"/>
    <row r="1830" ht="14.25" customHeight="1" x14ac:dyDescent="0.2"/>
    <row r="1831" ht="14.25" customHeight="1" x14ac:dyDescent="0.2"/>
    <row r="1832" ht="14.25" customHeight="1" x14ac:dyDescent="0.2"/>
    <row r="1833" ht="14.25" customHeight="1" x14ac:dyDescent="0.2"/>
    <row r="1834" ht="14.25" customHeight="1" x14ac:dyDescent="0.2"/>
    <row r="1835" ht="14.25" customHeight="1" x14ac:dyDescent="0.2"/>
    <row r="1836" ht="14.25" customHeight="1" x14ac:dyDescent="0.2"/>
    <row r="1837" ht="14.25" customHeight="1" x14ac:dyDescent="0.2"/>
    <row r="1838" ht="14.25" customHeight="1" x14ac:dyDescent="0.2"/>
    <row r="1839" ht="14.25" customHeight="1" x14ac:dyDescent="0.2"/>
    <row r="1840" ht="14.25" customHeight="1" x14ac:dyDescent="0.2"/>
    <row r="1841" ht="14.25" customHeight="1" x14ac:dyDescent="0.2"/>
    <row r="1842" ht="14.25" customHeight="1" x14ac:dyDescent="0.2"/>
    <row r="1843" ht="14.25" customHeight="1" x14ac:dyDescent="0.2"/>
    <row r="1844" ht="14.25" customHeight="1" x14ac:dyDescent="0.2"/>
    <row r="1845" ht="14.25" customHeight="1" x14ac:dyDescent="0.2"/>
    <row r="1846" ht="14.25" customHeight="1" x14ac:dyDescent="0.2"/>
    <row r="1847" ht="14.25" customHeight="1" x14ac:dyDescent="0.2"/>
    <row r="1848" ht="14.25" customHeight="1" x14ac:dyDescent="0.2"/>
    <row r="1849" ht="14.25" customHeight="1" x14ac:dyDescent="0.2"/>
    <row r="1850" ht="14.25" customHeight="1" x14ac:dyDescent="0.2"/>
    <row r="1851" ht="14.25" customHeight="1" x14ac:dyDescent="0.2"/>
    <row r="1852" ht="14.25" customHeight="1" x14ac:dyDescent="0.2"/>
    <row r="1853" ht="14.25" customHeight="1" x14ac:dyDescent="0.2"/>
    <row r="1854" ht="14.25" customHeight="1" x14ac:dyDescent="0.2"/>
    <row r="1855" ht="14.25" customHeight="1" x14ac:dyDescent="0.2"/>
    <row r="1856" ht="14.25" customHeight="1" x14ac:dyDescent="0.2"/>
    <row r="1857" ht="14.25" customHeight="1" x14ac:dyDescent="0.2"/>
    <row r="1858" ht="14.25" customHeight="1" x14ac:dyDescent="0.2"/>
    <row r="1859" ht="14.25" customHeight="1" x14ac:dyDescent="0.2"/>
    <row r="1860" ht="14.25" customHeight="1" x14ac:dyDescent="0.2"/>
    <row r="1861" ht="14.25" customHeight="1" x14ac:dyDescent="0.2"/>
    <row r="1862" ht="14.25" customHeight="1" x14ac:dyDescent="0.2"/>
    <row r="1863" ht="14.25" customHeight="1" x14ac:dyDescent="0.2"/>
    <row r="1864" ht="14.25" customHeight="1" x14ac:dyDescent="0.2"/>
    <row r="1865" ht="14.25" customHeight="1" x14ac:dyDescent="0.2"/>
    <row r="1866" ht="14.25" customHeight="1" x14ac:dyDescent="0.2"/>
    <row r="1867" ht="14.25" customHeight="1" x14ac:dyDescent="0.2"/>
    <row r="1868" ht="14.25" customHeight="1" x14ac:dyDescent="0.2"/>
    <row r="1869" ht="14.25" customHeight="1" x14ac:dyDescent="0.2"/>
    <row r="1870" ht="14.25" customHeight="1" x14ac:dyDescent="0.2"/>
    <row r="1871" ht="14.25" customHeight="1" x14ac:dyDescent="0.2"/>
    <row r="1872" ht="14.25" customHeight="1" x14ac:dyDescent="0.2"/>
    <row r="1873" ht="14.25" customHeight="1" x14ac:dyDescent="0.2"/>
    <row r="1874" ht="14.25" customHeight="1" x14ac:dyDescent="0.2"/>
    <row r="1875" ht="14.25" customHeight="1" x14ac:dyDescent="0.2"/>
    <row r="1876" ht="14.25" customHeight="1" x14ac:dyDescent="0.2"/>
    <row r="1877" ht="14.25" customHeight="1" x14ac:dyDescent="0.2"/>
    <row r="1878" ht="14.25" customHeight="1" x14ac:dyDescent="0.2"/>
    <row r="1879" ht="14.25" customHeight="1" x14ac:dyDescent="0.2"/>
    <row r="1880" ht="14.25" customHeight="1" x14ac:dyDescent="0.2"/>
    <row r="1881" ht="14.25" customHeight="1" x14ac:dyDescent="0.2"/>
    <row r="1882" ht="14.25" customHeight="1" x14ac:dyDescent="0.2"/>
    <row r="1883" ht="14.25" customHeight="1" x14ac:dyDescent="0.2"/>
    <row r="1884" ht="14.25" customHeight="1" x14ac:dyDescent="0.2"/>
    <row r="1885" ht="14.25" customHeight="1" x14ac:dyDescent="0.2"/>
    <row r="1886" ht="14.25" customHeight="1" x14ac:dyDescent="0.2"/>
    <row r="1887" ht="14.25" customHeight="1" x14ac:dyDescent="0.2"/>
    <row r="1888" ht="14.25" customHeight="1" x14ac:dyDescent="0.2"/>
    <row r="1889" ht="14.25" customHeight="1" x14ac:dyDescent="0.2"/>
    <row r="1890" ht="14.25" customHeight="1" x14ac:dyDescent="0.2"/>
    <row r="1891" ht="14.25" customHeight="1" x14ac:dyDescent="0.2"/>
    <row r="1892" ht="14.25" customHeight="1" x14ac:dyDescent="0.2"/>
    <row r="1893" ht="14.25" customHeight="1" x14ac:dyDescent="0.2"/>
    <row r="1894" ht="14.25" customHeight="1" x14ac:dyDescent="0.2"/>
    <row r="1895" ht="14.25" customHeight="1" x14ac:dyDescent="0.2"/>
    <row r="1896" ht="14.25" customHeight="1" x14ac:dyDescent="0.2"/>
    <row r="1897" ht="14.25" customHeight="1" x14ac:dyDescent="0.2"/>
    <row r="1898" ht="14.25" customHeight="1" x14ac:dyDescent="0.2"/>
    <row r="1899" ht="14.25" customHeight="1" x14ac:dyDescent="0.2"/>
    <row r="1900" ht="14.25" customHeight="1" x14ac:dyDescent="0.2"/>
    <row r="1901" ht="14.25" customHeight="1" x14ac:dyDescent="0.2"/>
    <row r="1902" ht="14.25" customHeight="1" x14ac:dyDescent="0.2"/>
    <row r="1903" ht="14.25" customHeight="1" x14ac:dyDescent="0.2"/>
    <row r="1904" ht="14.25" customHeight="1" x14ac:dyDescent="0.2"/>
    <row r="1905" ht="14.25" customHeight="1" x14ac:dyDescent="0.2"/>
    <row r="1906" ht="14.25" customHeight="1" x14ac:dyDescent="0.2"/>
    <row r="1907" ht="14.25" customHeight="1" x14ac:dyDescent="0.2"/>
    <row r="1908" ht="14.25" customHeight="1" x14ac:dyDescent="0.2"/>
    <row r="1909" ht="14.25" customHeight="1" x14ac:dyDescent="0.2"/>
    <row r="1910" ht="14.25" customHeight="1" x14ac:dyDescent="0.2"/>
    <row r="1911" ht="14.25" customHeight="1" x14ac:dyDescent="0.2"/>
    <row r="1912" ht="14.25" customHeight="1" x14ac:dyDescent="0.2"/>
    <row r="1913" ht="14.25" customHeight="1" x14ac:dyDescent="0.2"/>
    <row r="1914" ht="14.25" customHeight="1" x14ac:dyDescent="0.2"/>
    <row r="1915" ht="14.25" customHeight="1" x14ac:dyDescent="0.2"/>
    <row r="1916" ht="14.25" customHeight="1" x14ac:dyDescent="0.2"/>
    <row r="1917" ht="14.25" customHeight="1" x14ac:dyDescent="0.2"/>
    <row r="1918" ht="14.25" customHeight="1" x14ac:dyDescent="0.2"/>
    <row r="1919" ht="14.25" customHeight="1" x14ac:dyDescent="0.2"/>
    <row r="1920" ht="14.25" customHeight="1" x14ac:dyDescent="0.2"/>
    <row r="1921" ht="14.25" customHeight="1" x14ac:dyDescent="0.2"/>
    <row r="1922" ht="14.25" customHeight="1" x14ac:dyDescent="0.2"/>
    <row r="1923" ht="14.25" customHeight="1" x14ac:dyDescent="0.2"/>
    <row r="1924" ht="14.25" customHeight="1" x14ac:dyDescent="0.2"/>
    <row r="1925" ht="14.25" customHeight="1" x14ac:dyDescent="0.2"/>
    <row r="1926" ht="14.25" customHeight="1" x14ac:dyDescent="0.2"/>
    <row r="1927" ht="14.25" customHeight="1" x14ac:dyDescent="0.2"/>
    <row r="1928" ht="14.25" customHeight="1" x14ac:dyDescent="0.2"/>
    <row r="1929" ht="14.25" customHeight="1" x14ac:dyDescent="0.2"/>
    <row r="1930" ht="14.25" customHeight="1" x14ac:dyDescent="0.2"/>
    <row r="1931" ht="14.25" customHeight="1" x14ac:dyDescent="0.2"/>
    <row r="1932" ht="14.25" customHeight="1" x14ac:dyDescent="0.2"/>
    <row r="1933" ht="14.25" customHeight="1" x14ac:dyDescent="0.2"/>
    <row r="1934" ht="14.25" customHeight="1" x14ac:dyDescent="0.2"/>
    <row r="1935" ht="14.25" customHeight="1" x14ac:dyDescent="0.2"/>
    <row r="1936" ht="14.25" customHeight="1" x14ac:dyDescent="0.2"/>
    <row r="1937" ht="14.25" customHeight="1" x14ac:dyDescent="0.2"/>
    <row r="1938" ht="14.25" customHeight="1" x14ac:dyDescent="0.2"/>
    <row r="1939" ht="14.25" customHeight="1" x14ac:dyDescent="0.2"/>
    <row r="1940" ht="14.25" customHeight="1" x14ac:dyDescent="0.2"/>
    <row r="1941" ht="14.25" customHeight="1" x14ac:dyDescent="0.2"/>
    <row r="1942" ht="14.25" customHeight="1" x14ac:dyDescent="0.2"/>
    <row r="1943" ht="14.25" customHeight="1" x14ac:dyDescent="0.2"/>
    <row r="1944" ht="14.25" customHeight="1" x14ac:dyDescent="0.2"/>
    <row r="1945" ht="14.25" customHeight="1" x14ac:dyDescent="0.2"/>
    <row r="1946" ht="14.25" customHeight="1" x14ac:dyDescent="0.2"/>
    <row r="1947" ht="14.25" customHeight="1" x14ac:dyDescent="0.2"/>
    <row r="1948" ht="14.25" customHeight="1" x14ac:dyDescent="0.2"/>
    <row r="1949" ht="14.25" customHeight="1" x14ac:dyDescent="0.2"/>
    <row r="1950" ht="14.25" customHeight="1" x14ac:dyDescent="0.2"/>
    <row r="1951" ht="14.25" customHeight="1" x14ac:dyDescent="0.2"/>
    <row r="1952" ht="14.25" customHeight="1" x14ac:dyDescent="0.2"/>
    <row r="1953" ht="14.25" customHeight="1" x14ac:dyDescent="0.2"/>
    <row r="1954" ht="14.25" customHeight="1" x14ac:dyDescent="0.2"/>
    <row r="1955" ht="14.25" customHeight="1" x14ac:dyDescent="0.2"/>
    <row r="1956" ht="14.25" customHeight="1" x14ac:dyDescent="0.2"/>
    <row r="1957" ht="14.25" customHeight="1" x14ac:dyDescent="0.2"/>
    <row r="1958" ht="14.25" customHeight="1" x14ac:dyDescent="0.2"/>
    <row r="1959" ht="14.25" customHeight="1" x14ac:dyDescent="0.2"/>
    <row r="1960" ht="14.25" customHeight="1" x14ac:dyDescent="0.2"/>
    <row r="1961" ht="14.25" customHeight="1" x14ac:dyDescent="0.2"/>
    <row r="1962" ht="14.25" customHeight="1" x14ac:dyDescent="0.2"/>
    <row r="1963" ht="14.25" customHeight="1" x14ac:dyDescent="0.2"/>
    <row r="1964" ht="14.25" customHeight="1" x14ac:dyDescent="0.2"/>
    <row r="1965" ht="14.25" customHeight="1" x14ac:dyDescent="0.2"/>
    <row r="1966" ht="14.25" customHeight="1" x14ac:dyDescent="0.2"/>
    <row r="1967" ht="14.25" customHeight="1" x14ac:dyDescent="0.2"/>
    <row r="1968" ht="14.25" customHeight="1" x14ac:dyDescent="0.2"/>
    <row r="1969" ht="14.25" customHeight="1" x14ac:dyDescent="0.2"/>
    <row r="1970" ht="14.25" customHeight="1" x14ac:dyDescent="0.2"/>
    <row r="1971" ht="14.25" customHeight="1" x14ac:dyDescent="0.2"/>
    <row r="1972" ht="14.25" customHeight="1" x14ac:dyDescent="0.2"/>
    <row r="1973" ht="14.25" customHeight="1" x14ac:dyDescent="0.2"/>
    <row r="1974" ht="14.25" customHeight="1" x14ac:dyDescent="0.2"/>
    <row r="1975" ht="14.25" customHeight="1" x14ac:dyDescent="0.2"/>
    <row r="1976" ht="14.25" customHeight="1" x14ac:dyDescent="0.2"/>
    <row r="1977" ht="14.25" customHeight="1" x14ac:dyDescent="0.2"/>
    <row r="1978" ht="14.25" customHeight="1" x14ac:dyDescent="0.2"/>
    <row r="1979" ht="14.25" customHeight="1" x14ac:dyDescent="0.2"/>
    <row r="1980" ht="14.25" customHeight="1" x14ac:dyDescent="0.2"/>
    <row r="1981" ht="14.25" customHeight="1" x14ac:dyDescent="0.2"/>
    <row r="1982" ht="14.25" customHeight="1" x14ac:dyDescent="0.2"/>
    <row r="1983" ht="14.25" customHeight="1" x14ac:dyDescent="0.2"/>
    <row r="1984" ht="14.25" customHeight="1" x14ac:dyDescent="0.2"/>
    <row r="1985" ht="14.25" customHeight="1" x14ac:dyDescent="0.2"/>
    <row r="1986" ht="14.25" customHeight="1" x14ac:dyDescent="0.2"/>
    <row r="1987" ht="14.25" customHeight="1" x14ac:dyDescent="0.2"/>
    <row r="1988" ht="14.25" customHeight="1" x14ac:dyDescent="0.2"/>
    <row r="1989" ht="14.25" customHeight="1" x14ac:dyDescent="0.2"/>
    <row r="1990" ht="14.25" customHeight="1" x14ac:dyDescent="0.2"/>
    <row r="1991" ht="14.25" customHeight="1" x14ac:dyDescent="0.2"/>
    <row r="1992" ht="14.25" customHeight="1" x14ac:dyDescent="0.2"/>
    <row r="1993" ht="14.25" customHeight="1" x14ac:dyDescent="0.2"/>
    <row r="1994" ht="14.25" customHeight="1" x14ac:dyDescent="0.2"/>
    <row r="1995" ht="14.25" customHeight="1" x14ac:dyDescent="0.2"/>
    <row r="1996" ht="14.25" customHeight="1" x14ac:dyDescent="0.2"/>
    <row r="1997" ht="14.25" customHeight="1" x14ac:dyDescent="0.2"/>
    <row r="1998" ht="14.25" customHeight="1" x14ac:dyDescent="0.2"/>
    <row r="1999" ht="14.25" customHeight="1" x14ac:dyDescent="0.2"/>
    <row r="2000" ht="14.25" customHeight="1" x14ac:dyDescent="0.2"/>
    <row r="2001" ht="14.25" customHeight="1" x14ac:dyDescent="0.2"/>
    <row r="2002" ht="14.25" customHeight="1" x14ac:dyDescent="0.2"/>
    <row r="2003" ht="14.25" customHeight="1" x14ac:dyDescent="0.2"/>
    <row r="2004" ht="14.25" customHeight="1" x14ac:dyDescent="0.2"/>
    <row r="2005" ht="14.25" customHeight="1" x14ac:dyDescent="0.2"/>
    <row r="2006" ht="14.25" customHeight="1" x14ac:dyDescent="0.2"/>
    <row r="2007" ht="14.25" customHeight="1" x14ac:dyDescent="0.2"/>
    <row r="2008" ht="14.25" customHeight="1" x14ac:dyDescent="0.2"/>
    <row r="2009" ht="14.25" customHeight="1" x14ac:dyDescent="0.2"/>
    <row r="2010" ht="14.25" customHeight="1" x14ac:dyDescent="0.2"/>
    <row r="2011" ht="14.25" customHeight="1" x14ac:dyDescent="0.2"/>
    <row r="2012" ht="14.25" customHeight="1" x14ac:dyDescent="0.2"/>
    <row r="2013" ht="14.25" customHeight="1" x14ac:dyDescent="0.2"/>
    <row r="2014" ht="14.25" customHeight="1" x14ac:dyDescent="0.2"/>
    <row r="2015" ht="14.25" customHeight="1" x14ac:dyDescent="0.2"/>
    <row r="2016" ht="14.25" customHeight="1" x14ac:dyDescent="0.2"/>
    <row r="2017" ht="14.25" customHeight="1" x14ac:dyDescent="0.2"/>
    <row r="2018" ht="14.25" customHeight="1" x14ac:dyDescent="0.2"/>
    <row r="2019" ht="14.25" customHeight="1" x14ac:dyDescent="0.2"/>
    <row r="2020" ht="14.25" customHeight="1" x14ac:dyDescent="0.2"/>
    <row r="2021" ht="14.25" customHeight="1" x14ac:dyDescent="0.2"/>
    <row r="2022" ht="14.25" customHeight="1" x14ac:dyDescent="0.2"/>
    <row r="2023" ht="14.25" customHeight="1" x14ac:dyDescent="0.2"/>
    <row r="2024" ht="14.25" customHeight="1" x14ac:dyDescent="0.2"/>
    <row r="2025" ht="14.25" customHeight="1" x14ac:dyDescent="0.2"/>
    <row r="2026" ht="14.25" customHeight="1" x14ac:dyDescent="0.2"/>
    <row r="2027" ht="14.25" customHeight="1" x14ac:dyDescent="0.2"/>
    <row r="2028" ht="14.25" customHeight="1" x14ac:dyDescent="0.2"/>
    <row r="2029" ht="14.25" customHeight="1" x14ac:dyDescent="0.2"/>
    <row r="2030" ht="14.25" customHeight="1" x14ac:dyDescent="0.2"/>
    <row r="2031" ht="14.25" customHeight="1" x14ac:dyDescent="0.2"/>
    <row r="2032" ht="14.25" customHeight="1" x14ac:dyDescent="0.2"/>
    <row r="2033" ht="14.25" customHeight="1" x14ac:dyDescent="0.2"/>
    <row r="2034" ht="14.25" customHeight="1" x14ac:dyDescent="0.2"/>
    <row r="2035" ht="14.25" customHeight="1" x14ac:dyDescent="0.2"/>
    <row r="2036" ht="14.25" customHeight="1" x14ac:dyDescent="0.2"/>
    <row r="2037" ht="14.25" customHeight="1" x14ac:dyDescent="0.2"/>
    <row r="2038" ht="14.25" customHeight="1" x14ac:dyDescent="0.2"/>
    <row r="2039" ht="14.25" customHeight="1" x14ac:dyDescent="0.2"/>
    <row r="2040" ht="14.25" customHeight="1" x14ac:dyDescent="0.2"/>
    <row r="2041" ht="14.25" customHeight="1" x14ac:dyDescent="0.2"/>
    <row r="2042" ht="14.25" customHeight="1" x14ac:dyDescent="0.2"/>
    <row r="2043" ht="14.25" customHeight="1" x14ac:dyDescent="0.2"/>
    <row r="2044" ht="14.25" customHeight="1" x14ac:dyDescent="0.2"/>
    <row r="2045" ht="14.25" customHeight="1" x14ac:dyDescent="0.2"/>
    <row r="2046" ht="14.25" customHeight="1" x14ac:dyDescent="0.2"/>
    <row r="2047" ht="14.25" customHeight="1" x14ac:dyDescent="0.2"/>
    <row r="2048" ht="14.25" customHeight="1" x14ac:dyDescent="0.2"/>
    <row r="2049" ht="14.25" customHeight="1" x14ac:dyDescent="0.2"/>
    <row r="2050" ht="14.25" customHeight="1" x14ac:dyDescent="0.2"/>
    <row r="2051" ht="14.25" customHeight="1" x14ac:dyDescent="0.2"/>
    <row r="2052" ht="14.25" customHeight="1" x14ac:dyDescent="0.2"/>
    <row r="2053" ht="14.25" customHeight="1" x14ac:dyDescent="0.2"/>
    <row r="2054" ht="14.25" customHeight="1" x14ac:dyDescent="0.2"/>
    <row r="2055" ht="14.25" customHeight="1" x14ac:dyDescent="0.2"/>
    <row r="2056" ht="14.25" customHeight="1" x14ac:dyDescent="0.2"/>
    <row r="2057" ht="14.25" customHeight="1" x14ac:dyDescent="0.2"/>
    <row r="2058" ht="14.25" customHeight="1" x14ac:dyDescent="0.2"/>
    <row r="2059" ht="14.25" customHeight="1" x14ac:dyDescent="0.2"/>
    <row r="2060" ht="14.25" customHeight="1" x14ac:dyDescent="0.2"/>
    <row r="2061" ht="14.25" customHeight="1" x14ac:dyDescent="0.2"/>
    <row r="2062" ht="14.25" customHeight="1" x14ac:dyDescent="0.2"/>
    <row r="2063" ht="14.25" customHeight="1" x14ac:dyDescent="0.2"/>
    <row r="2064" ht="14.25" customHeight="1" x14ac:dyDescent="0.2"/>
    <row r="2065" ht="14.25" customHeight="1" x14ac:dyDescent="0.2"/>
    <row r="2066" ht="14.25" customHeight="1" x14ac:dyDescent="0.2"/>
    <row r="2067" ht="14.25" customHeight="1" x14ac:dyDescent="0.2"/>
    <row r="2068" ht="14.25" customHeight="1" x14ac:dyDescent="0.2"/>
    <row r="2069" ht="14.25" customHeight="1" x14ac:dyDescent="0.2"/>
    <row r="2070" ht="14.25" customHeight="1" x14ac:dyDescent="0.2"/>
    <row r="2071" ht="14.25" customHeight="1" x14ac:dyDescent="0.2"/>
    <row r="2072" ht="14.25" customHeight="1" x14ac:dyDescent="0.2"/>
    <row r="2073" ht="14.25" customHeight="1" x14ac:dyDescent="0.2"/>
    <row r="2074" ht="14.25" customHeight="1" x14ac:dyDescent="0.2"/>
    <row r="2075" ht="14.25" customHeight="1" x14ac:dyDescent="0.2"/>
    <row r="2076" ht="14.25" customHeight="1" x14ac:dyDescent="0.2"/>
    <row r="2077" ht="14.25" customHeight="1" x14ac:dyDescent="0.2"/>
    <row r="2078" ht="14.25" customHeight="1" x14ac:dyDescent="0.2"/>
    <row r="2079" ht="14.25" customHeight="1" x14ac:dyDescent="0.2"/>
    <row r="2080" ht="14.25" customHeight="1" x14ac:dyDescent="0.2"/>
    <row r="2081" ht="14.25" customHeight="1" x14ac:dyDescent="0.2"/>
    <row r="2082" ht="14.25" customHeight="1" x14ac:dyDescent="0.2"/>
    <row r="2083" ht="14.25" customHeight="1" x14ac:dyDescent="0.2"/>
    <row r="2084" ht="14.25" customHeight="1" x14ac:dyDescent="0.2"/>
    <row r="2085" ht="14.25" customHeight="1" x14ac:dyDescent="0.2"/>
    <row r="2086" ht="14.25" customHeight="1" x14ac:dyDescent="0.2"/>
    <row r="2087" ht="14.25" customHeight="1" x14ac:dyDescent="0.2"/>
    <row r="2088" ht="14.25" customHeight="1" x14ac:dyDescent="0.2"/>
    <row r="2089" ht="14.25" customHeight="1" x14ac:dyDescent="0.2"/>
    <row r="2090" ht="14.25" customHeight="1" x14ac:dyDescent="0.2"/>
    <row r="2091" ht="14.25" customHeight="1" x14ac:dyDescent="0.2"/>
    <row r="2092" ht="14.25" customHeight="1" x14ac:dyDescent="0.2"/>
    <row r="2093" ht="14.25" customHeight="1" x14ac:dyDescent="0.2"/>
    <row r="2094" ht="14.25" customHeight="1" x14ac:dyDescent="0.2"/>
    <row r="2095" ht="14.25" customHeight="1" x14ac:dyDescent="0.2"/>
    <row r="2096" ht="14.25" customHeight="1" x14ac:dyDescent="0.2"/>
    <row r="2097" ht="14.25" customHeight="1" x14ac:dyDescent="0.2"/>
    <row r="2098" ht="14.25" customHeight="1" x14ac:dyDescent="0.2"/>
    <row r="2099" ht="14.25" customHeight="1" x14ac:dyDescent="0.2"/>
    <row r="2100" ht="14.25" customHeight="1" x14ac:dyDescent="0.2"/>
    <row r="2101" ht="14.25" customHeight="1" x14ac:dyDescent="0.2"/>
    <row r="2102" ht="14.25" customHeight="1" x14ac:dyDescent="0.2"/>
    <row r="2103" ht="14.25" customHeight="1" x14ac:dyDescent="0.2"/>
    <row r="2104" ht="14.25" customHeight="1" x14ac:dyDescent="0.2"/>
    <row r="2105" ht="14.25" customHeight="1" x14ac:dyDescent="0.2"/>
    <row r="2106" ht="14.25" customHeight="1" x14ac:dyDescent="0.2"/>
    <row r="2107" ht="14.25" customHeight="1" x14ac:dyDescent="0.2"/>
    <row r="2108" ht="14.25" customHeight="1" x14ac:dyDescent="0.2"/>
    <row r="2109" ht="14.25" customHeight="1" x14ac:dyDescent="0.2"/>
    <row r="2110" ht="14.25" customHeight="1" x14ac:dyDescent="0.2"/>
    <row r="2111" ht="14.25" customHeight="1" x14ac:dyDescent="0.2"/>
    <row r="2112" ht="14.25" customHeight="1" x14ac:dyDescent="0.2"/>
    <row r="2113" ht="14.25" customHeight="1" x14ac:dyDescent="0.2"/>
    <row r="2114" ht="14.25" customHeight="1" x14ac:dyDescent="0.2"/>
    <row r="2115" ht="14.25" customHeight="1" x14ac:dyDescent="0.2"/>
    <row r="2116" ht="14.25" customHeight="1" x14ac:dyDescent="0.2"/>
    <row r="2117" ht="14.25" customHeight="1" x14ac:dyDescent="0.2"/>
    <row r="2118" ht="14.25" customHeight="1" x14ac:dyDescent="0.2"/>
    <row r="2119" ht="14.25" customHeight="1" x14ac:dyDescent="0.2"/>
    <row r="2120" ht="14.25" customHeight="1" x14ac:dyDescent="0.2"/>
    <row r="2121" ht="14.25" customHeight="1" x14ac:dyDescent="0.2"/>
    <row r="2122" ht="14.25" customHeight="1" x14ac:dyDescent="0.2"/>
    <row r="2123" ht="14.25" customHeight="1" x14ac:dyDescent="0.2"/>
    <row r="2124" ht="14.25" customHeight="1" x14ac:dyDescent="0.2"/>
    <row r="2125" ht="14.25" customHeight="1" x14ac:dyDescent="0.2"/>
    <row r="2126" ht="14.25" customHeight="1" x14ac:dyDescent="0.2"/>
    <row r="2127" ht="14.25" customHeight="1" x14ac:dyDescent="0.2"/>
    <row r="2128" ht="14.25" customHeight="1" x14ac:dyDescent="0.2"/>
    <row r="2129" ht="14.25" customHeight="1" x14ac:dyDescent="0.2"/>
    <row r="2130" ht="14.25" customHeight="1" x14ac:dyDescent="0.2"/>
    <row r="2131" ht="14.25" customHeight="1" x14ac:dyDescent="0.2"/>
    <row r="2132" ht="14.25" customHeight="1" x14ac:dyDescent="0.2"/>
    <row r="2133" ht="14.25" customHeight="1" x14ac:dyDescent="0.2"/>
    <row r="2134" ht="14.25" customHeight="1" x14ac:dyDescent="0.2"/>
    <row r="2135" ht="14.25" customHeight="1" x14ac:dyDescent="0.2"/>
    <row r="2136" ht="14.25" customHeight="1" x14ac:dyDescent="0.2"/>
    <row r="2137" ht="14.25" customHeight="1" x14ac:dyDescent="0.2"/>
    <row r="2138" ht="14.25" customHeight="1" x14ac:dyDescent="0.2"/>
    <row r="2139" ht="14.25" customHeight="1" x14ac:dyDescent="0.2"/>
    <row r="2140" ht="14.25" customHeight="1" x14ac:dyDescent="0.2"/>
    <row r="2141" ht="14.25" customHeight="1" x14ac:dyDescent="0.2"/>
    <row r="2142" ht="14.25" customHeight="1" x14ac:dyDescent="0.2"/>
    <row r="2143" ht="14.25" customHeight="1" x14ac:dyDescent="0.2"/>
    <row r="2144" ht="14.25" customHeight="1" x14ac:dyDescent="0.2"/>
    <row r="2145" ht="14.25" customHeight="1" x14ac:dyDescent="0.2"/>
    <row r="2146" ht="14.25" customHeight="1" x14ac:dyDescent="0.2"/>
    <row r="2147" ht="14.25" customHeight="1" x14ac:dyDescent="0.2"/>
    <row r="2148" ht="14.25" customHeight="1" x14ac:dyDescent="0.2"/>
    <row r="2149" ht="14.25" customHeight="1" x14ac:dyDescent="0.2"/>
    <row r="2150" ht="14.25" customHeight="1" x14ac:dyDescent="0.2"/>
    <row r="2151" ht="14.25" customHeight="1" x14ac:dyDescent="0.2"/>
    <row r="2152" ht="14.25" customHeight="1" x14ac:dyDescent="0.2"/>
    <row r="2153" ht="14.25" customHeight="1" x14ac:dyDescent="0.2"/>
    <row r="2154" ht="14.25" customHeight="1" x14ac:dyDescent="0.2"/>
    <row r="2155" ht="14.25" customHeight="1" x14ac:dyDescent="0.2"/>
    <row r="2156" ht="14.25" customHeight="1" x14ac:dyDescent="0.2"/>
    <row r="2157" ht="14.25" customHeight="1" x14ac:dyDescent="0.2"/>
    <row r="2158" ht="14.25" customHeight="1" x14ac:dyDescent="0.2"/>
    <row r="2159" ht="14.25" customHeight="1" x14ac:dyDescent="0.2"/>
    <row r="2160" ht="14.25" customHeight="1" x14ac:dyDescent="0.2"/>
    <row r="2161" ht="14.25" customHeight="1" x14ac:dyDescent="0.2"/>
    <row r="2162" ht="14.25" customHeight="1" x14ac:dyDescent="0.2"/>
    <row r="2163" ht="14.25" customHeight="1" x14ac:dyDescent="0.2"/>
    <row r="2164" ht="14.25" customHeight="1" x14ac:dyDescent="0.2"/>
    <row r="2165" ht="14.25" customHeight="1" x14ac:dyDescent="0.2"/>
    <row r="2166" ht="14.25" customHeight="1" x14ac:dyDescent="0.2"/>
    <row r="2167" ht="14.25" customHeight="1" x14ac:dyDescent="0.2"/>
    <row r="2168" ht="14.25" customHeight="1" x14ac:dyDescent="0.2"/>
    <row r="2169" ht="14.25" customHeight="1" x14ac:dyDescent="0.2"/>
    <row r="2170" ht="14.25" customHeight="1" x14ac:dyDescent="0.2"/>
    <row r="2171" ht="14.25" customHeight="1" x14ac:dyDescent="0.2"/>
    <row r="2172" ht="14.25" customHeight="1" x14ac:dyDescent="0.2"/>
    <row r="2173" ht="14.25" customHeight="1" x14ac:dyDescent="0.2"/>
    <row r="2174" ht="14.25" customHeight="1" x14ac:dyDescent="0.2"/>
    <row r="2175" ht="14.25" customHeight="1" x14ac:dyDescent="0.2"/>
    <row r="2176" ht="14.25" customHeight="1" x14ac:dyDescent="0.2"/>
    <row r="2177" ht="14.25" customHeight="1" x14ac:dyDescent="0.2"/>
    <row r="2178" ht="14.25" customHeight="1" x14ac:dyDescent="0.2"/>
    <row r="2179" ht="14.25" customHeight="1" x14ac:dyDescent="0.2"/>
    <row r="2180" ht="14.25" customHeight="1" x14ac:dyDescent="0.2"/>
    <row r="2181" ht="14.25" customHeight="1" x14ac:dyDescent="0.2"/>
    <row r="2182" ht="14.25" customHeight="1" x14ac:dyDescent="0.2"/>
    <row r="2183" ht="14.25" customHeight="1" x14ac:dyDescent="0.2"/>
    <row r="2184" ht="14.25" customHeight="1" x14ac:dyDescent="0.2"/>
    <row r="2185" ht="14.25" customHeight="1" x14ac:dyDescent="0.2"/>
    <row r="2186" ht="14.25" customHeight="1" x14ac:dyDescent="0.2"/>
    <row r="2187" ht="14.25" customHeight="1" x14ac:dyDescent="0.2"/>
    <row r="2188" ht="14.25" customHeight="1" x14ac:dyDescent="0.2"/>
    <row r="2189" ht="14.25" customHeight="1" x14ac:dyDescent="0.2"/>
    <row r="2190" ht="14.25" customHeight="1" x14ac:dyDescent="0.2"/>
    <row r="2191" ht="14.25" customHeight="1" x14ac:dyDescent="0.2"/>
    <row r="2192" ht="14.25" customHeight="1" x14ac:dyDescent="0.2"/>
    <row r="2193" ht="14.25" customHeight="1" x14ac:dyDescent="0.2"/>
    <row r="2194" ht="14.25" customHeight="1" x14ac:dyDescent="0.2"/>
    <row r="2195" ht="14.25" customHeight="1" x14ac:dyDescent="0.2"/>
    <row r="2196" ht="14.25" customHeight="1" x14ac:dyDescent="0.2"/>
    <row r="2197" ht="14.25" customHeight="1" x14ac:dyDescent="0.2"/>
    <row r="2198" ht="14.25" customHeight="1" x14ac:dyDescent="0.2"/>
    <row r="2199" ht="14.25" customHeight="1" x14ac:dyDescent="0.2"/>
    <row r="2200" ht="14.25" customHeight="1" x14ac:dyDescent="0.2"/>
    <row r="2201" ht="14.25" customHeight="1" x14ac:dyDescent="0.2"/>
    <row r="2202" ht="14.25" customHeight="1" x14ac:dyDescent="0.2"/>
    <row r="2203" ht="14.25" customHeight="1" x14ac:dyDescent="0.2"/>
    <row r="2204" ht="14.25" customHeight="1" x14ac:dyDescent="0.2"/>
    <row r="2205" ht="14.25" customHeight="1" x14ac:dyDescent="0.2"/>
    <row r="2206" ht="14.25" customHeight="1" x14ac:dyDescent="0.2"/>
    <row r="2207" ht="14.25" customHeight="1" x14ac:dyDescent="0.2"/>
    <row r="2208" ht="14.25" customHeight="1" x14ac:dyDescent="0.2"/>
    <row r="2209" ht="14.25" customHeight="1" x14ac:dyDescent="0.2"/>
    <row r="2210" ht="14.25" customHeight="1" x14ac:dyDescent="0.2"/>
    <row r="2211" ht="14.25" customHeight="1" x14ac:dyDescent="0.2"/>
    <row r="2212" ht="14.25" customHeight="1" x14ac:dyDescent="0.2"/>
    <row r="2213" ht="14.25" customHeight="1" x14ac:dyDescent="0.2"/>
    <row r="2214" ht="14.25" customHeight="1" x14ac:dyDescent="0.2"/>
    <row r="2215" ht="14.25" customHeight="1" x14ac:dyDescent="0.2"/>
    <row r="2216" ht="14.25" customHeight="1" x14ac:dyDescent="0.2"/>
    <row r="2217" ht="14.25" customHeight="1" x14ac:dyDescent="0.2"/>
    <row r="2218" ht="14.25" customHeight="1" x14ac:dyDescent="0.2"/>
    <row r="2219" ht="14.25" customHeight="1" x14ac:dyDescent="0.2"/>
    <row r="2220" ht="14.25" customHeight="1" x14ac:dyDescent="0.2"/>
    <row r="2221" ht="14.25" customHeight="1" x14ac:dyDescent="0.2"/>
    <row r="2222" ht="14.25" customHeight="1" x14ac:dyDescent="0.2"/>
    <row r="2223" ht="14.25" customHeight="1" x14ac:dyDescent="0.2"/>
    <row r="2224" ht="14.25" customHeight="1" x14ac:dyDescent="0.2"/>
    <row r="2225" ht="14.25" customHeight="1" x14ac:dyDescent="0.2"/>
    <row r="2226" ht="14.25" customHeight="1" x14ac:dyDescent="0.2"/>
    <row r="2227" ht="14.25" customHeight="1" x14ac:dyDescent="0.2"/>
    <row r="2228" ht="14.25" customHeight="1" x14ac:dyDescent="0.2"/>
    <row r="2229" ht="14.25" customHeight="1" x14ac:dyDescent="0.2"/>
    <row r="2230" ht="14.25" customHeight="1" x14ac:dyDescent="0.2"/>
    <row r="2231" ht="14.25" customHeight="1" x14ac:dyDescent="0.2"/>
    <row r="2232" ht="14.25" customHeight="1" x14ac:dyDescent="0.2"/>
    <row r="2233" ht="14.25" customHeight="1" x14ac:dyDescent="0.2"/>
    <row r="2234" ht="14.25" customHeight="1" x14ac:dyDescent="0.2"/>
    <row r="2235" ht="14.25" customHeight="1" x14ac:dyDescent="0.2"/>
    <row r="2236" ht="14.25" customHeight="1" x14ac:dyDescent="0.2"/>
    <row r="2237" ht="14.25" customHeight="1" x14ac:dyDescent="0.2"/>
    <row r="2238" ht="14.25" customHeight="1" x14ac:dyDescent="0.2"/>
    <row r="2239" ht="14.25" customHeight="1" x14ac:dyDescent="0.2"/>
    <row r="2240" ht="14.25" customHeight="1" x14ac:dyDescent="0.2"/>
    <row r="2241" ht="14.25" customHeight="1" x14ac:dyDescent="0.2"/>
    <row r="2242" ht="14.25" customHeight="1" x14ac:dyDescent="0.2"/>
    <row r="2243" ht="14.25" customHeight="1" x14ac:dyDescent="0.2"/>
    <row r="2244" ht="14.25" customHeight="1" x14ac:dyDescent="0.2"/>
    <row r="2245" ht="14.25" customHeight="1" x14ac:dyDescent="0.2"/>
    <row r="2246" ht="14.25" customHeight="1" x14ac:dyDescent="0.2"/>
    <row r="2247" ht="14.25" customHeight="1" x14ac:dyDescent="0.2"/>
    <row r="2248" ht="14.25" customHeight="1" x14ac:dyDescent="0.2"/>
    <row r="2249" ht="14.25" customHeight="1" x14ac:dyDescent="0.2"/>
    <row r="2250" ht="14.25" customHeight="1" x14ac:dyDescent="0.2"/>
    <row r="2251" ht="14.25" customHeight="1" x14ac:dyDescent="0.2"/>
    <row r="2252" ht="14.25" customHeight="1" x14ac:dyDescent="0.2"/>
    <row r="2253" ht="14.25" customHeight="1" x14ac:dyDescent="0.2"/>
    <row r="2254" ht="14.25" customHeight="1" x14ac:dyDescent="0.2"/>
    <row r="2255" ht="14.25" customHeight="1" x14ac:dyDescent="0.2"/>
    <row r="2256" ht="14.25" customHeight="1" x14ac:dyDescent="0.2"/>
    <row r="2257" ht="14.25" customHeight="1" x14ac:dyDescent="0.2"/>
    <row r="2258" ht="14.25" customHeight="1" x14ac:dyDescent="0.2"/>
    <row r="2259" ht="14.25" customHeight="1" x14ac:dyDescent="0.2"/>
    <row r="2260" ht="14.25" customHeight="1" x14ac:dyDescent="0.2"/>
    <row r="2261" ht="14.25" customHeight="1" x14ac:dyDescent="0.2"/>
    <row r="2262" ht="14.25" customHeight="1" x14ac:dyDescent="0.2"/>
    <row r="2263" ht="14.25" customHeight="1" x14ac:dyDescent="0.2"/>
    <row r="2264" ht="14.25" customHeight="1" x14ac:dyDescent="0.2"/>
    <row r="2265" ht="14.25" customHeight="1" x14ac:dyDescent="0.2"/>
    <row r="2266" ht="14.25" customHeight="1" x14ac:dyDescent="0.2"/>
    <row r="2267" ht="14.25" customHeight="1" x14ac:dyDescent="0.2"/>
    <row r="2268" ht="14.25" customHeight="1" x14ac:dyDescent="0.2"/>
    <row r="2269" ht="14.25" customHeight="1" x14ac:dyDescent="0.2"/>
    <row r="2270" ht="14.25" customHeight="1" x14ac:dyDescent="0.2"/>
    <row r="2271" ht="14.25" customHeight="1" x14ac:dyDescent="0.2"/>
    <row r="2272" ht="14.25" customHeight="1" x14ac:dyDescent="0.2"/>
    <row r="2273" ht="14.25" customHeight="1" x14ac:dyDescent="0.2"/>
    <row r="2274" ht="14.25" customHeight="1" x14ac:dyDescent="0.2"/>
    <row r="2275" ht="14.25" customHeight="1" x14ac:dyDescent="0.2"/>
    <row r="2276" ht="14.25" customHeight="1" x14ac:dyDescent="0.2"/>
    <row r="2277" ht="14.25" customHeight="1" x14ac:dyDescent="0.2"/>
    <row r="2278" ht="14.25" customHeight="1" x14ac:dyDescent="0.2"/>
    <row r="2279" ht="14.25" customHeight="1" x14ac:dyDescent="0.2"/>
    <row r="2280" ht="14.25" customHeight="1" x14ac:dyDescent="0.2"/>
    <row r="2281" ht="14.25" customHeight="1" x14ac:dyDescent="0.2"/>
    <row r="2282" ht="14.25" customHeight="1" x14ac:dyDescent="0.2"/>
    <row r="2283" ht="14.25" customHeight="1" x14ac:dyDescent="0.2"/>
    <row r="2284" ht="14.25" customHeight="1" x14ac:dyDescent="0.2"/>
    <row r="2285" ht="14.25" customHeight="1" x14ac:dyDescent="0.2"/>
    <row r="2286" ht="14.25" customHeight="1" x14ac:dyDescent="0.2"/>
    <row r="2287" ht="14.25" customHeight="1" x14ac:dyDescent="0.2"/>
    <row r="2288" ht="14.25" customHeight="1" x14ac:dyDescent="0.2"/>
    <row r="2289" ht="14.25" customHeight="1" x14ac:dyDescent="0.2"/>
    <row r="2290" ht="14.25" customHeight="1" x14ac:dyDescent="0.2"/>
    <row r="2291" ht="14.25" customHeight="1" x14ac:dyDescent="0.2"/>
    <row r="2292" ht="14.25" customHeight="1" x14ac:dyDescent="0.2"/>
    <row r="2293" ht="14.25" customHeight="1" x14ac:dyDescent="0.2"/>
    <row r="2294" ht="14.25" customHeight="1" x14ac:dyDescent="0.2"/>
    <row r="2295" ht="14.25" customHeight="1" x14ac:dyDescent="0.2"/>
    <row r="2296" ht="14.25" customHeight="1" x14ac:dyDescent="0.2"/>
    <row r="2297" ht="14.25" customHeight="1" x14ac:dyDescent="0.2"/>
    <row r="2298" ht="14.25" customHeight="1" x14ac:dyDescent="0.2"/>
    <row r="2299" ht="14.25" customHeight="1" x14ac:dyDescent="0.2"/>
    <row r="2300" ht="14.25" customHeight="1" x14ac:dyDescent="0.2"/>
    <row r="2301" ht="14.25" customHeight="1" x14ac:dyDescent="0.2"/>
    <row r="2302" ht="14.25" customHeight="1" x14ac:dyDescent="0.2"/>
    <row r="2303" ht="14.25" customHeight="1" x14ac:dyDescent="0.2"/>
    <row r="2304" ht="14.25" customHeight="1" x14ac:dyDescent="0.2"/>
    <row r="2305" ht="14.25" customHeight="1" x14ac:dyDescent="0.2"/>
    <row r="2306" ht="14.25" customHeight="1" x14ac:dyDescent="0.2"/>
    <row r="2307" ht="14.25" customHeight="1" x14ac:dyDescent="0.2"/>
    <row r="2308" ht="14.25" customHeight="1" x14ac:dyDescent="0.2"/>
    <row r="2309" ht="14.25" customHeight="1" x14ac:dyDescent="0.2"/>
    <row r="2310" ht="14.25" customHeight="1" x14ac:dyDescent="0.2"/>
    <row r="2311" ht="14.25" customHeight="1" x14ac:dyDescent="0.2"/>
    <row r="2312" ht="14.25" customHeight="1" x14ac:dyDescent="0.2"/>
    <row r="2313" ht="14.25" customHeight="1" x14ac:dyDescent="0.2"/>
    <row r="2314" ht="14.25" customHeight="1" x14ac:dyDescent="0.2"/>
    <row r="2315" ht="14.25" customHeight="1" x14ac:dyDescent="0.2"/>
    <row r="2316" ht="14.25" customHeight="1" x14ac:dyDescent="0.2"/>
    <row r="2317" ht="14.25" customHeight="1" x14ac:dyDescent="0.2"/>
    <row r="2318" ht="14.25" customHeight="1" x14ac:dyDescent="0.2"/>
    <row r="2319" ht="14.25" customHeight="1" x14ac:dyDescent="0.2"/>
    <row r="2320" ht="14.25" customHeight="1" x14ac:dyDescent="0.2"/>
    <row r="2321" ht="14.25" customHeight="1" x14ac:dyDescent="0.2"/>
    <row r="2322" ht="14.25" customHeight="1" x14ac:dyDescent="0.2"/>
    <row r="2323" ht="14.25" customHeight="1" x14ac:dyDescent="0.2"/>
    <row r="2324" ht="14.25" customHeight="1" x14ac:dyDescent="0.2"/>
    <row r="2325" ht="14.25" customHeight="1" x14ac:dyDescent="0.2"/>
    <row r="2326" ht="14.25" customHeight="1" x14ac:dyDescent="0.2"/>
    <row r="2327" ht="14.25" customHeight="1" x14ac:dyDescent="0.2"/>
    <row r="2328" ht="14.25" customHeight="1" x14ac:dyDescent="0.2"/>
    <row r="2329" ht="14.25" customHeight="1" x14ac:dyDescent="0.2"/>
    <row r="2330" ht="14.25" customHeight="1" x14ac:dyDescent="0.2"/>
    <row r="2331" ht="14.25" customHeight="1" x14ac:dyDescent="0.2"/>
    <row r="2332" ht="14.25" customHeight="1" x14ac:dyDescent="0.2"/>
    <row r="2333" ht="14.25" customHeight="1" x14ac:dyDescent="0.2"/>
    <row r="2334" ht="14.25" customHeight="1" x14ac:dyDescent="0.2"/>
    <row r="2335" ht="14.25" customHeight="1" x14ac:dyDescent="0.2"/>
    <row r="2336" ht="14.25" customHeight="1" x14ac:dyDescent="0.2"/>
    <row r="2337" ht="14.25" customHeight="1" x14ac:dyDescent="0.2"/>
    <row r="2338" ht="14.25" customHeight="1" x14ac:dyDescent="0.2"/>
    <row r="2339" ht="14.25" customHeight="1" x14ac:dyDescent="0.2"/>
    <row r="2340" ht="14.25" customHeight="1" x14ac:dyDescent="0.2"/>
    <row r="2341" ht="14.25" customHeight="1" x14ac:dyDescent="0.2"/>
    <row r="2342" ht="14.25" customHeight="1" x14ac:dyDescent="0.2"/>
    <row r="2343" ht="14.25" customHeight="1" x14ac:dyDescent="0.2"/>
    <row r="2344" ht="14.25" customHeight="1" x14ac:dyDescent="0.2"/>
    <row r="2345" ht="14.25" customHeight="1" x14ac:dyDescent="0.2"/>
    <row r="2346" ht="14.25" customHeight="1" x14ac:dyDescent="0.2"/>
    <row r="2347" ht="14.25" customHeight="1" x14ac:dyDescent="0.2"/>
    <row r="2348" ht="14.25" customHeight="1" x14ac:dyDescent="0.2"/>
    <row r="2349" ht="14.25" customHeight="1" x14ac:dyDescent="0.2"/>
    <row r="2350" ht="14.25" customHeight="1" x14ac:dyDescent="0.2"/>
    <row r="2351" ht="14.25" customHeight="1" x14ac:dyDescent="0.2"/>
    <row r="2352" ht="14.25" customHeight="1" x14ac:dyDescent="0.2"/>
    <row r="2353" ht="14.25" customHeight="1" x14ac:dyDescent="0.2"/>
    <row r="2354" ht="14.25" customHeight="1" x14ac:dyDescent="0.2"/>
    <row r="2355" ht="14.25" customHeight="1" x14ac:dyDescent="0.2"/>
    <row r="2356" ht="14.25" customHeight="1" x14ac:dyDescent="0.2"/>
    <row r="2357" ht="14.25" customHeight="1" x14ac:dyDescent="0.2"/>
    <row r="2358" ht="14.25" customHeight="1" x14ac:dyDescent="0.2"/>
    <row r="2359" ht="14.25" customHeight="1" x14ac:dyDescent="0.2"/>
    <row r="2360" ht="14.25" customHeight="1" x14ac:dyDescent="0.2"/>
    <row r="2361" ht="14.25" customHeight="1" x14ac:dyDescent="0.2"/>
    <row r="2362" ht="14.25" customHeight="1" x14ac:dyDescent="0.2"/>
    <row r="2363" ht="14.25" customHeight="1" x14ac:dyDescent="0.2"/>
    <row r="2364" ht="14.25" customHeight="1" x14ac:dyDescent="0.2"/>
    <row r="2365" ht="14.25" customHeight="1" x14ac:dyDescent="0.2"/>
    <row r="2366" ht="14.25" customHeight="1" x14ac:dyDescent="0.2"/>
    <row r="2367" ht="14.25" customHeight="1" x14ac:dyDescent="0.2"/>
    <row r="2368" ht="14.25" customHeight="1" x14ac:dyDescent="0.2"/>
    <row r="2369" ht="14.25" customHeight="1" x14ac:dyDescent="0.2"/>
    <row r="2370" ht="14.25" customHeight="1" x14ac:dyDescent="0.2"/>
    <row r="2371" ht="14.25" customHeight="1" x14ac:dyDescent="0.2"/>
    <row r="2372" ht="14.25" customHeight="1" x14ac:dyDescent="0.2"/>
    <row r="2373" ht="14.25" customHeight="1" x14ac:dyDescent="0.2"/>
    <row r="2374" ht="14.25" customHeight="1" x14ac:dyDescent="0.2"/>
    <row r="2375" ht="14.25" customHeight="1" x14ac:dyDescent="0.2"/>
    <row r="2376" ht="14.25" customHeight="1" x14ac:dyDescent="0.2"/>
    <row r="2377" ht="14.25" customHeight="1" x14ac:dyDescent="0.2"/>
    <row r="2378" ht="14.25" customHeight="1" x14ac:dyDescent="0.2"/>
    <row r="2379" ht="14.25" customHeight="1" x14ac:dyDescent="0.2"/>
    <row r="2380" ht="14.25" customHeight="1" x14ac:dyDescent="0.2"/>
    <row r="2381" ht="14.25" customHeight="1" x14ac:dyDescent="0.2"/>
    <row r="2382" ht="14.25" customHeight="1" x14ac:dyDescent="0.2"/>
    <row r="2383" ht="14.25" customHeight="1" x14ac:dyDescent="0.2"/>
    <row r="2384" ht="14.25" customHeight="1" x14ac:dyDescent="0.2"/>
    <row r="2385" ht="14.25" customHeight="1" x14ac:dyDescent="0.2"/>
    <row r="2386" ht="14.25" customHeight="1" x14ac:dyDescent="0.2"/>
    <row r="2387" ht="14.25" customHeight="1" x14ac:dyDescent="0.2"/>
    <row r="2388" ht="14.25" customHeight="1" x14ac:dyDescent="0.2"/>
    <row r="2389" ht="14.25" customHeight="1" x14ac:dyDescent="0.2"/>
    <row r="2390" ht="14.25" customHeight="1" x14ac:dyDescent="0.2"/>
    <row r="2391" ht="14.25" customHeight="1" x14ac:dyDescent="0.2"/>
    <row r="2392" ht="14.25" customHeight="1" x14ac:dyDescent="0.2"/>
    <row r="2393" ht="14.25" customHeight="1" x14ac:dyDescent="0.2"/>
    <row r="2394" ht="14.25" customHeight="1" x14ac:dyDescent="0.2"/>
    <row r="2395" ht="14.25" customHeight="1" x14ac:dyDescent="0.2"/>
    <row r="2396" ht="14.25" customHeight="1" x14ac:dyDescent="0.2"/>
    <row r="2397" ht="14.25" customHeight="1" x14ac:dyDescent="0.2"/>
    <row r="2398" ht="14.25" customHeight="1" x14ac:dyDescent="0.2"/>
    <row r="2399" ht="14.25" customHeight="1" x14ac:dyDescent="0.2"/>
    <row r="2400" ht="14.25" customHeight="1" x14ac:dyDescent="0.2"/>
    <row r="2401" ht="14.25" customHeight="1" x14ac:dyDescent="0.2"/>
    <row r="2402" ht="14.25" customHeight="1" x14ac:dyDescent="0.2"/>
    <row r="2403" ht="14.25" customHeight="1" x14ac:dyDescent="0.2"/>
    <row r="2404" ht="14.25" customHeight="1" x14ac:dyDescent="0.2"/>
    <row r="2405" ht="14.25" customHeight="1" x14ac:dyDescent="0.2"/>
    <row r="2406" ht="14.25" customHeight="1" x14ac:dyDescent="0.2"/>
    <row r="2407" ht="14.25" customHeight="1" x14ac:dyDescent="0.2"/>
    <row r="2408" ht="14.25" customHeight="1" x14ac:dyDescent="0.2"/>
    <row r="2409" ht="14.25" customHeight="1" x14ac:dyDescent="0.2"/>
    <row r="2410" ht="14.25" customHeight="1" x14ac:dyDescent="0.2"/>
    <row r="2411" ht="14.25" customHeight="1" x14ac:dyDescent="0.2"/>
    <row r="2412" ht="14.25" customHeight="1" x14ac:dyDescent="0.2"/>
    <row r="2413" ht="14.25" customHeight="1" x14ac:dyDescent="0.2"/>
    <row r="2414" ht="14.25" customHeight="1" x14ac:dyDescent="0.2"/>
    <row r="2415" ht="14.25" customHeight="1" x14ac:dyDescent="0.2"/>
    <row r="2416" ht="14.25" customHeight="1" x14ac:dyDescent="0.2"/>
    <row r="2417" ht="14.25" customHeight="1" x14ac:dyDescent="0.2"/>
    <row r="2418" ht="14.25" customHeight="1" x14ac:dyDescent="0.2"/>
    <row r="2419" ht="14.25" customHeight="1" x14ac:dyDescent="0.2"/>
    <row r="2420" ht="14.25" customHeight="1" x14ac:dyDescent="0.2"/>
    <row r="2421" ht="14.25" customHeight="1" x14ac:dyDescent="0.2"/>
    <row r="2422" ht="14.25" customHeight="1" x14ac:dyDescent="0.2"/>
    <row r="2423" ht="14.25" customHeight="1" x14ac:dyDescent="0.2"/>
    <row r="2424" ht="14.25" customHeight="1" x14ac:dyDescent="0.2"/>
    <row r="2425" ht="14.25" customHeight="1" x14ac:dyDescent="0.2"/>
    <row r="2426" ht="14.25" customHeight="1" x14ac:dyDescent="0.2"/>
    <row r="2427" ht="14.25" customHeight="1" x14ac:dyDescent="0.2"/>
    <row r="2428" ht="14.25" customHeight="1" x14ac:dyDescent="0.2"/>
    <row r="2429" ht="14.25" customHeight="1" x14ac:dyDescent="0.2"/>
    <row r="2430" ht="14.25" customHeight="1" x14ac:dyDescent="0.2"/>
    <row r="2431" ht="14.25" customHeight="1" x14ac:dyDescent="0.2"/>
    <row r="2432" ht="14.25" customHeight="1" x14ac:dyDescent="0.2"/>
    <row r="2433" ht="14.25" customHeight="1" x14ac:dyDescent="0.2"/>
    <row r="2434" ht="14.25" customHeight="1" x14ac:dyDescent="0.2"/>
    <row r="2435" ht="14.25" customHeight="1" x14ac:dyDescent="0.2"/>
    <row r="2436" ht="14.25" customHeight="1" x14ac:dyDescent="0.2"/>
    <row r="2437" ht="14.25" customHeight="1" x14ac:dyDescent="0.2"/>
    <row r="2438" ht="14.25" customHeight="1" x14ac:dyDescent="0.2"/>
    <row r="2439" ht="14.25" customHeight="1" x14ac:dyDescent="0.2"/>
    <row r="2440" ht="14.25" customHeight="1" x14ac:dyDescent="0.2"/>
    <row r="2441" ht="14.25" customHeight="1" x14ac:dyDescent="0.2"/>
    <row r="2442" ht="14.25" customHeight="1" x14ac:dyDescent="0.2"/>
    <row r="2443" ht="14.25" customHeight="1" x14ac:dyDescent="0.2"/>
    <row r="2444" ht="14.25" customHeight="1" x14ac:dyDescent="0.2"/>
    <row r="2445" ht="14.25" customHeight="1" x14ac:dyDescent="0.2"/>
    <row r="2446" ht="14.25" customHeight="1" x14ac:dyDescent="0.2"/>
    <row r="2447" ht="14.25" customHeight="1" x14ac:dyDescent="0.2"/>
    <row r="2448" ht="14.25" customHeight="1" x14ac:dyDescent="0.2"/>
    <row r="2449" ht="14.25" customHeight="1" x14ac:dyDescent="0.2"/>
    <row r="2450" ht="14.25" customHeight="1" x14ac:dyDescent="0.2"/>
    <row r="2451" ht="14.25" customHeight="1" x14ac:dyDescent="0.2"/>
    <row r="2452" ht="14.25" customHeight="1" x14ac:dyDescent="0.2"/>
    <row r="2453" ht="14.25" customHeight="1" x14ac:dyDescent="0.2"/>
    <row r="2454" ht="14.25" customHeight="1" x14ac:dyDescent="0.2"/>
    <row r="2455" ht="14.25" customHeight="1" x14ac:dyDescent="0.2"/>
    <row r="2456" ht="14.25" customHeight="1" x14ac:dyDescent="0.2"/>
    <row r="2457" ht="14.25" customHeight="1" x14ac:dyDescent="0.2"/>
    <row r="2458" ht="14.25" customHeight="1" x14ac:dyDescent="0.2"/>
    <row r="2459" ht="14.25" customHeight="1" x14ac:dyDescent="0.2"/>
    <row r="2460" ht="14.25" customHeight="1" x14ac:dyDescent="0.2"/>
    <row r="2461" ht="14.25" customHeight="1" x14ac:dyDescent="0.2"/>
    <row r="2462" ht="14.25" customHeight="1" x14ac:dyDescent="0.2"/>
    <row r="2463" ht="14.25" customHeight="1" x14ac:dyDescent="0.2"/>
    <row r="2464" ht="14.25" customHeight="1" x14ac:dyDescent="0.2"/>
    <row r="2465" ht="14.25" customHeight="1" x14ac:dyDescent="0.2"/>
    <row r="2466" ht="14.25" customHeight="1" x14ac:dyDescent="0.2"/>
    <row r="2467" ht="14.25" customHeight="1" x14ac:dyDescent="0.2"/>
    <row r="2468" ht="14.25" customHeight="1" x14ac:dyDescent="0.2"/>
    <row r="2469" ht="14.25" customHeight="1" x14ac:dyDescent="0.2"/>
    <row r="2470" ht="14.25" customHeight="1" x14ac:dyDescent="0.2"/>
    <row r="2471" ht="14.25" customHeight="1" x14ac:dyDescent="0.2"/>
    <row r="2472" ht="14.25" customHeight="1" x14ac:dyDescent="0.2"/>
    <row r="2473" ht="14.25" customHeight="1" x14ac:dyDescent="0.2"/>
    <row r="2474" ht="14.25" customHeight="1" x14ac:dyDescent="0.2"/>
    <row r="2475" ht="14.25" customHeight="1" x14ac:dyDescent="0.2"/>
    <row r="2476" ht="14.25" customHeight="1" x14ac:dyDescent="0.2"/>
    <row r="2477" ht="14.25" customHeight="1" x14ac:dyDescent="0.2"/>
    <row r="2478" ht="14.25" customHeight="1" x14ac:dyDescent="0.2"/>
    <row r="2479" ht="14.25" customHeight="1" x14ac:dyDescent="0.2"/>
    <row r="2480" ht="14.25" customHeight="1" x14ac:dyDescent="0.2"/>
    <row r="2481" ht="14.25" customHeight="1" x14ac:dyDescent="0.2"/>
    <row r="2482" ht="14.25" customHeight="1" x14ac:dyDescent="0.2"/>
    <row r="2483" ht="14.25" customHeight="1" x14ac:dyDescent="0.2"/>
    <row r="2484" ht="14.25" customHeight="1" x14ac:dyDescent="0.2"/>
    <row r="2485" ht="14.25" customHeight="1" x14ac:dyDescent="0.2"/>
    <row r="2486" ht="14.25" customHeight="1" x14ac:dyDescent="0.2"/>
    <row r="2487" ht="14.25" customHeight="1" x14ac:dyDescent="0.2"/>
    <row r="2488" ht="14.25" customHeight="1" x14ac:dyDescent="0.2"/>
    <row r="2489" ht="14.25" customHeight="1" x14ac:dyDescent="0.2"/>
    <row r="2490" ht="14.25" customHeight="1" x14ac:dyDescent="0.2"/>
    <row r="2491" ht="14.25" customHeight="1" x14ac:dyDescent="0.2"/>
    <row r="2492" ht="14.25" customHeight="1" x14ac:dyDescent="0.2"/>
    <row r="2493" ht="14.25" customHeight="1" x14ac:dyDescent="0.2"/>
    <row r="2494" ht="14.25" customHeight="1" x14ac:dyDescent="0.2"/>
    <row r="2495" ht="14.25" customHeight="1" x14ac:dyDescent="0.2"/>
    <row r="2496" ht="14.25" customHeight="1" x14ac:dyDescent="0.2"/>
    <row r="2497" ht="14.25" customHeight="1" x14ac:dyDescent="0.2"/>
    <row r="2498" ht="14.25" customHeight="1" x14ac:dyDescent="0.2"/>
    <row r="2499" ht="14.25" customHeight="1" x14ac:dyDescent="0.2"/>
    <row r="2500" ht="14.25" customHeight="1" x14ac:dyDescent="0.2"/>
    <row r="2501" ht="14.25" customHeight="1" x14ac:dyDescent="0.2"/>
    <row r="2502" ht="14.25" customHeight="1" x14ac:dyDescent="0.2"/>
    <row r="2503" ht="14.25" customHeight="1" x14ac:dyDescent="0.2"/>
    <row r="2504" ht="14.25" customHeight="1" x14ac:dyDescent="0.2"/>
    <row r="2505" ht="14.25" customHeight="1" x14ac:dyDescent="0.2"/>
    <row r="2506" ht="14.25" customHeight="1" x14ac:dyDescent="0.2"/>
    <row r="2507" ht="14.25" customHeight="1" x14ac:dyDescent="0.2"/>
    <row r="2508" ht="14.25" customHeight="1" x14ac:dyDescent="0.2"/>
    <row r="2509" ht="14.25" customHeight="1" x14ac:dyDescent="0.2"/>
    <row r="2510" ht="14.25" customHeight="1" x14ac:dyDescent="0.2"/>
    <row r="2511" ht="14.25" customHeight="1" x14ac:dyDescent="0.2"/>
    <row r="2512" ht="14.25" customHeight="1" x14ac:dyDescent="0.2"/>
    <row r="2513" ht="14.25" customHeight="1" x14ac:dyDescent="0.2"/>
    <row r="2514" ht="14.25" customHeight="1" x14ac:dyDescent="0.2"/>
    <row r="2515" ht="14.25" customHeight="1" x14ac:dyDescent="0.2"/>
    <row r="2516" ht="14.25" customHeight="1" x14ac:dyDescent="0.2"/>
    <row r="2517" ht="14.25" customHeight="1" x14ac:dyDescent="0.2"/>
    <row r="2518" ht="14.25" customHeight="1" x14ac:dyDescent="0.2"/>
    <row r="2519" ht="14.25" customHeight="1" x14ac:dyDescent="0.2"/>
    <row r="2520" ht="14.25" customHeight="1" x14ac:dyDescent="0.2"/>
    <row r="2521" ht="14.25" customHeight="1" x14ac:dyDescent="0.2"/>
    <row r="2522" ht="14.25" customHeight="1" x14ac:dyDescent="0.2"/>
    <row r="2523" ht="14.25" customHeight="1" x14ac:dyDescent="0.2"/>
    <row r="2524" ht="14.25" customHeight="1" x14ac:dyDescent="0.2"/>
    <row r="2525" ht="14.25" customHeight="1" x14ac:dyDescent="0.2"/>
    <row r="2526" ht="14.25" customHeight="1" x14ac:dyDescent="0.2"/>
    <row r="2527" ht="14.25" customHeight="1" x14ac:dyDescent="0.2"/>
    <row r="2528" ht="14.25" customHeight="1" x14ac:dyDescent="0.2"/>
    <row r="2529" ht="14.25" customHeight="1" x14ac:dyDescent="0.2"/>
    <row r="2530" ht="14.25" customHeight="1" x14ac:dyDescent="0.2"/>
    <row r="2531" ht="14.25" customHeight="1" x14ac:dyDescent="0.2"/>
    <row r="2532" ht="14.25" customHeight="1" x14ac:dyDescent="0.2"/>
    <row r="2533" ht="14.25" customHeight="1" x14ac:dyDescent="0.2"/>
    <row r="2534" ht="14.25" customHeight="1" x14ac:dyDescent="0.2"/>
    <row r="2535" ht="14.25" customHeight="1" x14ac:dyDescent="0.2"/>
    <row r="2536" ht="14.25" customHeight="1" x14ac:dyDescent="0.2"/>
    <row r="2537" ht="14.25" customHeight="1" x14ac:dyDescent="0.2"/>
    <row r="2538" ht="14.25" customHeight="1" x14ac:dyDescent="0.2"/>
    <row r="2539" ht="14.25" customHeight="1" x14ac:dyDescent="0.2"/>
    <row r="2540" ht="14.25" customHeight="1" x14ac:dyDescent="0.2"/>
    <row r="2541" ht="14.25" customHeight="1" x14ac:dyDescent="0.2"/>
    <row r="2542" ht="14.25" customHeight="1" x14ac:dyDescent="0.2"/>
    <row r="2543" ht="14.25" customHeight="1" x14ac:dyDescent="0.2"/>
    <row r="2544" ht="14.25" customHeight="1" x14ac:dyDescent="0.2"/>
    <row r="2545" ht="14.25" customHeight="1" x14ac:dyDescent="0.2"/>
    <row r="2546" ht="14.25" customHeight="1" x14ac:dyDescent="0.2"/>
    <row r="2547" ht="14.25" customHeight="1" x14ac:dyDescent="0.2"/>
    <row r="2548" ht="14.25" customHeight="1" x14ac:dyDescent="0.2"/>
    <row r="2549" ht="14.25" customHeight="1" x14ac:dyDescent="0.2"/>
    <row r="2550" ht="14.25" customHeight="1" x14ac:dyDescent="0.2"/>
    <row r="2551" ht="14.25" customHeight="1" x14ac:dyDescent="0.2"/>
    <row r="2552" ht="14.25" customHeight="1" x14ac:dyDescent="0.2"/>
    <row r="2553" ht="14.25" customHeight="1" x14ac:dyDescent="0.2"/>
    <row r="2554" ht="14.25" customHeight="1" x14ac:dyDescent="0.2"/>
    <row r="2555" ht="14.25" customHeight="1" x14ac:dyDescent="0.2"/>
    <row r="2556" ht="14.25" customHeight="1" x14ac:dyDescent="0.2"/>
    <row r="2557" ht="14.25" customHeight="1" x14ac:dyDescent="0.2"/>
    <row r="2558" ht="14.25" customHeight="1" x14ac:dyDescent="0.2"/>
    <row r="2559" ht="14.25" customHeight="1" x14ac:dyDescent="0.2"/>
    <row r="2560" ht="14.25" customHeight="1" x14ac:dyDescent="0.2"/>
    <row r="2561" ht="14.25" customHeight="1" x14ac:dyDescent="0.2"/>
    <row r="2562" ht="14.25" customHeight="1" x14ac:dyDescent="0.2"/>
    <row r="2563" ht="14.25" customHeight="1" x14ac:dyDescent="0.2"/>
    <row r="2564" ht="14.25" customHeight="1" x14ac:dyDescent="0.2"/>
    <row r="2565" ht="14.25" customHeight="1" x14ac:dyDescent="0.2"/>
    <row r="2566" ht="14.25" customHeight="1" x14ac:dyDescent="0.2"/>
    <row r="2567" ht="14.25" customHeight="1" x14ac:dyDescent="0.2"/>
    <row r="2568" ht="14.25" customHeight="1" x14ac:dyDescent="0.2"/>
    <row r="2569" ht="14.25" customHeight="1" x14ac:dyDescent="0.2"/>
    <row r="2570" ht="14.25" customHeight="1" x14ac:dyDescent="0.2"/>
    <row r="2571" ht="14.25" customHeight="1" x14ac:dyDescent="0.2"/>
    <row r="2572" ht="14.25" customHeight="1" x14ac:dyDescent="0.2"/>
    <row r="2573" ht="14.25" customHeight="1" x14ac:dyDescent="0.2"/>
    <row r="2574" ht="14.25" customHeight="1" x14ac:dyDescent="0.2"/>
    <row r="2575" ht="14.25" customHeight="1" x14ac:dyDescent="0.2"/>
    <row r="2576" ht="14.25" customHeight="1" x14ac:dyDescent="0.2"/>
    <row r="2577" ht="14.25" customHeight="1" x14ac:dyDescent="0.2"/>
    <row r="2578" ht="14.25" customHeight="1" x14ac:dyDescent="0.2"/>
    <row r="2579" ht="14.25" customHeight="1" x14ac:dyDescent="0.2"/>
    <row r="2580" ht="14.25" customHeight="1" x14ac:dyDescent="0.2"/>
    <row r="2581" ht="14.25" customHeight="1" x14ac:dyDescent="0.2"/>
    <row r="2582" ht="14.25" customHeight="1" x14ac:dyDescent="0.2"/>
    <row r="2583" ht="14.25" customHeight="1" x14ac:dyDescent="0.2"/>
    <row r="2584" ht="14.25" customHeight="1" x14ac:dyDescent="0.2"/>
    <row r="2585" ht="14.25" customHeight="1" x14ac:dyDescent="0.2"/>
    <row r="2586" ht="14.25" customHeight="1" x14ac:dyDescent="0.2"/>
    <row r="2587" ht="14.25" customHeight="1" x14ac:dyDescent="0.2"/>
    <row r="2588" ht="14.25" customHeight="1" x14ac:dyDescent="0.2"/>
    <row r="2589" ht="14.25" customHeight="1" x14ac:dyDescent="0.2"/>
    <row r="2590" ht="14.25" customHeight="1" x14ac:dyDescent="0.2"/>
    <row r="2591" ht="14.25" customHeight="1" x14ac:dyDescent="0.2"/>
    <row r="2592" ht="14.25" customHeight="1" x14ac:dyDescent="0.2"/>
    <row r="2593" ht="14.25" customHeight="1" x14ac:dyDescent="0.2"/>
    <row r="2594" ht="14.25" customHeight="1" x14ac:dyDescent="0.2"/>
    <row r="2595" ht="14.25" customHeight="1" x14ac:dyDescent="0.2"/>
    <row r="2596" ht="14.25" customHeight="1" x14ac:dyDescent="0.2"/>
    <row r="2597" ht="14.25" customHeight="1" x14ac:dyDescent="0.2"/>
    <row r="2598" ht="14.25" customHeight="1" x14ac:dyDescent="0.2"/>
    <row r="2599" ht="14.25" customHeight="1" x14ac:dyDescent="0.2"/>
    <row r="2600" ht="14.25" customHeight="1" x14ac:dyDescent="0.2"/>
    <row r="2601" ht="14.25" customHeight="1" x14ac:dyDescent="0.2"/>
    <row r="2602" ht="14.25" customHeight="1" x14ac:dyDescent="0.2"/>
    <row r="2603" ht="14.25" customHeight="1" x14ac:dyDescent="0.2"/>
    <row r="2604" ht="14.25" customHeight="1" x14ac:dyDescent="0.2"/>
    <row r="2605" ht="14.25" customHeight="1" x14ac:dyDescent="0.2"/>
    <row r="2606" ht="14.25" customHeight="1" x14ac:dyDescent="0.2"/>
    <row r="2607" ht="14.25" customHeight="1" x14ac:dyDescent="0.2"/>
    <row r="2608" ht="14.25" customHeight="1" x14ac:dyDescent="0.2"/>
    <row r="2609" ht="14.25" customHeight="1" x14ac:dyDescent="0.2"/>
    <row r="2610" ht="14.25" customHeight="1" x14ac:dyDescent="0.2"/>
    <row r="2611" ht="14.25" customHeight="1" x14ac:dyDescent="0.2"/>
    <row r="2612" ht="14.25" customHeight="1" x14ac:dyDescent="0.2"/>
    <row r="2613" ht="14.25" customHeight="1" x14ac:dyDescent="0.2"/>
    <row r="2614" ht="14.25" customHeight="1" x14ac:dyDescent="0.2"/>
    <row r="2615" ht="14.25" customHeight="1" x14ac:dyDescent="0.2"/>
    <row r="2616" ht="14.25" customHeight="1" x14ac:dyDescent="0.2"/>
    <row r="2617" ht="14.25" customHeight="1" x14ac:dyDescent="0.2"/>
    <row r="2618" ht="14.25" customHeight="1" x14ac:dyDescent="0.2"/>
    <row r="2619" ht="14.25" customHeight="1" x14ac:dyDescent="0.2"/>
    <row r="2620" ht="14.25" customHeight="1" x14ac:dyDescent="0.2"/>
    <row r="2621" ht="14.25" customHeight="1" x14ac:dyDescent="0.2"/>
    <row r="2622" ht="14.25" customHeight="1" x14ac:dyDescent="0.2"/>
    <row r="2623" ht="14.25" customHeight="1" x14ac:dyDescent="0.2"/>
    <row r="2624" ht="14.25" customHeight="1" x14ac:dyDescent="0.2"/>
    <row r="2625" ht="14.25" customHeight="1" x14ac:dyDescent="0.2"/>
    <row r="2626" ht="14.25" customHeight="1" x14ac:dyDescent="0.2"/>
    <row r="2627" ht="14.25" customHeight="1" x14ac:dyDescent="0.2"/>
    <row r="2628" ht="14.25" customHeight="1" x14ac:dyDescent="0.2"/>
    <row r="2629" ht="14.25" customHeight="1" x14ac:dyDescent="0.2"/>
    <row r="2630" ht="14.25" customHeight="1" x14ac:dyDescent="0.2"/>
    <row r="2631" ht="14.25" customHeight="1" x14ac:dyDescent="0.2"/>
    <row r="2632" ht="14.25" customHeight="1" x14ac:dyDescent="0.2"/>
    <row r="2633" ht="14.25" customHeight="1" x14ac:dyDescent="0.2"/>
    <row r="2634" ht="14.25" customHeight="1" x14ac:dyDescent="0.2"/>
    <row r="2635" ht="14.25" customHeight="1" x14ac:dyDescent="0.2"/>
    <row r="2636" ht="14.25" customHeight="1" x14ac:dyDescent="0.2"/>
    <row r="2637" ht="14.25" customHeight="1" x14ac:dyDescent="0.2"/>
    <row r="2638" ht="14.25" customHeight="1" x14ac:dyDescent="0.2"/>
    <row r="2639" ht="14.25" customHeight="1" x14ac:dyDescent="0.2"/>
    <row r="2640" ht="14.25" customHeight="1" x14ac:dyDescent="0.2"/>
    <row r="2641" ht="14.25" customHeight="1" x14ac:dyDescent="0.2"/>
    <row r="2642" ht="14.25" customHeight="1" x14ac:dyDescent="0.2"/>
    <row r="2643" ht="14.25" customHeight="1" x14ac:dyDescent="0.2"/>
    <row r="2644" ht="14.25" customHeight="1" x14ac:dyDescent="0.2"/>
    <row r="2645" ht="14.25" customHeight="1" x14ac:dyDescent="0.2"/>
    <row r="2646" ht="14.25" customHeight="1" x14ac:dyDescent="0.2"/>
    <row r="2647" ht="14.25" customHeight="1" x14ac:dyDescent="0.2"/>
    <row r="2648" ht="14.25" customHeight="1" x14ac:dyDescent="0.2"/>
    <row r="2649" ht="14.25" customHeight="1" x14ac:dyDescent="0.2"/>
    <row r="2650" ht="14.25" customHeight="1" x14ac:dyDescent="0.2"/>
    <row r="2651" ht="14.25" customHeight="1" x14ac:dyDescent="0.2"/>
    <row r="2652" ht="14.25" customHeight="1" x14ac:dyDescent="0.2"/>
    <row r="2653" ht="14.25" customHeight="1" x14ac:dyDescent="0.2"/>
    <row r="2654" ht="14.25" customHeight="1" x14ac:dyDescent="0.2"/>
    <row r="2655" ht="14.25" customHeight="1" x14ac:dyDescent="0.2"/>
    <row r="2656" ht="14.25" customHeight="1" x14ac:dyDescent="0.2"/>
    <row r="2657" ht="14.25" customHeight="1" x14ac:dyDescent="0.2"/>
    <row r="2658" ht="14.25" customHeight="1" x14ac:dyDescent="0.2"/>
    <row r="2659" ht="14.25" customHeight="1" x14ac:dyDescent="0.2"/>
    <row r="2660" ht="14.25" customHeight="1" x14ac:dyDescent="0.2"/>
    <row r="2661" ht="14.25" customHeight="1" x14ac:dyDescent="0.2"/>
    <row r="2662" ht="14.25" customHeight="1" x14ac:dyDescent="0.2"/>
    <row r="2663" ht="14.25" customHeight="1" x14ac:dyDescent="0.2"/>
    <row r="2664" ht="14.25" customHeight="1" x14ac:dyDescent="0.2"/>
    <row r="2665" ht="14.25" customHeight="1" x14ac:dyDescent="0.2"/>
    <row r="2666" ht="14.25" customHeight="1" x14ac:dyDescent="0.2"/>
    <row r="2667" ht="14.25" customHeight="1" x14ac:dyDescent="0.2"/>
    <row r="2668" ht="14.25" customHeight="1" x14ac:dyDescent="0.2"/>
    <row r="2669" ht="14.25" customHeight="1" x14ac:dyDescent="0.2"/>
    <row r="2670" ht="14.25" customHeight="1" x14ac:dyDescent="0.2"/>
  </sheetData>
  <sheetProtection formatCells="0" formatColumns="0" formatRows="0" insertHyperlinks="0"/>
  <mergeCells count="125">
    <mergeCell ref="BT10:BU10"/>
    <mergeCell ref="L7:N7"/>
    <mergeCell ref="O7:Q7"/>
    <mergeCell ref="R7:T7"/>
    <mergeCell ref="U7:W7"/>
    <mergeCell ref="X7:Z7"/>
    <mergeCell ref="AA7:AC7"/>
    <mergeCell ref="BV10:BW10"/>
    <mergeCell ref="BX7:BY7"/>
    <mergeCell ref="AT10:AU10"/>
    <mergeCell ref="AV10:AW10"/>
    <mergeCell ref="AX10:AY10"/>
    <mergeCell ref="AZ10:BA10"/>
    <mergeCell ref="AT7:AU7"/>
    <mergeCell ref="AV7:AW7"/>
    <mergeCell ref="AX7:AY7"/>
    <mergeCell ref="AZ7:BA7"/>
    <mergeCell ref="AT8:AT9"/>
    <mergeCell ref="AU8:AU9"/>
    <mergeCell ref="AV8:AV9"/>
    <mergeCell ref="AW8:AW9"/>
    <mergeCell ref="AX8:AX9"/>
    <mergeCell ref="AY8:AY9"/>
    <mergeCell ref="AZ8:AZ9"/>
    <mergeCell ref="CT8:CT9"/>
    <mergeCell ref="CL8:CL9"/>
    <mergeCell ref="BX10:BY10"/>
    <mergeCell ref="BZ10:CA10"/>
    <mergeCell ref="CB10:CC10"/>
    <mergeCell ref="CD10:CE10"/>
    <mergeCell ref="CH10:CI10"/>
    <mergeCell ref="CG6:CG9"/>
    <mergeCell ref="CM8:CM9"/>
    <mergeCell ref="CN8:CN9"/>
    <mergeCell ref="CQ8:CQ9"/>
    <mergeCell ref="CS8:CS9"/>
    <mergeCell ref="BZ7:CA7"/>
    <mergeCell ref="BA8:BA9"/>
    <mergeCell ref="AP10:AQ10"/>
    <mergeCell ref="AR10:AS10"/>
    <mergeCell ref="BJ10:BK10"/>
    <mergeCell ref="BZ8:BZ9"/>
    <mergeCell ref="CB8:CB9"/>
    <mergeCell ref="CD8:CD9"/>
    <mergeCell ref="BR8:BR9"/>
    <mergeCell ref="BT8:BT9"/>
    <mergeCell ref="BV8:BV9"/>
    <mergeCell ref="BX8:BX9"/>
    <mergeCell ref="BB10:BC10"/>
    <mergeCell ref="BD10:BE10"/>
    <mergeCell ref="BF10:BG10"/>
    <mergeCell ref="BL10:BM10"/>
    <mergeCell ref="BN10:BO10"/>
    <mergeCell ref="BP10:BQ10"/>
    <mergeCell ref="BB8:BB9"/>
    <mergeCell ref="BC8:BC9"/>
    <mergeCell ref="BD8:BD9"/>
    <mergeCell ref="BE8:BE9"/>
    <mergeCell ref="BF8:BF9"/>
    <mergeCell ref="BG8:BG9"/>
    <mergeCell ref="BR10:BS10"/>
    <mergeCell ref="C10:D10"/>
    <mergeCell ref="F10:G10"/>
    <mergeCell ref="I10:J10"/>
    <mergeCell ref="L10:M10"/>
    <mergeCell ref="O10:P10"/>
    <mergeCell ref="R10:S10"/>
    <mergeCell ref="U10:V10"/>
    <mergeCell ref="BN8:BN9"/>
    <mergeCell ref="BP8:BP9"/>
    <mergeCell ref="U8:U9"/>
    <mergeCell ref="AG8:AG9"/>
    <mergeCell ref="AL8:AL9"/>
    <mergeCell ref="AM8:AM9"/>
    <mergeCell ref="AN8:AN9"/>
    <mergeCell ref="AO8:AO9"/>
    <mergeCell ref="AP8:AP9"/>
    <mergeCell ref="AQ8:AQ9"/>
    <mergeCell ref="AR8:AR9"/>
    <mergeCell ref="AS8:AS9"/>
    <mergeCell ref="BJ8:BJ9"/>
    <mergeCell ref="BL8:BL9"/>
    <mergeCell ref="AG10:AH10"/>
    <mergeCell ref="AL10:AM10"/>
    <mergeCell ref="AN10:AO10"/>
    <mergeCell ref="B6:B9"/>
    <mergeCell ref="AK6:AK9"/>
    <mergeCell ref="BI6:BI9"/>
    <mergeCell ref="R8:R9"/>
    <mergeCell ref="C8:C9"/>
    <mergeCell ref="F8:F9"/>
    <mergeCell ref="I8:I9"/>
    <mergeCell ref="L8:L9"/>
    <mergeCell ref="O8:O9"/>
    <mergeCell ref="BB7:BC7"/>
    <mergeCell ref="BD7:BE7"/>
    <mergeCell ref="BF7:BG7"/>
    <mergeCell ref="X8:X9"/>
    <mergeCell ref="AA8:AA9"/>
    <mergeCell ref="AD8:AD9"/>
    <mergeCell ref="AL7:AM7"/>
    <mergeCell ref="AN7:AO7"/>
    <mergeCell ref="AP7:AQ7"/>
    <mergeCell ref="AR7:AS7"/>
    <mergeCell ref="AD7:AF7"/>
    <mergeCell ref="AG7:AI7"/>
    <mergeCell ref="C7:E7"/>
    <mergeCell ref="F7:H7"/>
    <mergeCell ref="I7:K7"/>
    <mergeCell ref="BJ7:BK7"/>
    <mergeCell ref="CO8:CO9"/>
    <mergeCell ref="CP8:CP9"/>
    <mergeCell ref="CR8:CR9"/>
    <mergeCell ref="BL7:BM7"/>
    <mergeCell ref="BN7:BO7"/>
    <mergeCell ref="BP7:BQ7"/>
    <mergeCell ref="CH7:CI7"/>
    <mergeCell ref="CH8:CH9"/>
    <mergeCell ref="CJ8:CJ9"/>
    <mergeCell ref="CK8:CK9"/>
    <mergeCell ref="CB7:CC7"/>
    <mergeCell ref="CD7:CE7"/>
    <mergeCell ref="BT7:BU7"/>
    <mergeCell ref="BV7:BW7"/>
    <mergeCell ref="BR7:BS7"/>
  </mergeCells>
  <dataValidations count="1">
    <dataValidation type="decimal" operator="greaterThanOrEqual" allowBlank="1" showInputMessage="1" showErrorMessage="1" error="Please enter non-negative number." sqref="CH11:CT26 AL11:BG26 BJ11:CE26 C11:AI26">
      <formula1>0</formula1>
    </dataValidation>
  </dataValidations>
  <pageMargins left="0.70866141732283472" right="0.70866141732283472" top="0.74803149606299213" bottom="0.74803149606299213" header="0.31496062992125984" footer="0.31496062992125984"/>
  <pageSetup paperSize="8" scale="52" fitToWidth="2" orientation="landscape" cellComments="asDisplayed" r:id="rId1"/>
  <headerFooter>
    <oddHeader>&amp;LFSB shadow banking exercise 2016&amp;RConfidential when completed</oddHeader>
    <oddFooter>&amp;C&amp;P of &amp;N</oddFooter>
  </headerFooter>
  <colBreaks count="1" manualBreakCount="1">
    <brk id="59" min="1" max="3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59999389629810485"/>
  </sheetPr>
  <dimension ref="A1:AV2681"/>
  <sheetViews>
    <sheetView showGridLines="0" zoomScale="85" zoomScaleNormal="85" zoomScaleSheetLayoutView="40" workbookViewId="0"/>
  </sheetViews>
  <sheetFormatPr defaultColWidth="0" defaultRowHeight="0" customHeight="1" zeroHeight="1" x14ac:dyDescent="0.2"/>
  <cols>
    <col min="1" max="1" width="3.625" style="3" customWidth="1"/>
    <col min="2" max="2" width="11.625" style="3" customWidth="1"/>
    <col min="3" max="26" width="12.5" style="3" customWidth="1"/>
    <col min="27" max="27" width="10.75" style="3" customWidth="1"/>
    <col min="28" max="28" width="5.125" style="3" customWidth="1"/>
    <col min="29" max="29" width="14.875" style="2103" customWidth="1"/>
    <col min="30" max="30" width="11.625" style="2103" customWidth="1"/>
    <col min="31" max="40" width="12.5" style="2103" customWidth="1"/>
    <col min="41" max="48" width="12.5" style="3" customWidth="1"/>
    <col min="49" max="49" width="9" style="3" customWidth="1"/>
    <col min="50" max="16384" width="0" style="3" hidden="1"/>
  </cols>
  <sheetData>
    <row r="1" spans="1:48" s="2" customFormat="1" ht="14.25" customHeight="1" x14ac:dyDescent="0.2">
      <c r="A1" s="50" t="s">
        <v>217</v>
      </c>
      <c r="B1" s="39"/>
      <c r="AA1" s="3"/>
      <c r="AB1" s="3"/>
      <c r="AC1" s="39"/>
      <c r="AD1" s="39"/>
    </row>
    <row r="2" spans="1:48" s="2" customFormat="1" ht="19.5" customHeight="1" x14ac:dyDescent="0.2">
      <c r="B2" s="75" t="s">
        <v>138</v>
      </c>
      <c r="C2" s="75"/>
      <c r="D2" s="75"/>
      <c r="E2" s="75"/>
      <c r="F2" s="75"/>
      <c r="G2" s="75"/>
      <c r="H2" s="75"/>
      <c r="I2" s="75"/>
      <c r="J2" s="75"/>
      <c r="K2" s="75"/>
      <c r="L2" s="75"/>
      <c r="M2" s="75"/>
      <c r="N2" s="75"/>
      <c r="O2" s="75"/>
      <c r="P2" s="75"/>
      <c r="Q2" s="75"/>
      <c r="R2" s="75"/>
      <c r="S2" s="75"/>
      <c r="T2" s="75"/>
      <c r="U2" s="75"/>
      <c r="V2" s="75"/>
      <c r="W2" s="75"/>
      <c r="X2" s="75"/>
      <c r="Y2" s="75"/>
      <c r="Z2" s="75"/>
      <c r="AA2" s="130"/>
      <c r="AB2" s="75" t="s">
        <v>139</v>
      </c>
      <c r="AC2" s="75"/>
      <c r="AD2" s="75"/>
      <c r="AE2" s="75"/>
      <c r="AF2" s="75"/>
      <c r="AG2" s="75"/>
      <c r="AH2" s="75"/>
      <c r="AI2" s="75"/>
      <c r="AJ2" s="75"/>
      <c r="AK2" s="75"/>
      <c r="AL2" s="75"/>
      <c r="AM2" s="75"/>
      <c r="AN2" s="75"/>
      <c r="AO2" s="75"/>
      <c r="AP2" s="75"/>
      <c r="AQ2" s="75"/>
      <c r="AR2" s="75"/>
      <c r="AS2" s="75"/>
      <c r="AT2" s="75"/>
      <c r="AU2" s="75"/>
      <c r="AV2" s="75"/>
    </row>
    <row r="3" spans="1:48" ht="9.9499999999999993" customHeight="1" x14ac:dyDescent="0.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s="2" customFormat="1" ht="12" customHeight="1" x14ac:dyDescent="0.2">
      <c r="B4" s="74" t="s">
        <v>237</v>
      </c>
      <c r="D4" s="74"/>
      <c r="E4" s="74"/>
      <c r="F4" s="74"/>
      <c r="G4" s="74"/>
      <c r="H4" s="74"/>
      <c r="I4" s="74"/>
      <c r="J4" s="74"/>
      <c r="K4" s="74"/>
      <c r="L4" s="74"/>
      <c r="M4" s="74"/>
      <c r="N4" s="74"/>
      <c r="O4" s="74"/>
      <c r="P4" s="74"/>
      <c r="Q4" s="74"/>
      <c r="R4" s="74"/>
      <c r="S4" s="74"/>
      <c r="T4" s="74"/>
      <c r="U4" s="74"/>
      <c r="V4" s="74"/>
      <c r="W4" s="74"/>
      <c r="X4" s="74"/>
      <c r="Y4" s="74"/>
      <c r="Z4" s="74"/>
      <c r="AA4" s="155" t="s">
        <v>329</v>
      </c>
      <c r="AB4" s="74" t="s">
        <v>237</v>
      </c>
      <c r="AC4" s="74"/>
      <c r="AD4" s="74"/>
      <c r="AI4" s="74"/>
      <c r="AN4" s="74"/>
      <c r="AP4" s="74"/>
      <c r="AR4" s="74"/>
      <c r="AT4" s="74"/>
      <c r="AV4" s="74"/>
    </row>
    <row r="5" spans="1:48" s="2" customFormat="1" ht="12" customHeight="1" thickBot="1" x14ac:dyDescent="0.25">
      <c r="B5" s="11"/>
      <c r="C5" s="11"/>
      <c r="D5" s="11"/>
      <c r="E5" s="11"/>
      <c r="F5" s="11"/>
      <c r="G5" s="11"/>
      <c r="H5" s="11"/>
      <c r="I5" s="11"/>
      <c r="J5" s="11"/>
      <c r="K5" s="11"/>
      <c r="L5" s="11"/>
      <c r="M5" s="11"/>
      <c r="N5" s="11"/>
      <c r="O5" s="11"/>
      <c r="P5" s="11"/>
      <c r="Q5" s="11"/>
      <c r="R5" s="11"/>
      <c r="S5" s="11"/>
      <c r="T5" s="11"/>
      <c r="U5" s="11"/>
      <c r="V5" s="11"/>
      <c r="W5" s="11"/>
      <c r="X5" s="11"/>
      <c r="Y5" s="11"/>
      <c r="Z5" s="11"/>
      <c r="AA5" s="11"/>
      <c r="AB5" s="154"/>
      <c r="AC5" s="154"/>
      <c r="AD5" s="11"/>
      <c r="AE5" s="11"/>
      <c r="AF5" s="11"/>
      <c r="AG5" s="11"/>
      <c r="AH5" s="11"/>
      <c r="AI5" s="11"/>
      <c r="AJ5" s="11"/>
      <c r="AK5" s="11"/>
      <c r="AL5" s="11"/>
      <c r="AM5" s="11"/>
      <c r="AN5" s="11"/>
      <c r="AO5" s="11"/>
      <c r="AP5" s="11"/>
      <c r="AQ5" s="11"/>
      <c r="AR5" s="11"/>
      <c r="AS5" s="11"/>
      <c r="AT5" s="11"/>
      <c r="AU5" s="11"/>
      <c r="AV5" s="11"/>
    </row>
    <row r="6" spans="1:48" s="2" customFormat="1" ht="14.25" customHeight="1" x14ac:dyDescent="0.2">
      <c r="B6" s="2023" t="s">
        <v>124</v>
      </c>
      <c r="C6" s="156" t="s">
        <v>1</v>
      </c>
      <c r="D6" s="65" t="s">
        <v>2</v>
      </c>
      <c r="E6" s="156" t="s">
        <v>3</v>
      </c>
      <c r="F6" s="65" t="s">
        <v>94</v>
      </c>
      <c r="G6" s="156" t="s">
        <v>4</v>
      </c>
      <c r="H6" s="65" t="s">
        <v>5</v>
      </c>
      <c r="I6" s="156" t="s">
        <v>6</v>
      </c>
      <c r="J6" s="65" t="s">
        <v>7</v>
      </c>
      <c r="K6" s="156" t="s">
        <v>8</v>
      </c>
      <c r="L6" s="65" t="s">
        <v>9</v>
      </c>
      <c r="M6" s="156" t="s">
        <v>10</v>
      </c>
      <c r="N6" s="65" t="s">
        <v>11</v>
      </c>
      <c r="O6" s="65" t="s">
        <v>12</v>
      </c>
      <c r="P6" s="65" t="s">
        <v>13</v>
      </c>
      <c r="Q6" s="156" t="s">
        <v>14</v>
      </c>
      <c r="R6" s="65" t="s">
        <v>15</v>
      </c>
      <c r="S6" s="156" t="s">
        <v>16</v>
      </c>
      <c r="T6" s="65" t="s">
        <v>17</v>
      </c>
      <c r="U6" s="156" t="s">
        <v>18</v>
      </c>
      <c r="V6" s="65" t="s">
        <v>19</v>
      </c>
      <c r="W6" s="156" t="s">
        <v>20</v>
      </c>
      <c r="X6" s="65" t="s">
        <v>21</v>
      </c>
      <c r="Y6" s="156" t="s">
        <v>22</v>
      </c>
      <c r="Z6" s="65" t="s">
        <v>23</v>
      </c>
      <c r="AA6" s="58"/>
      <c r="AB6" s="2057" t="s">
        <v>652</v>
      </c>
      <c r="AC6" s="2057"/>
      <c r="AD6" s="1532"/>
      <c r="AE6" s="156" t="s">
        <v>1</v>
      </c>
      <c r="AF6" s="156" t="s">
        <v>2</v>
      </c>
      <c r="AG6" s="156" t="s">
        <v>3</v>
      </c>
      <c r="AH6" s="156" t="s">
        <v>94</v>
      </c>
      <c r="AI6" s="65" t="s">
        <v>4</v>
      </c>
      <c r="AJ6" s="156" t="s">
        <v>5</v>
      </c>
      <c r="AK6" s="156" t="s">
        <v>6</v>
      </c>
      <c r="AL6" s="156" t="s">
        <v>7</v>
      </c>
      <c r="AM6" s="156" t="s">
        <v>8</v>
      </c>
      <c r="AN6" s="156" t="s">
        <v>9</v>
      </c>
      <c r="AO6" s="65" t="s">
        <v>10</v>
      </c>
      <c r="AP6" s="156" t="s">
        <v>11</v>
      </c>
      <c r="AQ6" s="65" t="s">
        <v>12</v>
      </c>
      <c r="AR6" s="156" t="s">
        <v>13</v>
      </c>
      <c r="AS6" s="65" t="s">
        <v>14</v>
      </c>
      <c r="AT6" s="156" t="s">
        <v>15</v>
      </c>
      <c r="AU6" s="65" t="s">
        <v>16</v>
      </c>
      <c r="AV6" s="156" t="s">
        <v>17</v>
      </c>
    </row>
    <row r="7" spans="1:48" s="2" customFormat="1" ht="32.1" customHeight="1" x14ac:dyDescent="0.2">
      <c r="B7" s="2015"/>
      <c r="C7" s="2058" t="s">
        <v>344</v>
      </c>
      <c r="D7" s="159"/>
      <c r="E7" s="2060" t="s">
        <v>345</v>
      </c>
      <c r="F7" s="159"/>
      <c r="G7" s="2037" t="s">
        <v>1012</v>
      </c>
      <c r="H7" s="1792"/>
      <c r="I7" s="2037" t="s">
        <v>1013</v>
      </c>
      <c r="J7" s="1792"/>
      <c r="K7" s="2037" t="s">
        <v>1014</v>
      </c>
      <c r="L7" s="1792"/>
      <c r="M7" s="2037" t="s">
        <v>1015</v>
      </c>
      <c r="N7" s="1792"/>
      <c r="O7" s="2037" t="s">
        <v>784</v>
      </c>
      <c r="P7" s="1792"/>
      <c r="Q7" s="2037" t="s">
        <v>785</v>
      </c>
      <c r="R7" s="1792"/>
      <c r="S7" s="2037" t="s">
        <v>786</v>
      </c>
      <c r="T7" s="1792"/>
      <c r="U7" s="2037" t="s">
        <v>787</v>
      </c>
      <c r="V7" s="1792"/>
      <c r="W7" s="2037" t="s">
        <v>1048</v>
      </c>
      <c r="X7" s="1792"/>
      <c r="Y7" s="2037" t="s">
        <v>1047</v>
      </c>
      <c r="Z7" s="1792"/>
      <c r="AA7" s="1518"/>
      <c r="AB7" s="1518"/>
      <c r="AC7" s="1533"/>
      <c r="AD7" s="1533"/>
      <c r="AE7" s="2058" t="s">
        <v>312</v>
      </c>
      <c r="AF7" s="2060" t="s">
        <v>143</v>
      </c>
      <c r="AG7" s="2060" t="s">
        <v>136</v>
      </c>
      <c r="AH7" s="2060" t="s">
        <v>137</v>
      </c>
      <c r="AI7" s="159"/>
      <c r="AJ7" s="2037" t="s">
        <v>253</v>
      </c>
      <c r="AK7" s="2037" t="s">
        <v>352</v>
      </c>
      <c r="AL7" s="2037" t="s">
        <v>350</v>
      </c>
      <c r="AM7" s="2037" t="s">
        <v>254</v>
      </c>
      <c r="AN7" s="1792"/>
      <c r="AO7" s="2055" t="s">
        <v>255</v>
      </c>
      <c r="AP7" s="1792"/>
      <c r="AQ7" s="2055" t="s">
        <v>256</v>
      </c>
      <c r="AR7" s="1792"/>
      <c r="AS7" s="2055" t="s">
        <v>343</v>
      </c>
      <c r="AT7" s="1792"/>
      <c r="AU7" s="2055" t="s">
        <v>472</v>
      </c>
      <c r="AV7" s="1792"/>
    </row>
    <row r="8" spans="1:48" s="2" customFormat="1" ht="68.099999999999994" customHeight="1" x14ac:dyDescent="0.2">
      <c r="B8" s="2015"/>
      <c r="C8" s="2059"/>
      <c r="D8" s="1627" t="s">
        <v>252</v>
      </c>
      <c r="E8" s="2061"/>
      <c r="F8" s="1627" t="s">
        <v>252</v>
      </c>
      <c r="G8" s="2056"/>
      <c r="H8" s="1794" t="s">
        <v>252</v>
      </c>
      <c r="I8" s="2056"/>
      <c r="J8" s="1794" t="s">
        <v>252</v>
      </c>
      <c r="K8" s="2056"/>
      <c r="L8" s="1794" t="s">
        <v>252</v>
      </c>
      <c r="M8" s="2056"/>
      <c r="N8" s="1794" t="s">
        <v>252</v>
      </c>
      <c r="O8" s="2056"/>
      <c r="P8" s="1794" t="s">
        <v>252</v>
      </c>
      <c r="Q8" s="2056"/>
      <c r="R8" s="1794" t="s">
        <v>252</v>
      </c>
      <c r="S8" s="2056"/>
      <c r="T8" s="1794" t="s">
        <v>252</v>
      </c>
      <c r="U8" s="2056"/>
      <c r="V8" s="1794" t="s">
        <v>252</v>
      </c>
      <c r="W8" s="2056"/>
      <c r="X8" s="1794" t="s">
        <v>252</v>
      </c>
      <c r="Y8" s="2056"/>
      <c r="Z8" s="1794" t="s">
        <v>252</v>
      </c>
      <c r="AA8" s="1518"/>
      <c r="AB8" s="1518"/>
      <c r="AC8" s="1533"/>
      <c r="AD8" s="1533"/>
      <c r="AE8" s="2058"/>
      <c r="AF8" s="2060"/>
      <c r="AG8" s="2060"/>
      <c r="AH8" s="2060"/>
      <c r="AI8" s="197" t="s">
        <v>252</v>
      </c>
      <c r="AJ8" s="2037"/>
      <c r="AK8" s="2037"/>
      <c r="AL8" s="2037"/>
      <c r="AM8" s="2037"/>
      <c r="AN8" s="1793" t="s">
        <v>252</v>
      </c>
      <c r="AO8" s="2056"/>
      <c r="AP8" s="1793" t="s">
        <v>252</v>
      </c>
      <c r="AQ8" s="2056"/>
      <c r="AR8" s="1793" t="s">
        <v>252</v>
      </c>
      <c r="AS8" s="2056"/>
      <c r="AT8" s="1793" t="s">
        <v>252</v>
      </c>
      <c r="AU8" s="2056"/>
      <c r="AV8" s="1793" t="s">
        <v>252</v>
      </c>
    </row>
    <row r="9" spans="1:48" s="52" customFormat="1" ht="27.75" customHeight="1" thickBot="1" x14ac:dyDescent="0.25">
      <c r="A9" s="51"/>
      <c r="B9" s="1519" t="s">
        <v>104</v>
      </c>
      <c r="C9" s="2062" t="s">
        <v>347</v>
      </c>
      <c r="D9" s="2063"/>
      <c r="E9" s="2064" t="s">
        <v>348</v>
      </c>
      <c r="F9" s="2065"/>
      <c r="G9" s="2072" t="s">
        <v>1016</v>
      </c>
      <c r="H9" s="2071"/>
      <c r="I9" s="2072" t="s">
        <v>1017</v>
      </c>
      <c r="J9" s="2070"/>
      <c r="K9" s="2072" t="s">
        <v>1018</v>
      </c>
      <c r="L9" s="2071"/>
      <c r="M9" s="2072" t="s">
        <v>1019</v>
      </c>
      <c r="N9" s="2071"/>
      <c r="O9" s="2070" t="s">
        <v>1020</v>
      </c>
      <c r="P9" s="2071"/>
      <c r="Q9" s="2072" t="s">
        <v>1021</v>
      </c>
      <c r="R9" s="2071"/>
      <c r="S9" s="2070" t="s">
        <v>1022</v>
      </c>
      <c r="T9" s="2071"/>
      <c r="U9" s="2072" t="s">
        <v>1023</v>
      </c>
      <c r="V9" s="2071"/>
      <c r="W9" s="2070" t="s">
        <v>1049</v>
      </c>
      <c r="X9" s="2071"/>
      <c r="Y9" s="2072" t="s">
        <v>1050</v>
      </c>
      <c r="Z9" s="2071"/>
      <c r="AA9" s="60"/>
      <c r="AB9" s="2066" t="s">
        <v>104</v>
      </c>
      <c r="AC9" s="2066"/>
      <c r="AD9" s="2067"/>
      <c r="AE9" s="432" t="s">
        <v>349</v>
      </c>
      <c r="AF9" s="1520" t="s">
        <v>257</v>
      </c>
      <c r="AG9" s="1520" t="s">
        <v>258</v>
      </c>
      <c r="AH9" s="2068" t="s">
        <v>259</v>
      </c>
      <c r="AI9" s="2068"/>
      <c r="AJ9" s="1520" t="s">
        <v>260</v>
      </c>
      <c r="AK9" s="1520" t="s">
        <v>261</v>
      </c>
      <c r="AL9" s="1520" t="s">
        <v>351</v>
      </c>
      <c r="AM9" s="2069" t="s">
        <v>353</v>
      </c>
      <c r="AN9" s="2069"/>
      <c r="AO9" s="2073" t="s">
        <v>262</v>
      </c>
      <c r="AP9" s="2074"/>
      <c r="AQ9" s="2073" t="s">
        <v>263</v>
      </c>
      <c r="AR9" s="2074"/>
      <c r="AS9" s="2073" t="s">
        <v>264</v>
      </c>
      <c r="AT9" s="2074"/>
      <c r="AU9" s="2073" t="s">
        <v>473</v>
      </c>
      <c r="AV9" s="2074"/>
    </row>
    <row r="10" spans="1:48" s="2" customFormat="1" ht="14.25" customHeight="1" x14ac:dyDescent="0.2">
      <c r="A10" s="6"/>
      <c r="B10" s="84">
        <v>2002</v>
      </c>
      <c r="C10" s="160"/>
      <c r="D10" s="134"/>
      <c r="E10" s="150"/>
      <c r="F10" s="134"/>
      <c r="G10" s="1783"/>
      <c r="H10" s="1766"/>
      <c r="I10" s="1783"/>
      <c r="J10" s="1766"/>
      <c r="K10" s="1783"/>
      <c r="L10" s="1766"/>
      <c r="M10" s="1783"/>
      <c r="N10" s="1766"/>
      <c r="O10" s="1783"/>
      <c r="P10" s="1766"/>
      <c r="Q10" s="1783"/>
      <c r="R10" s="1766"/>
      <c r="S10" s="1783"/>
      <c r="T10" s="1766"/>
      <c r="U10" s="1783"/>
      <c r="V10" s="1766"/>
      <c r="W10" s="1783"/>
      <c r="X10" s="1766"/>
      <c r="Y10" s="1783"/>
      <c r="Z10" s="1766"/>
      <c r="AA10" s="658"/>
      <c r="AB10" s="2087" t="s">
        <v>312</v>
      </c>
      <c r="AC10" s="2087"/>
      <c r="AD10" s="173" t="s">
        <v>134</v>
      </c>
      <c r="AE10" s="178"/>
      <c r="AF10" s="178"/>
      <c r="AG10" s="178"/>
      <c r="AH10" s="178"/>
      <c r="AI10" s="179"/>
      <c r="AJ10" s="1790"/>
      <c r="AK10" s="1790"/>
      <c r="AL10" s="1790"/>
      <c r="AM10" s="1790"/>
      <c r="AN10" s="1791"/>
      <c r="AO10" s="1790"/>
      <c r="AP10" s="1791"/>
      <c r="AQ10" s="1790"/>
      <c r="AR10" s="1791"/>
      <c r="AS10" s="1790"/>
      <c r="AT10" s="1791"/>
      <c r="AU10" s="1790"/>
      <c r="AV10" s="1791"/>
    </row>
    <row r="11" spans="1:48" s="2" customFormat="1" ht="14.25" customHeight="1" x14ac:dyDescent="0.2">
      <c r="A11" s="6"/>
      <c r="B11" s="85">
        <v>2003</v>
      </c>
      <c r="C11" s="161"/>
      <c r="D11" s="136"/>
      <c r="E11" s="162"/>
      <c r="F11" s="136"/>
      <c r="G11" s="1795"/>
      <c r="H11" s="1767"/>
      <c r="I11" s="1795"/>
      <c r="J11" s="1767"/>
      <c r="K11" s="1795"/>
      <c r="L11" s="1767"/>
      <c r="M11" s="1795"/>
      <c r="N11" s="1767"/>
      <c r="O11" s="1795"/>
      <c r="P11" s="1767"/>
      <c r="Q11" s="1795"/>
      <c r="R11" s="1767"/>
      <c r="S11" s="1795"/>
      <c r="T11" s="1767"/>
      <c r="U11" s="1795"/>
      <c r="V11" s="1767"/>
      <c r="W11" s="1795"/>
      <c r="X11" s="1767"/>
      <c r="Y11" s="1795"/>
      <c r="Z11" s="1767"/>
      <c r="AA11" s="658"/>
      <c r="AB11" s="2088"/>
      <c r="AC11" s="2088"/>
      <c r="AD11" s="174" t="s">
        <v>135</v>
      </c>
      <c r="AE11" s="663" t="str">
        <f>IF(COUNTBLANK(AE10)=1,"-",AE10)</f>
        <v>-</v>
      </c>
      <c r="AF11" s="175"/>
      <c r="AG11" s="175"/>
      <c r="AH11" s="175"/>
      <c r="AI11" s="176"/>
      <c r="AJ11" s="1785"/>
      <c r="AK11" s="1785"/>
      <c r="AL11" s="1785"/>
      <c r="AM11" s="1785"/>
      <c r="AN11" s="1786"/>
      <c r="AO11" s="1785"/>
      <c r="AP11" s="1786"/>
      <c r="AQ11" s="1785"/>
      <c r="AR11" s="1786"/>
      <c r="AS11" s="1785"/>
      <c r="AT11" s="1786"/>
      <c r="AU11" s="1785"/>
      <c r="AV11" s="1786"/>
    </row>
    <row r="12" spans="1:48" s="2" customFormat="1" ht="14.25" customHeight="1" x14ac:dyDescent="0.2">
      <c r="A12" s="6"/>
      <c r="B12" s="85">
        <v>2004</v>
      </c>
      <c r="C12" s="161"/>
      <c r="D12" s="136"/>
      <c r="E12" s="162"/>
      <c r="F12" s="136"/>
      <c r="G12" s="1795"/>
      <c r="H12" s="1767"/>
      <c r="I12" s="1795"/>
      <c r="J12" s="1767"/>
      <c r="K12" s="1795"/>
      <c r="L12" s="1767"/>
      <c r="M12" s="1795"/>
      <c r="N12" s="1767"/>
      <c r="O12" s="1795"/>
      <c r="P12" s="1767"/>
      <c r="Q12" s="1795"/>
      <c r="R12" s="1767"/>
      <c r="S12" s="1795"/>
      <c r="T12" s="1767"/>
      <c r="U12" s="1795"/>
      <c r="V12" s="1767"/>
      <c r="W12" s="1795"/>
      <c r="X12" s="1767"/>
      <c r="Y12" s="1795"/>
      <c r="Z12" s="1767"/>
      <c r="AA12" s="658"/>
      <c r="AB12" s="2087" t="s">
        <v>140</v>
      </c>
      <c r="AC12" s="2087"/>
      <c r="AD12" s="177" t="s">
        <v>134</v>
      </c>
      <c r="AE12" s="664" t="str">
        <f>IF(COUNTBLANK(AF11)=1,"-",AF11)</f>
        <v>-</v>
      </c>
      <c r="AF12" s="178"/>
      <c r="AG12" s="178"/>
      <c r="AH12" s="178"/>
      <c r="AI12" s="179"/>
      <c r="AJ12" s="1790"/>
      <c r="AK12" s="1790"/>
      <c r="AL12" s="1790"/>
      <c r="AM12" s="1790"/>
      <c r="AN12" s="1791"/>
      <c r="AO12" s="1790"/>
      <c r="AP12" s="1791"/>
      <c r="AQ12" s="1790"/>
      <c r="AR12" s="1791"/>
      <c r="AS12" s="1790"/>
      <c r="AT12" s="1791"/>
      <c r="AU12" s="1790"/>
      <c r="AV12" s="1791"/>
    </row>
    <row r="13" spans="1:48" s="2" customFormat="1" ht="14.25" customHeight="1" x14ac:dyDescent="0.2">
      <c r="A13" s="6"/>
      <c r="B13" s="85">
        <v>2005</v>
      </c>
      <c r="C13" s="161"/>
      <c r="D13" s="136"/>
      <c r="E13" s="162"/>
      <c r="F13" s="136"/>
      <c r="G13" s="1795"/>
      <c r="H13" s="1767"/>
      <c r="I13" s="1795"/>
      <c r="J13" s="1767"/>
      <c r="K13" s="1795"/>
      <c r="L13" s="1767"/>
      <c r="M13" s="1795"/>
      <c r="N13" s="1767"/>
      <c r="O13" s="1795"/>
      <c r="P13" s="1767"/>
      <c r="Q13" s="1795"/>
      <c r="R13" s="1767"/>
      <c r="S13" s="1795"/>
      <c r="T13" s="1767"/>
      <c r="U13" s="1795"/>
      <c r="V13" s="1767"/>
      <c r="W13" s="1795"/>
      <c r="X13" s="1767"/>
      <c r="Y13" s="1795"/>
      <c r="Z13" s="1767"/>
      <c r="AA13" s="658"/>
      <c r="AB13" s="2088"/>
      <c r="AC13" s="2088"/>
      <c r="AD13" s="174" t="s">
        <v>135</v>
      </c>
      <c r="AE13" s="665" t="str">
        <f>IF(COUNTBLANK(AF10)=1,"-",AF10)</f>
        <v>-</v>
      </c>
      <c r="AF13" s="663" t="str">
        <f>IF(COUNTBLANK(AF12)=1,"-",AF12)</f>
        <v>-</v>
      </c>
      <c r="AG13" s="175"/>
      <c r="AH13" s="175"/>
      <c r="AI13" s="176"/>
      <c r="AJ13" s="1785"/>
      <c r="AK13" s="1785"/>
      <c r="AL13" s="1785"/>
      <c r="AM13" s="1785"/>
      <c r="AN13" s="1786"/>
      <c r="AO13" s="1785"/>
      <c r="AP13" s="1786"/>
      <c r="AQ13" s="1785"/>
      <c r="AR13" s="1786"/>
      <c r="AS13" s="1785"/>
      <c r="AT13" s="1786"/>
      <c r="AU13" s="1785"/>
      <c r="AV13" s="1786"/>
    </row>
    <row r="14" spans="1:48" s="2" customFormat="1" ht="14.25" x14ac:dyDescent="0.2">
      <c r="A14" s="6"/>
      <c r="B14" s="85">
        <v>2006</v>
      </c>
      <c r="C14" s="161"/>
      <c r="D14" s="136"/>
      <c r="E14" s="162"/>
      <c r="F14" s="136"/>
      <c r="G14" s="1795"/>
      <c r="H14" s="1767"/>
      <c r="I14" s="1795"/>
      <c r="J14" s="1767"/>
      <c r="K14" s="1795"/>
      <c r="L14" s="1767"/>
      <c r="M14" s="1795"/>
      <c r="N14" s="1767"/>
      <c r="O14" s="1795"/>
      <c r="P14" s="1767"/>
      <c r="Q14" s="1795"/>
      <c r="R14" s="1767"/>
      <c r="S14" s="1795"/>
      <c r="T14" s="1767"/>
      <c r="U14" s="1795"/>
      <c r="V14" s="1767"/>
      <c r="W14" s="1795"/>
      <c r="X14" s="1767"/>
      <c r="Y14" s="1795"/>
      <c r="Z14" s="1767"/>
      <c r="AA14" s="658"/>
      <c r="AB14" s="2087" t="s">
        <v>141</v>
      </c>
      <c r="AC14" s="2087"/>
      <c r="AD14" s="177" t="s">
        <v>134</v>
      </c>
      <c r="AE14" s="664" t="str">
        <f>IF(COUNTBLANK(AG11)=1,"-",AG11)</f>
        <v>-</v>
      </c>
      <c r="AF14" s="666" t="str">
        <f>IF(COUNTBLANK(AG13)=1,"-",AG13)</f>
        <v>-</v>
      </c>
      <c r="AG14" s="178"/>
      <c r="AH14" s="178"/>
      <c r="AI14" s="179"/>
      <c r="AJ14" s="1790"/>
      <c r="AK14" s="1790"/>
      <c r="AL14" s="1790"/>
      <c r="AM14" s="1790"/>
      <c r="AN14" s="1791"/>
      <c r="AO14" s="1790"/>
      <c r="AP14" s="1791"/>
      <c r="AQ14" s="1790"/>
      <c r="AR14" s="1791"/>
      <c r="AS14" s="1790"/>
      <c r="AT14" s="1791"/>
      <c r="AU14" s="1790"/>
      <c r="AV14" s="1791"/>
    </row>
    <row r="15" spans="1:48" s="2" customFormat="1" ht="14.25" x14ac:dyDescent="0.2">
      <c r="A15" s="6"/>
      <c r="B15" s="85">
        <v>2007</v>
      </c>
      <c r="C15" s="161"/>
      <c r="D15" s="136"/>
      <c r="E15" s="162"/>
      <c r="F15" s="136"/>
      <c r="G15" s="1795"/>
      <c r="H15" s="1767"/>
      <c r="I15" s="1795"/>
      <c r="J15" s="1767"/>
      <c r="K15" s="1795"/>
      <c r="L15" s="1767"/>
      <c r="M15" s="1795"/>
      <c r="N15" s="1767"/>
      <c r="O15" s="1795"/>
      <c r="P15" s="1767"/>
      <c r="Q15" s="1795"/>
      <c r="R15" s="1767"/>
      <c r="S15" s="1795"/>
      <c r="T15" s="1767"/>
      <c r="U15" s="1795"/>
      <c r="V15" s="1767"/>
      <c r="W15" s="1795"/>
      <c r="X15" s="1767"/>
      <c r="Y15" s="1795"/>
      <c r="Z15" s="1767"/>
      <c r="AA15" s="658"/>
      <c r="AB15" s="2088"/>
      <c r="AC15" s="2088"/>
      <c r="AD15" s="174" t="s">
        <v>135</v>
      </c>
      <c r="AE15" s="665" t="str">
        <f>IF(COUNTBLANK(AG10)=1,"-",AG10)</f>
        <v>-</v>
      </c>
      <c r="AF15" s="663" t="str">
        <f>IF(COUNTBLANK(AG12)=1,"-",AG12)</f>
        <v>-</v>
      </c>
      <c r="AG15" s="663" t="str">
        <f>IF(COUNTBLANK(AG14)=1,"-",AG14)</f>
        <v>-</v>
      </c>
      <c r="AH15" s="175"/>
      <c r="AI15" s="176"/>
      <c r="AJ15" s="1785"/>
      <c r="AK15" s="1785"/>
      <c r="AL15" s="1785"/>
      <c r="AM15" s="1785"/>
      <c r="AN15" s="1786"/>
      <c r="AO15" s="1785"/>
      <c r="AP15" s="1786"/>
      <c r="AQ15" s="1785"/>
      <c r="AR15" s="1786"/>
      <c r="AS15" s="1785"/>
      <c r="AT15" s="1786"/>
      <c r="AU15" s="1785"/>
      <c r="AV15" s="1786"/>
    </row>
    <row r="16" spans="1:48" s="2" customFormat="1" ht="14.25" x14ac:dyDescent="0.2">
      <c r="A16" s="6"/>
      <c r="B16" s="85">
        <v>2008</v>
      </c>
      <c r="C16" s="161"/>
      <c r="D16" s="136"/>
      <c r="E16" s="162"/>
      <c r="F16" s="136"/>
      <c r="G16" s="1795"/>
      <c r="H16" s="1767"/>
      <c r="I16" s="1795"/>
      <c r="J16" s="1767"/>
      <c r="K16" s="1795"/>
      <c r="L16" s="1767"/>
      <c r="M16" s="1795"/>
      <c r="N16" s="1767"/>
      <c r="O16" s="1795"/>
      <c r="P16" s="1767"/>
      <c r="Q16" s="1795"/>
      <c r="R16" s="1767"/>
      <c r="S16" s="1795"/>
      <c r="T16" s="1767"/>
      <c r="U16" s="1795"/>
      <c r="V16" s="1767"/>
      <c r="W16" s="1795"/>
      <c r="X16" s="1767"/>
      <c r="Y16" s="1795"/>
      <c r="Z16" s="1767"/>
      <c r="AA16" s="658"/>
      <c r="AB16" s="2087" t="s">
        <v>142</v>
      </c>
      <c r="AC16" s="2087"/>
      <c r="AD16" s="172" t="s">
        <v>134</v>
      </c>
      <c r="AE16" s="667" t="str">
        <f>IF(COUNTBLANK(AH11)=1,"-",AH11)</f>
        <v>-</v>
      </c>
      <c r="AF16" s="668" t="str">
        <f>IF(COUNTBLANK(AH13)=1,"-",AH13)</f>
        <v>-</v>
      </c>
      <c r="AG16" s="668" t="str">
        <f>IF(COUNTBLANK(AH15)=1,"-",AH15)</f>
        <v>-</v>
      </c>
      <c r="AH16" s="671"/>
      <c r="AI16" s="179"/>
      <c r="AJ16" s="1790"/>
      <c r="AK16" s="1790"/>
      <c r="AL16" s="1790"/>
      <c r="AM16" s="1790"/>
      <c r="AN16" s="1791"/>
      <c r="AO16" s="1790"/>
      <c r="AP16" s="1791"/>
      <c r="AQ16" s="1790"/>
      <c r="AR16" s="1791"/>
      <c r="AS16" s="1790"/>
      <c r="AT16" s="1791"/>
      <c r="AU16" s="1790"/>
      <c r="AV16" s="1791"/>
    </row>
    <row r="17" spans="1:48" s="2" customFormat="1" ht="14.25" x14ac:dyDescent="0.2">
      <c r="A17" s="6"/>
      <c r="B17" s="85">
        <v>2009</v>
      </c>
      <c r="C17" s="161"/>
      <c r="D17" s="136"/>
      <c r="E17" s="162"/>
      <c r="F17" s="136"/>
      <c r="G17" s="1795"/>
      <c r="H17" s="1767"/>
      <c r="I17" s="1795"/>
      <c r="J17" s="1767"/>
      <c r="K17" s="1795"/>
      <c r="L17" s="1767"/>
      <c r="M17" s="1795"/>
      <c r="N17" s="1767"/>
      <c r="O17" s="1795"/>
      <c r="P17" s="1767"/>
      <c r="Q17" s="1795"/>
      <c r="R17" s="1767"/>
      <c r="S17" s="1795"/>
      <c r="T17" s="1767"/>
      <c r="U17" s="1795"/>
      <c r="V17" s="1767"/>
      <c r="W17" s="1795"/>
      <c r="X17" s="1767"/>
      <c r="Y17" s="1795"/>
      <c r="Z17" s="1767"/>
      <c r="AA17" s="658"/>
      <c r="AB17" s="2088"/>
      <c r="AC17" s="2088"/>
      <c r="AD17" s="384" t="s">
        <v>135</v>
      </c>
      <c r="AE17" s="669" t="str">
        <f>IF(COUNTBLANK(AH10)=1,"-",AH10)</f>
        <v>-</v>
      </c>
      <c r="AF17" s="670" t="str">
        <f>IF(COUNTBLANK(AH12)=1,"-",AH12)</f>
        <v>-</v>
      </c>
      <c r="AG17" s="670" t="str">
        <f>IF(COUNTBLANK(AH14)=1,"-",AH14)</f>
        <v>-</v>
      </c>
      <c r="AH17" s="672" t="str">
        <f>IF(COUNTBLANK(AH16)=1,"-",AH16)</f>
        <v>-</v>
      </c>
      <c r="AI17" s="673" t="str">
        <f>IF(COUNTBLANK(AI16)=1,"-",AI16)</f>
        <v>-</v>
      </c>
      <c r="AJ17" s="1785"/>
      <c r="AK17" s="1785"/>
      <c r="AL17" s="1785"/>
      <c r="AM17" s="1785"/>
      <c r="AN17" s="1786"/>
      <c r="AO17" s="1785"/>
      <c r="AP17" s="1786"/>
      <c r="AQ17" s="1785"/>
      <c r="AR17" s="1786"/>
      <c r="AS17" s="1785"/>
      <c r="AT17" s="1786"/>
      <c r="AU17" s="1785"/>
      <c r="AV17" s="1786"/>
    </row>
    <row r="18" spans="1:48" s="2" customFormat="1" ht="14.25" customHeight="1" x14ac:dyDescent="0.2">
      <c r="A18" s="6"/>
      <c r="B18" s="85">
        <v>2010</v>
      </c>
      <c r="C18" s="161"/>
      <c r="D18" s="136"/>
      <c r="E18" s="162"/>
      <c r="F18" s="136"/>
      <c r="G18" s="1795"/>
      <c r="H18" s="1767"/>
      <c r="I18" s="1795"/>
      <c r="J18" s="1767"/>
      <c r="K18" s="1795"/>
      <c r="L18" s="1767"/>
      <c r="M18" s="1795"/>
      <c r="N18" s="1767"/>
      <c r="O18" s="1795"/>
      <c r="P18" s="1767"/>
      <c r="Q18" s="1795"/>
      <c r="R18" s="1767"/>
      <c r="S18" s="1795"/>
      <c r="T18" s="1767"/>
      <c r="U18" s="1795"/>
      <c r="V18" s="1767"/>
      <c r="W18" s="1795"/>
      <c r="X18" s="1767"/>
      <c r="Y18" s="1795"/>
      <c r="Z18" s="1767"/>
      <c r="AA18" s="658"/>
      <c r="AB18" s="2089" t="s">
        <v>342</v>
      </c>
      <c r="AC18" s="2089"/>
      <c r="AD18" s="1805" t="s">
        <v>134</v>
      </c>
      <c r="AE18" s="1806"/>
      <c r="AF18" s="1807"/>
      <c r="AG18" s="1807"/>
      <c r="AH18" s="1807"/>
      <c r="AI18" s="1808"/>
      <c r="AJ18" s="1790"/>
      <c r="AK18" s="1790"/>
      <c r="AL18" s="1790"/>
      <c r="AM18" s="1790"/>
      <c r="AN18" s="1791"/>
      <c r="AO18" s="1790"/>
      <c r="AP18" s="1791"/>
      <c r="AQ18" s="1790"/>
      <c r="AR18" s="1791"/>
      <c r="AS18" s="1790"/>
      <c r="AT18" s="1791"/>
      <c r="AU18" s="1790"/>
      <c r="AV18" s="1791"/>
    </row>
    <row r="19" spans="1:48" s="2" customFormat="1" ht="14.25" x14ac:dyDescent="0.2">
      <c r="A19" s="6"/>
      <c r="B19" s="85">
        <v>2011</v>
      </c>
      <c r="C19" s="161"/>
      <c r="D19" s="136"/>
      <c r="E19" s="162"/>
      <c r="F19" s="136"/>
      <c r="G19" s="1795"/>
      <c r="H19" s="1767"/>
      <c r="I19" s="1795"/>
      <c r="J19" s="1767"/>
      <c r="K19" s="1795"/>
      <c r="L19" s="1767"/>
      <c r="M19" s="1795"/>
      <c r="N19" s="1767"/>
      <c r="O19" s="1795"/>
      <c r="P19" s="1767"/>
      <c r="Q19" s="1795"/>
      <c r="R19" s="1767"/>
      <c r="S19" s="1795"/>
      <c r="T19" s="1767"/>
      <c r="U19" s="1795"/>
      <c r="V19" s="1767"/>
      <c r="W19" s="1795"/>
      <c r="X19" s="1767"/>
      <c r="Y19" s="1795"/>
      <c r="Z19" s="1767"/>
      <c r="AA19" s="658"/>
      <c r="AB19" s="2090"/>
      <c r="AC19" s="2090"/>
      <c r="AD19" s="1809" t="s">
        <v>135</v>
      </c>
      <c r="AE19" s="1810"/>
      <c r="AF19" s="1811"/>
      <c r="AG19" s="1811"/>
      <c r="AH19" s="1811"/>
      <c r="AI19" s="1812"/>
      <c r="AJ19" s="1785"/>
      <c r="AK19" s="1785"/>
      <c r="AL19" s="1785"/>
      <c r="AM19" s="1785"/>
      <c r="AN19" s="1786"/>
      <c r="AO19" s="1787"/>
      <c r="AP19" s="1786"/>
      <c r="AQ19" s="1785"/>
      <c r="AR19" s="1786"/>
      <c r="AS19" s="1785"/>
      <c r="AT19" s="1786"/>
      <c r="AU19" s="1785"/>
      <c r="AV19" s="1786"/>
    </row>
    <row r="20" spans="1:48" s="2" customFormat="1" ht="14.25" customHeight="1" x14ac:dyDescent="0.2">
      <c r="A20" s="6"/>
      <c r="B20" s="85">
        <v>2012</v>
      </c>
      <c r="C20" s="161"/>
      <c r="D20" s="136"/>
      <c r="E20" s="162"/>
      <c r="F20" s="136"/>
      <c r="G20" s="1795"/>
      <c r="H20" s="1767"/>
      <c r="I20" s="1795"/>
      <c r="J20" s="1767"/>
      <c r="K20" s="1795"/>
      <c r="L20" s="1767"/>
      <c r="M20" s="1795"/>
      <c r="N20" s="1767"/>
      <c r="O20" s="1795"/>
      <c r="P20" s="1767"/>
      <c r="Q20" s="1795"/>
      <c r="R20" s="1767"/>
      <c r="S20" s="1795"/>
      <c r="T20" s="1767"/>
      <c r="U20" s="1795"/>
      <c r="V20" s="1767"/>
      <c r="W20" s="1795"/>
      <c r="X20" s="1767"/>
      <c r="Y20" s="1795"/>
      <c r="Z20" s="1767"/>
      <c r="AA20" s="658"/>
      <c r="AB20" s="2091" t="s">
        <v>1046</v>
      </c>
      <c r="AC20" s="2096"/>
      <c r="AD20" s="1800" t="s">
        <v>134</v>
      </c>
      <c r="AE20" s="1782"/>
      <c r="AF20" s="1783"/>
      <c r="AG20" s="1783"/>
      <c r="AH20" s="1783"/>
      <c r="AI20" s="1766"/>
      <c r="AJ20" s="1783"/>
      <c r="AK20" s="1783"/>
      <c r="AL20" s="1783"/>
      <c r="AM20" s="1783"/>
      <c r="AN20" s="1766"/>
      <c r="AO20" s="1783"/>
      <c r="AP20" s="1766"/>
      <c r="AQ20" s="1783"/>
      <c r="AR20" s="1766"/>
      <c r="AS20" s="1783"/>
      <c r="AT20" s="1766"/>
      <c r="AU20" s="1783"/>
      <c r="AV20" s="1766"/>
    </row>
    <row r="21" spans="1:48" s="2" customFormat="1" ht="14.25" x14ac:dyDescent="0.2">
      <c r="A21" s="6"/>
      <c r="B21" s="85">
        <v>2013</v>
      </c>
      <c r="C21" s="161"/>
      <c r="D21" s="136"/>
      <c r="E21" s="162"/>
      <c r="F21" s="136"/>
      <c r="G21" s="1795"/>
      <c r="H21" s="1767"/>
      <c r="I21" s="1795"/>
      <c r="J21" s="1767"/>
      <c r="K21" s="1795"/>
      <c r="L21" s="1767"/>
      <c r="M21" s="1795"/>
      <c r="N21" s="1767"/>
      <c r="O21" s="1795"/>
      <c r="P21" s="1767"/>
      <c r="Q21" s="1795"/>
      <c r="R21" s="1767"/>
      <c r="S21" s="1795"/>
      <c r="T21" s="1767"/>
      <c r="U21" s="1795"/>
      <c r="V21" s="1767"/>
      <c r="W21" s="1795"/>
      <c r="X21" s="1767"/>
      <c r="Y21" s="1795"/>
      <c r="Z21" s="1767"/>
      <c r="AA21" s="658"/>
      <c r="AB21" s="2092"/>
      <c r="AC21" s="2097"/>
      <c r="AD21" s="1801" t="s">
        <v>135</v>
      </c>
      <c r="AE21" s="1784"/>
      <c r="AF21" s="1785"/>
      <c r="AG21" s="1785"/>
      <c r="AH21" s="1785"/>
      <c r="AI21" s="1786"/>
      <c r="AJ21" s="1785"/>
      <c r="AK21" s="1785"/>
      <c r="AL21" s="1785"/>
      <c r="AM21" s="1785"/>
      <c r="AN21" s="1786"/>
      <c r="AO21" s="1787"/>
      <c r="AP21" s="1786"/>
      <c r="AQ21" s="1785"/>
      <c r="AR21" s="1786"/>
      <c r="AS21" s="1785"/>
      <c r="AT21" s="1786"/>
      <c r="AU21" s="1785"/>
      <c r="AV21" s="1786"/>
    </row>
    <row r="22" spans="1:48" s="20" customFormat="1" ht="14.25" x14ac:dyDescent="0.2">
      <c r="A22" s="24"/>
      <c r="B22" s="41">
        <v>2014</v>
      </c>
      <c r="C22" s="163"/>
      <c r="D22" s="138"/>
      <c r="E22" s="164"/>
      <c r="F22" s="138"/>
      <c r="G22" s="1796"/>
      <c r="H22" s="1768"/>
      <c r="I22" s="1796"/>
      <c r="J22" s="1768"/>
      <c r="K22" s="1796"/>
      <c r="L22" s="1768"/>
      <c r="M22" s="1796"/>
      <c r="N22" s="1768"/>
      <c r="O22" s="1796"/>
      <c r="P22" s="1768"/>
      <c r="Q22" s="1796"/>
      <c r="R22" s="1768"/>
      <c r="S22" s="1796"/>
      <c r="T22" s="1768"/>
      <c r="U22" s="1796"/>
      <c r="V22" s="1768"/>
      <c r="W22" s="1796"/>
      <c r="X22" s="1768"/>
      <c r="Y22" s="1796"/>
      <c r="Z22" s="1768"/>
      <c r="AA22" s="658"/>
      <c r="AB22" s="2092"/>
      <c r="AC22" s="2096"/>
      <c r="AD22" s="1799" t="s">
        <v>134</v>
      </c>
      <c r="AE22" s="1782"/>
      <c r="AF22" s="1783"/>
      <c r="AG22" s="1783"/>
      <c r="AH22" s="1783"/>
      <c r="AI22" s="1766"/>
      <c r="AJ22" s="1783"/>
      <c r="AK22" s="1783"/>
      <c r="AL22" s="1783"/>
      <c r="AM22" s="1783"/>
      <c r="AN22" s="1766"/>
      <c r="AO22" s="1783"/>
      <c r="AP22" s="1766"/>
      <c r="AQ22" s="1783"/>
      <c r="AR22" s="1766"/>
      <c r="AS22" s="1783"/>
      <c r="AT22" s="1766"/>
      <c r="AU22" s="1783"/>
      <c r="AV22" s="1766"/>
    </row>
    <row r="23" spans="1:48" s="20" customFormat="1" ht="14.25" x14ac:dyDescent="0.2">
      <c r="A23" s="24"/>
      <c r="B23" s="85">
        <v>2015</v>
      </c>
      <c r="C23" s="161"/>
      <c r="D23" s="136"/>
      <c r="E23" s="162"/>
      <c r="F23" s="136"/>
      <c r="G23" s="1795"/>
      <c r="H23" s="1767"/>
      <c r="I23" s="1795"/>
      <c r="J23" s="1767"/>
      <c r="K23" s="1795"/>
      <c r="L23" s="1767"/>
      <c r="M23" s="1795"/>
      <c r="N23" s="1767"/>
      <c r="O23" s="1795"/>
      <c r="P23" s="1767"/>
      <c r="Q23" s="1795"/>
      <c r="R23" s="1767"/>
      <c r="S23" s="1795"/>
      <c r="T23" s="1767"/>
      <c r="U23" s="1795"/>
      <c r="V23" s="1767"/>
      <c r="W23" s="1795"/>
      <c r="X23" s="1767"/>
      <c r="Y23" s="1795"/>
      <c r="Z23" s="1767"/>
      <c r="AA23" s="658"/>
      <c r="AB23" s="2092"/>
      <c r="AC23" s="2097"/>
      <c r="AD23" s="1801" t="s">
        <v>135</v>
      </c>
      <c r="AE23" s="1784"/>
      <c r="AF23" s="1785"/>
      <c r="AG23" s="1785"/>
      <c r="AH23" s="1785"/>
      <c r="AI23" s="1786"/>
      <c r="AJ23" s="1785"/>
      <c r="AK23" s="1785"/>
      <c r="AL23" s="1785"/>
      <c r="AM23" s="1785"/>
      <c r="AN23" s="1786"/>
      <c r="AO23" s="1787"/>
      <c r="AP23" s="1786"/>
      <c r="AQ23" s="1785"/>
      <c r="AR23" s="1786"/>
      <c r="AS23" s="1785"/>
      <c r="AT23" s="1786"/>
      <c r="AU23" s="1785"/>
      <c r="AV23" s="1786"/>
    </row>
    <row r="24" spans="1:48" s="20" customFormat="1" ht="14.25" x14ac:dyDescent="0.2">
      <c r="A24" s="24"/>
      <c r="B24" s="85">
        <v>2016</v>
      </c>
      <c r="C24" s="161"/>
      <c r="D24" s="136"/>
      <c r="E24" s="162"/>
      <c r="F24" s="136"/>
      <c r="G24" s="1795"/>
      <c r="H24" s="1767"/>
      <c r="I24" s="1795"/>
      <c r="J24" s="1767"/>
      <c r="K24" s="1795"/>
      <c r="L24" s="1767"/>
      <c r="M24" s="1795"/>
      <c r="N24" s="1767"/>
      <c r="O24" s="1795"/>
      <c r="P24" s="1767"/>
      <c r="Q24" s="1795"/>
      <c r="R24" s="1767"/>
      <c r="S24" s="1795"/>
      <c r="T24" s="1767"/>
      <c r="U24" s="1795"/>
      <c r="V24" s="1767"/>
      <c r="W24" s="1795"/>
      <c r="X24" s="1767"/>
      <c r="Y24" s="1795"/>
      <c r="Z24" s="1767"/>
      <c r="AA24" s="658"/>
      <c r="AB24" s="2092"/>
      <c r="AC24" s="2098"/>
      <c r="AD24" s="1799" t="s">
        <v>134</v>
      </c>
      <c r="AE24" s="1782"/>
      <c r="AF24" s="1783"/>
      <c r="AG24" s="1783"/>
      <c r="AH24" s="1783"/>
      <c r="AI24" s="1766"/>
      <c r="AJ24" s="1783"/>
      <c r="AK24" s="1783"/>
      <c r="AL24" s="1783"/>
      <c r="AM24" s="1783"/>
      <c r="AN24" s="1766"/>
      <c r="AO24" s="1783"/>
      <c r="AP24" s="1766"/>
      <c r="AQ24" s="1783"/>
      <c r="AR24" s="1766"/>
      <c r="AS24" s="1783"/>
      <c r="AT24" s="1766"/>
      <c r="AU24" s="1783"/>
      <c r="AV24" s="1766"/>
    </row>
    <row r="25" spans="1:48" s="20" customFormat="1" ht="15" customHeight="1" thickBot="1" x14ac:dyDescent="0.25">
      <c r="A25" s="24"/>
      <c r="B25" s="168">
        <v>2017</v>
      </c>
      <c r="C25" s="792"/>
      <c r="D25" s="805"/>
      <c r="E25" s="151"/>
      <c r="F25" s="805"/>
      <c r="G25" s="1797"/>
      <c r="H25" s="1798"/>
      <c r="I25" s="1797"/>
      <c r="J25" s="1798"/>
      <c r="K25" s="1797"/>
      <c r="L25" s="1798"/>
      <c r="M25" s="1797"/>
      <c r="N25" s="1798"/>
      <c r="O25" s="1797"/>
      <c r="P25" s="1798"/>
      <c r="Q25" s="1797"/>
      <c r="R25" s="1798"/>
      <c r="S25" s="1797"/>
      <c r="T25" s="1798"/>
      <c r="U25" s="1797"/>
      <c r="V25" s="1798"/>
      <c r="W25" s="1797"/>
      <c r="X25" s="1798"/>
      <c r="Y25" s="1797"/>
      <c r="Z25" s="1798"/>
      <c r="AA25" s="658"/>
      <c r="AB25" s="2092"/>
      <c r="AC25" s="2097"/>
      <c r="AD25" s="1801" t="s">
        <v>135</v>
      </c>
      <c r="AE25" s="1784"/>
      <c r="AF25" s="1785"/>
      <c r="AG25" s="1785"/>
      <c r="AH25" s="1785"/>
      <c r="AI25" s="1786"/>
      <c r="AJ25" s="1785"/>
      <c r="AK25" s="1785"/>
      <c r="AL25" s="1785"/>
      <c r="AM25" s="1785"/>
      <c r="AN25" s="1786"/>
      <c r="AO25" s="1787"/>
      <c r="AP25" s="1786"/>
      <c r="AQ25" s="1785"/>
      <c r="AR25" s="1786"/>
      <c r="AS25" s="1785"/>
      <c r="AT25" s="1786"/>
      <c r="AU25" s="1785"/>
      <c r="AV25" s="1786"/>
    </row>
    <row r="26" spans="1:48" s="20" customFormat="1" ht="26.25" thickBot="1" x14ac:dyDescent="0.25">
      <c r="A26" s="24"/>
      <c r="B26" s="918" t="s">
        <v>554</v>
      </c>
      <c r="C26" s="1343" t="str">
        <f>IF(COUNT(C10:C25)&lt;&gt;0,IF(COUNT(C19:C25)&lt;7,"Please fill in value for 2017 and extend series back to at least 2011",""),"")</f>
        <v/>
      </c>
      <c r="D26" s="1626" t="str">
        <f t="shared" ref="D26:Z26" si="0">IF(COUNT(D10:D25)&lt;&gt;0,IF(COUNT(D19:D25)&lt;7,"Please fill in value for 2017 and extend series back to at least 2011",""),"")</f>
        <v/>
      </c>
      <c r="E26" s="1318" t="str">
        <f t="shared" si="0"/>
        <v/>
      </c>
      <c r="F26" s="1347" t="str">
        <f t="shared" si="0"/>
        <v/>
      </c>
      <c r="G26" s="1712" t="str">
        <f t="shared" si="0"/>
        <v/>
      </c>
      <c r="H26" s="1710" t="str">
        <f t="shared" si="0"/>
        <v/>
      </c>
      <c r="I26" s="1712" t="str">
        <f t="shared" si="0"/>
        <v/>
      </c>
      <c r="J26" s="1710" t="str">
        <f t="shared" si="0"/>
        <v/>
      </c>
      <c r="K26" s="1712" t="str">
        <f t="shared" si="0"/>
        <v/>
      </c>
      <c r="L26" s="1710" t="str">
        <f t="shared" si="0"/>
        <v/>
      </c>
      <c r="M26" s="1712" t="str">
        <f t="shared" si="0"/>
        <v/>
      </c>
      <c r="N26" s="1710" t="str">
        <f t="shared" si="0"/>
        <v/>
      </c>
      <c r="O26" s="1318" t="str">
        <f t="shared" si="0"/>
        <v/>
      </c>
      <c r="P26" s="1347" t="str">
        <f t="shared" si="0"/>
        <v/>
      </c>
      <c r="Q26" s="1318" t="str">
        <f t="shared" si="0"/>
        <v/>
      </c>
      <c r="R26" s="1347" t="str">
        <f t="shared" si="0"/>
        <v/>
      </c>
      <c r="S26" s="1318" t="str">
        <f t="shared" si="0"/>
        <v/>
      </c>
      <c r="T26" s="1347" t="str">
        <f t="shared" si="0"/>
        <v/>
      </c>
      <c r="U26" s="1318" t="str">
        <f t="shared" si="0"/>
        <v/>
      </c>
      <c r="V26" s="1347" t="str">
        <f t="shared" si="0"/>
        <v/>
      </c>
      <c r="W26" s="1318" t="str">
        <f t="shared" si="0"/>
        <v/>
      </c>
      <c r="X26" s="1347" t="str">
        <f t="shared" si="0"/>
        <v/>
      </c>
      <c r="Y26" s="1318" t="str">
        <f t="shared" si="0"/>
        <v/>
      </c>
      <c r="Z26" s="1347" t="str">
        <f t="shared" si="0"/>
        <v/>
      </c>
      <c r="AA26" s="658"/>
      <c r="AB26" s="2092"/>
      <c r="AC26" s="2096"/>
      <c r="AD26" s="1802" t="s">
        <v>134</v>
      </c>
      <c r="AE26" s="1782"/>
      <c r="AF26" s="1783"/>
      <c r="AG26" s="1783"/>
      <c r="AH26" s="1783"/>
      <c r="AI26" s="1766"/>
      <c r="AJ26" s="1783"/>
      <c r="AK26" s="1783"/>
      <c r="AL26" s="1783"/>
      <c r="AM26" s="1783"/>
      <c r="AN26" s="1766"/>
      <c r="AO26" s="1783"/>
      <c r="AP26" s="1766"/>
      <c r="AQ26" s="1783"/>
      <c r="AR26" s="1766"/>
      <c r="AS26" s="1783"/>
      <c r="AT26" s="1766"/>
      <c r="AU26" s="1783"/>
      <c r="AV26" s="1766"/>
    </row>
    <row r="27" spans="1:48" s="20" customFormat="1" ht="26.25" thickBot="1" x14ac:dyDescent="0.25">
      <c r="A27" s="24"/>
      <c r="B27" s="944" t="s">
        <v>555</v>
      </c>
      <c r="C27" s="1348" t="str">
        <f>IF(MAX('3 interconnectedness checks'!C27:C28&gt;0.2),"Series contain annual jump(s) of over 20%","")</f>
        <v/>
      </c>
      <c r="D27" s="1349" t="str">
        <f>IF(MAX('3 interconnectedness checks'!D27:D28&gt;0.2),"Series contain annual jump(s) of over 20%","")</f>
        <v/>
      </c>
      <c r="E27" s="1350" t="str">
        <f>IF(MAX('3 interconnectedness checks'!E27:E28&gt;0.2),"Series contain annual jump(s) of over 20%","")</f>
        <v/>
      </c>
      <c r="F27" s="1349" t="str">
        <f>IF(MAX('3 interconnectedness checks'!F27:F28&gt;0.2),"Series contain annual jump(s) of over 20%","")</f>
        <v/>
      </c>
      <c r="G27" s="1713" t="str">
        <f>IF(MAX('3 interconnectedness checks'!G27:G28&gt;0.2),"Series contain annual jump(s) of over 20%","")</f>
        <v/>
      </c>
      <c r="H27" s="1711" t="str">
        <f>IF(MAX('3 interconnectedness checks'!H27:H28&gt;0.2),"Series contain annual jump(s) of over 20%","")</f>
        <v/>
      </c>
      <c r="I27" s="1713" t="str">
        <f>IF(MAX('3 interconnectedness checks'!I27:I28&gt;0.2),"Series contain annual jump(s) of over 20%","")</f>
        <v/>
      </c>
      <c r="J27" s="1711" t="str">
        <f>IF(MAX('3 interconnectedness checks'!J27:J28&gt;0.2),"Series contain annual jump(s) of over 20%","")</f>
        <v/>
      </c>
      <c r="K27" s="1713" t="str">
        <f>IF(MAX('3 interconnectedness checks'!K27:K28&gt;0.2),"Series contain annual jump(s) of over 20%","")</f>
        <v/>
      </c>
      <c r="L27" s="1711" t="str">
        <f>IF(MAX('3 interconnectedness checks'!L27:L28&gt;0.2),"Series contain annual jump(s) of over 20%","")</f>
        <v/>
      </c>
      <c r="M27" s="1713" t="str">
        <f>IF(MAX('3 interconnectedness checks'!M27:M28&gt;0.2),"Series contain annual jump(s) of over 20%","")</f>
        <v/>
      </c>
      <c r="N27" s="1711" t="str">
        <f>IF(MAX('3 interconnectedness checks'!N27:N28&gt;0.2),"Series contain annual jump(s) of over 20%","")</f>
        <v/>
      </c>
      <c r="O27" s="1350" t="str">
        <f>IF(MAX('3 interconnectedness checks'!O27:O28&gt;0.2),"Series contain annual jump(s) of over 20%","")</f>
        <v/>
      </c>
      <c r="P27" s="1349" t="str">
        <f>IF(MAX('3 interconnectedness checks'!P27:P28&gt;0.2),"Series contain annual jump(s) of over 20%","")</f>
        <v/>
      </c>
      <c r="Q27" s="1350" t="str">
        <f>IF(MAX('3 interconnectedness checks'!Q27:Q28&gt;0.2),"Series contain annual jump(s) of over 20%","")</f>
        <v/>
      </c>
      <c r="R27" s="1349" t="str">
        <f>IF(MAX('3 interconnectedness checks'!R27:R28&gt;0.2),"Series contain annual jump(s) of over 20%","")</f>
        <v/>
      </c>
      <c r="S27" s="1350" t="str">
        <f>IF(MAX('3 interconnectedness checks'!S27:S28&gt;0.2),"Series contain annual jump(s) of over 20%","")</f>
        <v/>
      </c>
      <c r="T27" s="1349" t="str">
        <f>IF(MAX('3 interconnectedness checks'!T27:T28&gt;0.2),"Series contain annual jump(s) of over 20%","")</f>
        <v/>
      </c>
      <c r="U27" s="1350" t="str">
        <f>IF(MAX('3 interconnectedness checks'!U27:U28&gt;0.2),"Series contain annual jump(s) of over 20%","")</f>
        <v/>
      </c>
      <c r="V27" s="1349" t="str">
        <f>IF(MAX('3 interconnectedness checks'!V27:V28&gt;0.2),"Series contain annual jump(s) of over 20%","")</f>
        <v/>
      </c>
      <c r="W27" s="1350" t="str">
        <f>IF(MAX('3 interconnectedness checks'!W27:W28&gt;0.2),"Series contain annual jump(s) of over 20%","")</f>
        <v/>
      </c>
      <c r="X27" s="1349" t="str">
        <f>IF(MAX('3 interconnectedness checks'!X27:X28&gt;0.2),"Series contain annual jump(s) of over 20%","")</f>
        <v/>
      </c>
      <c r="Y27" s="1350" t="str">
        <f>IF(MAX('3 interconnectedness checks'!Y27:Y28&gt;0.2),"Series contain annual jump(s) of over 20%","")</f>
        <v/>
      </c>
      <c r="Z27" s="1349" t="str">
        <f>IF(MAX('3 interconnectedness checks'!Z27:Z28&gt;0.2),"Series contain annual jump(s) of over 20%","")</f>
        <v/>
      </c>
      <c r="AA27" s="658"/>
      <c r="AB27" s="2092"/>
      <c r="AC27" s="2097"/>
      <c r="AD27" s="1803" t="s">
        <v>135</v>
      </c>
      <c r="AE27" s="1784"/>
      <c r="AF27" s="1785"/>
      <c r="AG27" s="1785"/>
      <c r="AH27" s="1785"/>
      <c r="AI27" s="1786"/>
      <c r="AJ27" s="1785"/>
      <c r="AK27" s="1785"/>
      <c r="AL27" s="1785"/>
      <c r="AM27" s="1785"/>
      <c r="AN27" s="1786"/>
      <c r="AO27" s="1787"/>
      <c r="AP27" s="1786"/>
      <c r="AQ27" s="1785"/>
      <c r="AR27" s="1786"/>
      <c r="AS27" s="1785"/>
      <c r="AT27" s="1786"/>
      <c r="AU27" s="1785"/>
      <c r="AV27" s="1786"/>
    </row>
    <row r="28" spans="1:48" s="2" customFormat="1" ht="38.25" x14ac:dyDescent="0.2">
      <c r="B28" s="86" t="s">
        <v>97</v>
      </c>
      <c r="C28" s="165"/>
      <c r="D28" s="141"/>
      <c r="E28" s="152"/>
      <c r="F28" s="141"/>
      <c r="G28" s="152"/>
      <c r="H28" s="141"/>
      <c r="I28" s="152"/>
      <c r="J28" s="141"/>
      <c r="K28" s="152"/>
      <c r="L28" s="141"/>
      <c r="M28" s="152"/>
      <c r="N28" s="141"/>
      <c r="O28" s="152"/>
      <c r="P28" s="141"/>
      <c r="Q28" s="152"/>
      <c r="R28" s="141"/>
      <c r="S28" s="152"/>
      <c r="T28" s="141"/>
      <c r="U28" s="152"/>
      <c r="V28" s="141"/>
      <c r="W28" s="152"/>
      <c r="X28" s="141"/>
      <c r="Y28" s="152"/>
      <c r="Z28" s="141"/>
      <c r="AA28" s="659"/>
      <c r="AB28" s="2092"/>
      <c r="AC28" s="2096"/>
      <c r="AD28" s="1799" t="s">
        <v>134</v>
      </c>
      <c r="AE28" s="1782"/>
      <c r="AF28" s="1783"/>
      <c r="AG28" s="1783"/>
      <c r="AH28" s="1783"/>
      <c r="AI28" s="1766"/>
      <c r="AJ28" s="1783"/>
      <c r="AK28" s="1783"/>
      <c r="AL28" s="1783"/>
      <c r="AM28" s="1783"/>
      <c r="AN28" s="1766"/>
      <c r="AO28" s="1783"/>
      <c r="AP28" s="1766"/>
      <c r="AQ28" s="1783"/>
      <c r="AR28" s="1766"/>
      <c r="AS28" s="1783"/>
      <c r="AT28" s="1766"/>
      <c r="AU28" s="1783"/>
      <c r="AV28" s="1766"/>
    </row>
    <row r="29" spans="1:48" s="14" customFormat="1" ht="64.5" thickBot="1" x14ac:dyDescent="0.25">
      <c r="A29" s="2"/>
      <c r="B29" s="87" t="s">
        <v>101</v>
      </c>
      <c r="C29" s="166"/>
      <c r="D29" s="144"/>
      <c r="E29" s="153"/>
      <c r="F29" s="144"/>
      <c r="G29" s="153"/>
      <c r="H29" s="144"/>
      <c r="I29" s="153"/>
      <c r="J29" s="144"/>
      <c r="K29" s="153"/>
      <c r="L29" s="144"/>
      <c r="M29" s="153"/>
      <c r="N29" s="144"/>
      <c r="O29" s="153"/>
      <c r="P29" s="144"/>
      <c r="Q29" s="153"/>
      <c r="R29" s="144"/>
      <c r="S29" s="153"/>
      <c r="T29" s="144"/>
      <c r="U29" s="153"/>
      <c r="V29" s="144"/>
      <c r="W29" s="153"/>
      <c r="X29" s="144"/>
      <c r="Y29" s="153"/>
      <c r="Z29" s="144"/>
      <c r="AA29" s="659"/>
      <c r="AB29" s="2093"/>
      <c r="AC29" s="2097"/>
      <c r="AD29" s="1804" t="s">
        <v>135</v>
      </c>
      <c r="AE29" s="1788"/>
      <c r="AF29" s="1789"/>
      <c r="AG29" s="1789"/>
      <c r="AH29" s="1789"/>
      <c r="AI29" s="1772"/>
      <c r="AJ29" s="1789"/>
      <c r="AK29" s="1789"/>
      <c r="AL29" s="1789"/>
      <c r="AM29" s="1789"/>
      <c r="AN29" s="1772"/>
      <c r="AO29" s="1789"/>
      <c r="AP29" s="1772"/>
      <c r="AQ29" s="1789"/>
      <c r="AR29" s="1772"/>
      <c r="AS29" s="1789"/>
      <c r="AT29" s="1772"/>
      <c r="AU29" s="1789"/>
      <c r="AV29" s="1772"/>
    </row>
    <row r="30" spans="1:48" ht="15" thickBot="1" x14ac:dyDescent="0.25">
      <c r="B30" s="1656" t="s">
        <v>671</v>
      </c>
      <c r="C30" s="1656" t="s">
        <v>769</v>
      </c>
      <c r="D30" s="1656" t="s">
        <v>770</v>
      </c>
      <c r="E30" s="1656" t="s">
        <v>771</v>
      </c>
      <c r="F30" s="1656" t="s">
        <v>772</v>
      </c>
      <c r="G30" s="1656" t="s">
        <v>773</v>
      </c>
      <c r="H30" s="1656" t="s">
        <v>774</v>
      </c>
      <c r="I30" s="1656" t="s">
        <v>775</v>
      </c>
      <c r="J30" s="1656" t="s">
        <v>776</v>
      </c>
      <c r="K30" s="1656" t="s">
        <v>777</v>
      </c>
      <c r="L30" s="1656" t="s">
        <v>778</v>
      </c>
      <c r="M30" s="1656" t="s">
        <v>779</v>
      </c>
      <c r="N30" s="1656" t="s">
        <v>780</v>
      </c>
      <c r="O30" s="1656" t="s">
        <v>1024</v>
      </c>
      <c r="P30" s="1656" t="s">
        <v>1025</v>
      </c>
      <c r="Q30" s="1656" t="s">
        <v>1026</v>
      </c>
      <c r="R30" s="1656" t="s">
        <v>1027</v>
      </c>
      <c r="S30" s="1656" t="s">
        <v>1028</v>
      </c>
      <c r="T30" s="1656" t="s">
        <v>1029</v>
      </c>
      <c r="U30" s="1656" t="s">
        <v>1030</v>
      </c>
      <c r="V30" s="1656" t="s">
        <v>1031</v>
      </c>
      <c r="W30" s="1656" t="s">
        <v>1051</v>
      </c>
      <c r="X30" s="1656" t="s">
        <v>1052</v>
      </c>
      <c r="Y30" s="1656" t="s">
        <v>1053</v>
      </c>
      <c r="Z30" s="1656" t="s">
        <v>1054</v>
      </c>
      <c r="AA30" s="20"/>
      <c r="AB30" s="2094" t="s">
        <v>540</v>
      </c>
      <c r="AC30" s="2094"/>
      <c r="AD30" s="2095"/>
      <c r="AE30" s="1351"/>
      <c r="AF30" s="1352"/>
      <c r="AG30" s="1352"/>
      <c r="AH30" s="1353" t="str">
        <f>IF(AH10=C25,IF(AH11=E25,"","Figure for banks' liabilities to OFIs doesn't match figure reported in cell E24, please explain in the Note below."),IF(NOT(AH11=E25),"Figures reported on banks' claims on and liabilities to OFIs don't match those reported in cells C24 and E24, please explain in the Note below.","Figure for banks' claims on OFIs doesn't match figure reported in cell C24, please explain in the Note below."))</f>
        <v/>
      </c>
      <c r="AI30" s="1354"/>
      <c r="AJ30" s="1352"/>
      <c r="AK30" s="1352"/>
      <c r="AL30" s="1352"/>
      <c r="AM30" s="1355"/>
      <c r="AN30" s="1356"/>
      <c r="AO30" s="1355"/>
      <c r="AP30" s="1356"/>
      <c r="AQ30" s="1355"/>
      <c r="AR30" s="1356"/>
      <c r="AS30" s="1355"/>
      <c r="AT30" s="1356"/>
      <c r="AU30" s="1355"/>
      <c r="AV30" s="1356"/>
    </row>
    <row r="31" spans="1:48" s="21" customFormat="1" ht="15.95" customHeight="1" x14ac:dyDescent="0.2">
      <c r="A31" s="19"/>
      <c r="E31" s="22"/>
      <c r="AA31" s="61"/>
      <c r="AB31" s="2099" t="s">
        <v>359</v>
      </c>
      <c r="AC31" s="2099"/>
      <c r="AD31" s="2100"/>
      <c r="AE31" s="2081"/>
      <c r="AF31" s="2084"/>
      <c r="AG31" s="2084"/>
      <c r="AH31" s="2078"/>
      <c r="AI31" s="2075"/>
      <c r="AJ31" s="2084"/>
      <c r="AK31" s="2084"/>
      <c r="AL31" s="2084"/>
      <c r="AM31" s="2078"/>
      <c r="AN31" s="2075"/>
      <c r="AO31" s="2078"/>
      <c r="AP31" s="2075"/>
      <c r="AQ31" s="2078"/>
      <c r="AR31" s="2075"/>
      <c r="AS31" s="2078"/>
      <c r="AT31" s="2075"/>
      <c r="AU31" s="2078"/>
      <c r="AV31" s="2075"/>
    </row>
    <row r="32" spans="1:48" s="82" customFormat="1" ht="15.75" customHeight="1" x14ac:dyDescent="0.2">
      <c r="A32" s="78"/>
      <c r="B32" s="22" t="s">
        <v>98</v>
      </c>
      <c r="E32" s="37"/>
      <c r="F32" s="79"/>
      <c r="G32" s="79"/>
      <c r="H32" s="79"/>
      <c r="I32" s="79"/>
      <c r="J32" s="79"/>
      <c r="K32" s="79"/>
      <c r="L32" s="79"/>
      <c r="M32" s="79"/>
      <c r="N32" s="79"/>
      <c r="O32" s="79"/>
      <c r="P32" s="79"/>
      <c r="Q32" s="79"/>
      <c r="R32" s="79"/>
      <c r="S32" s="79"/>
      <c r="T32" s="79"/>
      <c r="U32" s="79"/>
      <c r="V32" s="79"/>
      <c r="W32" s="79"/>
      <c r="X32" s="79"/>
      <c r="Y32" s="79"/>
      <c r="Z32" s="79"/>
      <c r="AA32" s="81" t="s">
        <v>329</v>
      </c>
      <c r="AB32" s="2015"/>
      <c r="AC32" s="2015"/>
      <c r="AD32" s="2024"/>
      <c r="AE32" s="2082"/>
      <c r="AF32" s="2085"/>
      <c r="AG32" s="2085"/>
      <c r="AH32" s="2079"/>
      <c r="AI32" s="2076"/>
      <c r="AJ32" s="2085"/>
      <c r="AK32" s="2085"/>
      <c r="AL32" s="2085"/>
      <c r="AM32" s="2079"/>
      <c r="AN32" s="2076"/>
      <c r="AO32" s="2079"/>
      <c r="AP32" s="2076"/>
      <c r="AQ32" s="2079"/>
      <c r="AR32" s="2076"/>
      <c r="AS32" s="2079"/>
      <c r="AT32" s="2076"/>
      <c r="AU32" s="2079"/>
      <c r="AV32" s="2076"/>
    </row>
    <row r="33" spans="2:48" ht="14.25" customHeight="1" thickBot="1" x14ac:dyDescent="0.25">
      <c r="B33" s="21" t="s">
        <v>1094</v>
      </c>
      <c r="E33" s="33"/>
      <c r="F33" s="33"/>
      <c r="G33" s="33"/>
      <c r="H33" s="33"/>
      <c r="I33" s="33"/>
      <c r="J33" s="33"/>
      <c r="K33" s="33"/>
      <c r="L33" s="33"/>
      <c r="M33" s="33"/>
      <c r="N33" s="33"/>
      <c r="O33" s="33"/>
      <c r="P33" s="33"/>
      <c r="Q33" s="33"/>
      <c r="R33" s="33"/>
      <c r="S33" s="33"/>
      <c r="T33" s="33"/>
      <c r="U33" s="33"/>
      <c r="V33" s="33"/>
      <c r="W33" s="33"/>
      <c r="X33" s="33"/>
      <c r="Y33" s="33"/>
      <c r="Z33" s="33"/>
      <c r="AA33" s="33" t="s">
        <v>329</v>
      </c>
      <c r="AB33" s="2101"/>
      <c r="AC33" s="2101"/>
      <c r="AD33" s="2102"/>
      <c r="AE33" s="2083"/>
      <c r="AF33" s="2086"/>
      <c r="AG33" s="2086"/>
      <c r="AH33" s="2080"/>
      <c r="AI33" s="2077"/>
      <c r="AJ33" s="2086"/>
      <c r="AK33" s="2086"/>
      <c r="AL33" s="2086"/>
      <c r="AM33" s="2080"/>
      <c r="AN33" s="2077"/>
      <c r="AO33" s="2080"/>
      <c r="AP33" s="2077"/>
      <c r="AQ33" s="2080"/>
      <c r="AR33" s="2077"/>
      <c r="AS33" s="2080"/>
      <c r="AT33" s="2077"/>
      <c r="AU33" s="2080"/>
      <c r="AV33" s="2077"/>
    </row>
    <row r="34" spans="2:48" ht="14.25" x14ac:dyDescent="0.2">
      <c r="B34" s="33" t="s">
        <v>346</v>
      </c>
      <c r="E34" s="76"/>
      <c r="F34" s="38"/>
      <c r="G34" s="38"/>
      <c r="H34" s="38"/>
      <c r="I34" s="38"/>
      <c r="J34" s="38"/>
      <c r="K34" s="38"/>
      <c r="L34" s="38"/>
      <c r="M34" s="38"/>
      <c r="N34" s="38"/>
      <c r="O34" s="38"/>
      <c r="P34" s="38"/>
      <c r="Q34" s="38"/>
      <c r="R34" s="38"/>
      <c r="S34" s="38"/>
      <c r="T34" s="38"/>
      <c r="U34" s="38"/>
      <c r="V34" s="38"/>
      <c r="W34" s="38"/>
      <c r="X34" s="38"/>
      <c r="Y34" s="38"/>
      <c r="Z34" s="38"/>
      <c r="AA34" s="38" t="s">
        <v>329</v>
      </c>
      <c r="AB34" s="38"/>
      <c r="AC34" s="3"/>
      <c r="AD34" s="1648" t="s">
        <v>671</v>
      </c>
      <c r="AE34" s="1657" t="s">
        <v>782</v>
      </c>
      <c r="AF34" s="1657" t="s">
        <v>788</v>
      </c>
      <c r="AG34" s="1657" t="s">
        <v>789</v>
      </c>
      <c r="AH34" s="1657" t="s">
        <v>790</v>
      </c>
      <c r="AI34" s="1657" t="s">
        <v>791</v>
      </c>
      <c r="AJ34" s="1657" t="s">
        <v>792</v>
      </c>
      <c r="AK34" s="1657" t="s">
        <v>793</v>
      </c>
      <c r="AL34" s="1657" t="s">
        <v>794</v>
      </c>
      <c r="AM34" s="1657" t="s">
        <v>795</v>
      </c>
      <c r="AN34" s="1657" t="s">
        <v>796</v>
      </c>
      <c r="AO34" s="1657" t="s">
        <v>797</v>
      </c>
      <c r="AP34" s="1657" t="s">
        <v>798</v>
      </c>
      <c r="AQ34" s="1657" t="s">
        <v>799</v>
      </c>
      <c r="AR34" s="1657" t="s">
        <v>800</v>
      </c>
      <c r="AS34" s="1657" t="s">
        <v>801</v>
      </c>
      <c r="AT34" s="1657" t="s">
        <v>802</v>
      </c>
      <c r="AU34" s="1657" t="s">
        <v>803</v>
      </c>
      <c r="AV34" s="1657" t="s">
        <v>804</v>
      </c>
    </row>
    <row r="35" spans="2:48" ht="14.25" customHeight="1" x14ac:dyDescent="0.2">
      <c r="B35" s="76" t="s">
        <v>783</v>
      </c>
      <c r="E35" s="76"/>
      <c r="F35" s="38"/>
      <c r="G35" s="38"/>
      <c r="H35" s="38"/>
      <c r="I35" s="38"/>
      <c r="J35" s="38"/>
      <c r="K35" s="38"/>
      <c r="L35" s="38"/>
      <c r="M35" s="38"/>
      <c r="N35" s="38"/>
      <c r="O35" s="38"/>
      <c r="P35" s="38"/>
      <c r="Q35" s="38"/>
      <c r="R35" s="38"/>
      <c r="S35" s="38"/>
      <c r="T35" s="38"/>
      <c r="U35" s="38"/>
      <c r="V35" s="38"/>
      <c r="W35" s="38"/>
      <c r="X35" s="38"/>
      <c r="Y35" s="38"/>
      <c r="Z35" s="38"/>
      <c r="AA35" s="38"/>
      <c r="AB35" s="38"/>
      <c r="AC35" s="3"/>
      <c r="AD35" s="1629"/>
      <c r="AE35" s="1629"/>
      <c r="AF35" s="1629"/>
      <c r="AG35" s="1629"/>
      <c r="AH35" s="1629"/>
      <c r="AI35" s="1629"/>
      <c r="AJ35" s="1629"/>
      <c r="AK35" s="1629"/>
      <c r="AL35" s="1629"/>
      <c r="AM35" s="1629"/>
      <c r="AN35" s="1629"/>
      <c r="AO35" s="1629"/>
      <c r="AP35" s="1629"/>
      <c r="AQ35" s="1629"/>
      <c r="AR35" s="1629"/>
      <c r="AS35" s="1629"/>
      <c r="AT35" s="1629"/>
      <c r="AU35" s="1630"/>
      <c r="AV35" s="1630"/>
    </row>
    <row r="36" spans="2:48" ht="14.25" customHeight="1" x14ac:dyDescent="0.2">
      <c r="D36" s="38"/>
      <c r="E36" s="76"/>
      <c r="F36" s="38"/>
      <c r="G36" s="38"/>
      <c r="H36" s="38"/>
      <c r="I36" s="38"/>
      <c r="J36" s="38"/>
      <c r="K36" s="38"/>
      <c r="L36" s="38"/>
      <c r="M36" s="38"/>
      <c r="N36" s="38"/>
      <c r="O36" s="38"/>
      <c r="P36" s="38"/>
      <c r="Q36" s="38"/>
      <c r="R36" s="38"/>
      <c r="S36" s="38"/>
      <c r="T36" s="38"/>
      <c r="U36" s="38"/>
      <c r="V36" s="38"/>
      <c r="W36" s="38"/>
      <c r="X36" s="38"/>
      <c r="Y36" s="38"/>
      <c r="Z36" s="38"/>
      <c r="AA36" s="38"/>
      <c r="AB36" s="38"/>
      <c r="AC36" s="2103" t="s">
        <v>781</v>
      </c>
      <c r="AO36" s="1628"/>
      <c r="AP36" s="1628"/>
      <c r="AQ36" s="1628"/>
      <c r="AR36" s="1628"/>
      <c r="AS36" s="1628"/>
      <c r="AT36" s="1628"/>
      <c r="AU36" s="658"/>
      <c r="AV36" s="658"/>
    </row>
    <row r="37" spans="2:48" ht="60" customHeight="1" x14ac:dyDescent="0.2">
      <c r="B37" s="33"/>
      <c r="D37" s="38"/>
      <c r="E37" s="76"/>
      <c r="F37" s="38"/>
      <c r="G37" s="38"/>
      <c r="H37" s="38"/>
      <c r="I37" s="38"/>
      <c r="J37" s="38"/>
      <c r="K37" s="38"/>
      <c r="L37" s="38"/>
      <c r="M37" s="38"/>
      <c r="N37" s="38"/>
      <c r="O37" s="38"/>
      <c r="P37" s="38"/>
      <c r="Q37" s="38"/>
      <c r="R37" s="38"/>
      <c r="S37" s="38"/>
      <c r="T37" s="38"/>
      <c r="U37" s="38"/>
      <c r="V37" s="38"/>
      <c r="W37" s="38"/>
      <c r="X37" s="38"/>
      <c r="Y37" s="38"/>
      <c r="Z37" s="38"/>
      <c r="AA37" s="38"/>
      <c r="AB37" s="38"/>
      <c r="AP37" s="38"/>
      <c r="AR37" s="38"/>
      <c r="AT37" s="38"/>
      <c r="AV37" s="38"/>
    </row>
    <row r="38" spans="2:48" ht="14.25" hidden="1" customHeight="1" x14ac:dyDescent="0.2">
      <c r="B38" s="33"/>
      <c r="D38" s="38"/>
      <c r="E38" s="76"/>
      <c r="F38" s="38"/>
      <c r="G38" s="38"/>
      <c r="H38" s="38"/>
      <c r="I38" s="38"/>
      <c r="J38" s="38"/>
      <c r="K38" s="38"/>
      <c r="L38" s="38"/>
      <c r="M38" s="38"/>
      <c r="N38" s="38"/>
      <c r="O38" s="38"/>
      <c r="P38" s="38"/>
      <c r="Q38" s="38"/>
      <c r="R38" s="38"/>
      <c r="S38" s="38"/>
      <c r="T38" s="38"/>
      <c r="U38" s="38"/>
      <c r="V38" s="38"/>
      <c r="W38" s="38"/>
      <c r="X38" s="38"/>
      <c r="Y38" s="38"/>
      <c r="Z38" s="38"/>
      <c r="AA38" s="38"/>
      <c r="AB38" s="38"/>
      <c r="AP38" s="38"/>
      <c r="AR38" s="38"/>
      <c r="AT38" s="38"/>
      <c r="AV38" s="38"/>
    </row>
    <row r="39" spans="2:48" ht="14.25" hidden="1" customHeight="1" x14ac:dyDescent="0.2">
      <c r="C39" s="33"/>
      <c r="D39" s="38"/>
      <c r="E39" s="33"/>
      <c r="F39" s="38"/>
      <c r="G39" s="38"/>
      <c r="H39" s="38"/>
      <c r="I39" s="38"/>
      <c r="J39" s="38"/>
      <c r="K39" s="38"/>
      <c r="L39" s="38"/>
      <c r="M39" s="38"/>
      <c r="N39" s="38"/>
      <c r="O39" s="38"/>
      <c r="P39" s="38"/>
      <c r="Q39" s="38"/>
      <c r="R39" s="38"/>
      <c r="S39" s="38"/>
      <c r="T39" s="38"/>
      <c r="U39" s="38"/>
      <c r="V39" s="38"/>
      <c r="W39" s="38"/>
      <c r="X39" s="38"/>
      <c r="Y39" s="38"/>
      <c r="Z39" s="38"/>
      <c r="AA39" s="38"/>
      <c r="AB39" s="38"/>
      <c r="AO39" s="33"/>
      <c r="AP39" s="38"/>
      <c r="AQ39" s="33"/>
      <c r="AR39" s="38"/>
      <c r="AS39" s="33"/>
      <c r="AT39" s="38"/>
      <c r="AU39" s="33"/>
      <c r="AV39" s="38"/>
    </row>
    <row r="40" spans="2:48" ht="14.25" hidden="1" customHeight="1" x14ac:dyDescent="0.2">
      <c r="C40" s="33"/>
      <c r="D40" s="38"/>
      <c r="E40" s="33"/>
      <c r="F40" s="38"/>
      <c r="G40" s="38"/>
      <c r="H40" s="38"/>
      <c r="I40" s="38"/>
      <c r="J40" s="38"/>
      <c r="K40" s="38"/>
      <c r="L40" s="38"/>
      <c r="M40" s="38"/>
      <c r="N40" s="38"/>
      <c r="O40" s="38"/>
      <c r="P40" s="38"/>
      <c r="Q40" s="38"/>
      <c r="R40" s="38"/>
      <c r="S40" s="38"/>
      <c r="T40" s="38"/>
      <c r="U40" s="38"/>
      <c r="V40" s="38"/>
      <c r="W40" s="38"/>
      <c r="X40" s="38"/>
      <c r="Y40" s="38"/>
      <c r="Z40" s="38"/>
      <c r="AA40" s="38"/>
      <c r="AB40" s="38"/>
      <c r="AO40" s="33"/>
      <c r="AP40" s="38"/>
      <c r="AQ40" s="33"/>
      <c r="AR40" s="38"/>
      <c r="AS40" s="33"/>
      <c r="AT40" s="38"/>
      <c r="AU40" s="33"/>
      <c r="AV40" s="38"/>
    </row>
    <row r="41" spans="2:48" ht="14.25" hidden="1" customHeight="1" x14ac:dyDescent="0.2">
      <c r="C41" s="33"/>
      <c r="D41" s="38"/>
      <c r="E41" s="33"/>
      <c r="F41" s="38"/>
      <c r="G41" s="38"/>
      <c r="H41" s="38"/>
      <c r="I41" s="38"/>
      <c r="J41" s="38"/>
      <c r="K41" s="38"/>
      <c r="L41" s="38"/>
      <c r="M41" s="38"/>
      <c r="N41" s="38"/>
      <c r="O41" s="38"/>
      <c r="P41" s="38"/>
      <c r="Q41" s="38"/>
      <c r="R41" s="38"/>
      <c r="S41" s="38"/>
      <c r="T41" s="38"/>
      <c r="U41" s="38"/>
      <c r="V41" s="38"/>
      <c r="W41" s="38"/>
      <c r="X41" s="38"/>
      <c r="Y41" s="38"/>
      <c r="Z41" s="38"/>
      <c r="AA41" s="38"/>
      <c r="AB41" s="38"/>
      <c r="AO41" s="33"/>
      <c r="AP41" s="38"/>
      <c r="AQ41" s="33"/>
      <c r="AR41" s="38"/>
      <c r="AS41" s="33"/>
      <c r="AT41" s="38"/>
      <c r="AU41" s="33"/>
      <c r="AV41" s="38"/>
    </row>
    <row r="42" spans="2:48" ht="14.25" hidden="1" customHeight="1" x14ac:dyDescent="0.2">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O42" s="33"/>
      <c r="AP42" s="33"/>
      <c r="AQ42" s="33"/>
      <c r="AR42" s="33"/>
      <c r="AS42" s="33"/>
      <c r="AT42" s="33"/>
      <c r="AU42" s="33"/>
      <c r="AV42" s="33"/>
    </row>
    <row r="43" spans="2:48" ht="14.25" hidden="1" customHeight="1" x14ac:dyDescent="0.2">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O43" s="33"/>
      <c r="AP43" s="33"/>
      <c r="AQ43" s="33"/>
      <c r="AR43" s="33"/>
      <c r="AS43" s="33"/>
      <c r="AT43" s="33"/>
      <c r="AU43" s="33"/>
      <c r="AV43" s="33"/>
    </row>
    <row r="44" spans="2:48" ht="14.25" hidden="1" customHeight="1" x14ac:dyDescent="0.2">
      <c r="C44" s="76"/>
      <c r="D44" s="33"/>
      <c r="E44" s="76"/>
      <c r="F44" s="33"/>
      <c r="G44" s="33"/>
      <c r="H44" s="33"/>
      <c r="I44" s="33"/>
      <c r="J44" s="33"/>
      <c r="K44" s="33"/>
      <c r="L44" s="33"/>
      <c r="M44" s="33"/>
      <c r="N44" s="33"/>
      <c r="O44" s="33"/>
      <c r="P44" s="33"/>
      <c r="Q44" s="33"/>
      <c r="R44" s="33"/>
      <c r="S44" s="33"/>
      <c r="T44" s="33"/>
      <c r="U44" s="33"/>
      <c r="V44" s="33"/>
      <c r="W44" s="33"/>
      <c r="X44" s="33"/>
      <c r="Y44" s="33"/>
      <c r="Z44" s="33"/>
      <c r="AA44" s="33"/>
      <c r="AB44" s="33"/>
      <c r="AO44" s="76"/>
      <c r="AP44" s="33"/>
      <c r="AQ44" s="76"/>
      <c r="AR44" s="33"/>
      <c r="AS44" s="76"/>
      <c r="AT44" s="33"/>
      <c r="AU44" s="76"/>
      <c r="AV44" s="33"/>
    </row>
    <row r="45" spans="2:48" ht="14.25" hidden="1" customHeight="1" x14ac:dyDescent="0.2">
      <c r="C45" s="76"/>
      <c r="D45" s="33"/>
      <c r="E45" s="76"/>
      <c r="F45" s="33"/>
      <c r="G45" s="33"/>
      <c r="H45" s="33"/>
      <c r="I45" s="33"/>
      <c r="J45" s="33"/>
      <c r="K45" s="33"/>
      <c r="L45" s="33"/>
      <c r="M45" s="33"/>
      <c r="N45" s="33"/>
      <c r="O45" s="33"/>
      <c r="P45" s="33"/>
      <c r="Q45" s="33"/>
      <c r="R45" s="33"/>
      <c r="S45" s="33"/>
      <c r="T45" s="33"/>
      <c r="U45" s="33"/>
      <c r="V45" s="33"/>
      <c r="W45" s="33"/>
      <c r="X45" s="33"/>
      <c r="Y45" s="33"/>
      <c r="Z45" s="33"/>
      <c r="AA45" s="33"/>
      <c r="AB45" s="33"/>
      <c r="AO45" s="76"/>
      <c r="AP45" s="33"/>
      <c r="AQ45" s="76"/>
      <c r="AR45" s="33"/>
      <c r="AS45" s="76"/>
      <c r="AT45" s="33"/>
      <c r="AU45" s="76"/>
      <c r="AV45" s="33"/>
    </row>
    <row r="46" spans="2:48" ht="14.25" hidden="1" customHeight="1" x14ac:dyDescent="0.2">
      <c r="C46" s="33"/>
      <c r="D46" s="38"/>
      <c r="E46" s="33"/>
      <c r="F46" s="38"/>
      <c r="G46" s="38"/>
      <c r="H46" s="38"/>
      <c r="I46" s="38"/>
      <c r="J46" s="38"/>
      <c r="K46" s="38"/>
      <c r="L46" s="38"/>
      <c r="M46" s="38"/>
      <c r="N46" s="38"/>
      <c r="O46" s="38"/>
      <c r="P46" s="38"/>
      <c r="Q46" s="38"/>
      <c r="R46" s="38"/>
      <c r="S46" s="38"/>
      <c r="T46" s="38"/>
      <c r="U46" s="38"/>
      <c r="V46" s="38"/>
      <c r="W46" s="38"/>
      <c r="X46" s="38"/>
      <c r="Y46" s="38"/>
      <c r="Z46" s="38"/>
      <c r="AA46" s="38"/>
      <c r="AB46" s="38"/>
      <c r="AO46" s="33"/>
      <c r="AP46" s="38"/>
      <c r="AQ46" s="33"/>
      <c r="AR46" s="38"/>
      <c r="AS46" s="33"/>
      <c r="AT46" s="38"/>
      <c r="AU46" s="33"/>
      <c r="AV46" s="38"/>
    </row>
    <row r="47" spans="2:48" ht="14.25" hidden="1" customHeight="1" x14ac:dyDescent="0.2">
      <c r="C47" s="33"/>
      <c r="D47" s="38"/>
      <c r="E47" s="33"/>
      <c r="F47" s="38"/>
      <c r="G47" s="38"/>
      <c r="H47" s="38"/>
      <c r="I47" s="38"/>
      <c r="J47" s="38"/>
      <c r="K47" s="38"/>
      <c r="L47" s="38"/>
      <c r="M47" s="38"/>
      <c r="N47" s="38"/>
      <c r="O47" s="38"/>
      <c r="P47" s="38"/>
      <c r="Q47" s="38"/>
      <c r="R47" s="38"/>
      <c r="S47" s="38"/>
      <c r="T47" s="38"/>
      <c r="U47" s="38"/>
      <c r="V47" s="38"/>
      <c r="W47" s="38"/>
      <c r="X47" s="38"/>
      <c r="Y47" s="38"/>
      <c r="Z47" s="38"/>
      <c r="AA47" s="38"/>
      <c r="AB47" s="38"/>
      <c r="AO47" s="33"/>
      <c r="AP47" s="38"/>
      <c r="AQ47" s="33"/>
      <c r="AR47" s="38"/>
      <c r="AS47" s="33"/>
      <c r="AT47" s="38"/>
      <c r="AU47" s="33"/>
      <c r="AV47" s="38"/>
    </row>
    <row r="48" spans="2:48" ht="14.25" hidden="1" customHeight="1" x14ac:dyDescent="0.2">
      <c r="B48" s="4"/>
      <c r="C48" s="4"/>
      <c r="D48" s="4"/>
      <c r="E48" s="4"/>
      <c r="F48" s="4"/>
      <c r="G48" s="4"/>
      <c r="H48" s="4"/>
      <c r="I48" s="4"/>
      <c r="J48" s="4"/>
      <c r="K48" s="4"/>
      <c r="L48" s="4"/>
      <c r="M48" s="4"/>
      <c r="N48" s="4"/>
      <c r="O48" s="4"/>
      <c r="P48" s="4"/>
      <c r="Q48" s="4"/>
      <c r="R48" s="4"/>
      <c r="S48" s="4"/>
      <c r="T48" s="4"/>
      <c r="U48" s="4"/>
      <c r="V48" s="4"/>
      <c r="W48" s="4"/>
      <c r="X48" s="4"/>
      <c r="Y48" s="4"/>
      <c r="Z48" s="4"/>
      <c r="AA48" s="4"/>
      <c r="AB48" s="4"/>
      <c r="AO48" s="4"/>
      <c r="AP48" s="4"/>
      <c r="AQ48" s="4"/>
      <c r="AR48" s="4"/>
      <c r="AS48" s="4"/>
      <c r="AT48" s="4"/>
      <c r="AU48" s="4"/>
      <c r="AV48" s="4"/>
    </row>
    <row r="49" spans="1:48" s="2" customFormat="1" ht="12" hidden="1" customHeight="1" x14ac:dyDescent="0.2">
      <c r="A49" s="3"/>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2103"/>
      <c r="AD49" s="2103"/>
      <c r="AE49" s="2103"/>
      <c r="AF49" s="2103"/>
      <c r="AG49" s="2103"/>
      <c r="AH49" s="2103"/>
      <c r="AI49" s="2103"/>
      <c r="AJ49" s="2103"/>
      <c r="AK49" s="2103"/>
      <c r="AL49" s="2103"/>
      <c r="AM49" s="2103"/>
      <c r="AN49" s="2103"/>
      <c r="AO49" s="4"/>
      <c r="AP49" s="4"/>
      <c r="AQ49" s="4"/>
      <c r="AR49" s="4"/>
      <c r="AS49" s="4"/>
      <c r="AT49" s="4"/>
      <c r="AU49" s="4"/>
      <c r="AV49" s="4"/>
    </row>
    <row r="50" spans="1:48" ht="14.25" hidden="1" customHeight="1" x14ac:dyDescent="0.2">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O50" s="23"/>
      <c r="AP50" s="23"/>
      <c r="AQ50" s="23"/>
      <c r="AR50" s="23"/>
      <c r="AS50" s="23"/>
      <c r="AT50" s="23"/>
      <c r="AU50" s="23"/>
      <c r="AV50" s="23"/>
    </row>
    <row r="51" spans="1:48" ht="14.25" hidden="1" customHeight="1" x14ac:dyDescent="0.2"/>
    <row r="52" spans="1:48" ht="14.25" hidden="1" customHeight="1" x14ac:dyDescent="0.2"/>
    <row r="53" spans="1:48" ht="14.25" hidden="1" customHeight="1" x14ac:dyDescent="0.2"/>
    <row r="54" spans="1:48" ht="14.25" hidden="1" customHeight="1" x14ac:dyDescent="0.2"/>
    <row r="55" spans="1:48" ht="14.25" hidden="1" customHeight="1" x14ac:dyDescent="0.2"/>
    <row r="56" spans="1:48" ht="14.25" hidden="1" customHeight="1" x14ac:dyDescent="0.2"/>
    <row r="57" spans="1:48" ht="14.25" hidden="1" customHeight="1" x14ac:dyDescent="0.2"/>
    <row r="58" spans="1:48" ht="14.25" hidden="1" customHeight="1" x14ac:dyDescent="0.2"/>
    <row r="59" spans="1:48" ht="14.25" hidden="1" customHeight="1" x14ac:dyDescent="0.2"/>
    <row r="60" spans="1:48" ht="14.25" hidden="1" customHeight="1" x14ac:dyDescent="0.2"/>
    <row r="61" spans="1:48" ht="14.25" hidden="1" customHeight="1" x14ac:dyDescent="0.2"/>
    <row r="62" spans="1:48" ht="14.25" hidden="1" customHeight="1" x14ac:dyDescent="0.2"/>
    <row r="63" spans="1:48" ht="14.25" hidden="1" customHeight="1" x14ac:dyDescent="0.2"/>
    <row r="64" spans="1:48" ht="14.25" hidden="1" customHeight="1" x14ac:dyDescent="0.2"/>
    <row r="65" ht="14.25" hidden="1" customHeight="1" x14ac:dyDescent="0.2"/>
    <row r="66" ht="14.25" hidden="1" customHeight="1" x14ac:dyDescent="0.2"/>
    <row r="67" ht="14.25" hidden="1" customHeight="1" x14ac:dyDescent="0.2"/>
    <row r="68" ht="14.25" hidden="1" customHeight="1" x14ac:dyDescent="0.2"/>
    <row r="69" ht="14.25" hidden="1" customHeight="1" x14ac:dyDescent="0.2"/>
    <row r="70" ht="14.25" hidden="1" customHeight="1" x14ac:dyDescent="0.2"/>
    <row r="71" ht="14.25" hidden="1" customHeight="1" x14ac:dyDescent="0.2"/>
    <row r="72" ht="14.25" hidden="1" customHeight="1" x14ac:dyDescent="0.2"/>
    <row r="73" ht="14.25" hidden="1" customHeight="1" x14ac:dyDescent="0.2"/>
    <row r="74" ht="14.25" hidden="1" customHeight="1" x14ac:dyDescent="0.2"/>
    <row r="75" ht="14.25" hidden="1" customHeight="1" x14ac:dyDescent="0.2"/>
    <row r="76" ht="14.25" hidden="1" customHeight="1" x14ac:dyDescent="0.2"/>
    <row r="77" ht="14.25" hidden="1" customHeight="1" x14ac:dyDescent="0.2"/>
    <row r="78" ht="14.25" hidden="1" customHeight="1" x14ac:dyDescent="0.2"/>
    <row r="79" ht="14.25" hidden="1" customHeight="1" x14ac:dyDescent="0.2"/>
    <row r="80" ht="14.25" hidden="1" customHeight="1" x14ac:dyDescent="0.2"/>
    <row r="81" ht="14.25" hidden="1" customHeight="1" x14ac:dyDescent="0.2"/>
    <row r="82" ht="14.25" hidden="1" customHeight="1" x14ac:dyDescent="0.2"/>
    <row r="83" ht="14.25" hidden="1" customHeight="1" x14ac:dyDescent="0.2"/>
    <row r="84" ht="14.25" hidden="1" customHeight="1" x14ac:dyDescent="0.2"/>
    <row r="85" ht="14.25" hidden="1" customHeight="1" x14ac:dyDescent="0.2"/>
    <row r="86" ht="14.25" hidden="1" customHeight="1" x14ac:dyDescent="0.2"/>
    <row r="87" ht="14.25" hidden="1" customHeight="1" x14ac:dyDescent="0.2"/>
    <row r="88" ht="14.25" hidden="1" customHeight="1" x14ac:dyDescent="0.2"/>
    <row r="89" ht="14.25" hidden="1" customHeight="1" x14ac:dyDescent="0.2"/>
    <row r="90" ht="14.25" hidden="1" customHeight="1" x14ac:dyDescent="0.2"/>
    <row r="91" ht="14.25" hidden="1" customHeight="1" x14ac:dyDescent="0.2"/>
    <row r="92" ht="14.25" hidden="1" customHeight="1" x14ac:dyDescent="0.2"/>
    <row r="93" ht="14.25" hidden="1" customHeight="1" x14ac:dyDescent="0.2"/>
    <row r="94" ht="14.25" hidden="1" customHeight="1" x14ac:dyDescent="0.2"/>
    <row r="95" ht="14.25" hidden="1" customHeight="1" x14ac:dyDescent="0.2"/>
    <row r="96" ht="14.25" hidden="1" customHeight="1" x14ac:dyDescent="0.2"/>
    <row r="97" ht="14.25" hidden="1" customHeight="1" x14ac:dyDescent="0.2"/>
    <row r="98" ht="14.25" hidden="1" customHeight="1" x14ac:dyDescent="0.2"/>
    <row r="99" ht="14.25" hidden="1" customHeight="1" x14ac:dyDescent="0.2"/>
    <row r="100" ht="14.25" hidden="1" customHeight="1" x14ac:dyDescent="0.2"/>
    <row r="101" ht="14.25" hidden="1" customHeight="1" x14ac:dyDescent="0.2"/>
    <row r="102" ht="14.25" hidden="1" customHeight="1" x14ac:dyDescent="0.2"/>
    <row r="103" ht="14.25" hidden="1" customHeight="1" x14ac:dyDescent="0.2"/>
    <row r="104" ht="14.25" hidden="1" customHeight="1" x14ac:dyDescent="0.2"/>
    <row r="105" ht="14.25" hidden="1" customHeight="1" x14ac:dyDescent="0.2"/>
    <row r="106" ht="14.25" hidden="1" customHeight="1" x14ac:dyDescent="0.2"/>
    <row r="107" ht="14.25" hidden="1" customHeight="1" x14ac:dyDescent="0.2"/>
    <row r="108" ht="14.25" hidden="1" customHeight="1" x14ac:dyDescent="0.2"/>
    <row r="109" ht="14.25" hidden="1" customHeight="1" x14ac:dyDescent="0.2"/>
    <row r="110" ht="14.25" hidden="1" customHeight="1" x14ac:dyDescent="0.2"/>
    <row r="111" ht="14.25" hidden="1" customHeight="1" x14ac:dyDescent="0.2"/>
    <row r="112" ht="14.25" hidden="1" customHeight="1" x14ac:dyDescent="0.2"/>
    <row r="113" ht="14.25" hidden="1" customHeight="1" x14ac:dyDescent="0.2"/>
    <row r="114" ht="14.25" hidden="1" customHeight="1" x14ac:dyDescent="0.2"/>
    <row r="115" ht="14.25" hidden="1" customHeight="1" x14ac:dyDescent="0.2"/>
    <row r="116" ht="14.25" hidden="1" customHeight="1" x14ac:dyDescent="0.2"/>
    <row r="117" ht="14.25" hidden="1" customHeight="1" x14ac:dyDescent="0.2"/>
    <row r="118" ht="14.25" hidden="1" customHeight="1" x14ac:dyDescent="0.2"/>
    <row r="119" ht="14.25" hidden="1" customHeight="1" x14ac:dyDescent="0.2"/>
    <row r="120" ht="14.25" hidden="1" customHeight="1" x14ac:dyDescent="0.2"/>
    <row r="121" ht="14.25" hidden="1" customHeight="1" x14ac:dyDescent="0.2"/>
    <row r="122" ht="14.25" hidden="1" customHeight="1" x14ac:dyDescent="0.2"/>
    <row r="123" ht="14.25" hidden="1" customHeight="1" x14ac:dyDescent="0.2"/>
    <row r="124" ht="14.25" hidden="1" customHeight="1" x14ac:dyDescent="0.2"/>
    <row r="125" ht="14.25" hidden="1" customHeight="1" x14ac:dyDescent="0.2"/>
    <row r="126" ht="14.25" hidden="1" customHeight="1" x14ac:dyDescent="0.2"/>
    <row r="127" ht="14.25" hidden="1" customHeight="1" x14ac:dyDescent="0.2"/>
    <row r="128" ht="14.25" hidden="1" customHeight="1" x14ac:dyDescent="0.2"/>
    <row r="129" ht="14.25" hidden="1" customHeight="1" x14ac:dyDescent="0.2"/>
    <row r="130" ht="14.25" hidden="1" customHeight="1" x14ac:dyDescent="0.2"/>
    <row r="131" ht="14.25" hidden="1" customHeight="1" x14ac:dyDescent="0.2"/>
    <row r="132" ht="14.25" hidden="1" customHeight="1" x14ac:dyDescent="0.2"/>
    <row r="133" ht="14.25" hidden="1" customHeight="1" x14ac:dyDescent="0.2"/>
    <row r="134" ht="14.25" hidden="1" customHeight="1" x14ac:dyDescent="0.2"/>
    <row r="135" ht="14.25" hidden="1" customHeight="1" x14ac:dyDescent="0.2"/>
    <row r="136" ht="14.25" hidden="1" customHeight="1" x14ac:dyDescent="0.2"/>
    <row r="137" ht="14.25" hidden="1" customHeight="1" x14ac:dyDescent="0.2"/>
    <row r="138" ht="14.25" hidden="1" customHeight="1" x14ac:dyDescent="0.2"/>
    <row r="139" ht="14.25" hidden="1" customHeight="1" x14ac:dyDescent="0.2"/>
    <row r="140" ht="14.25" hidden="1" customHeight="1" x14ac:dyDescent="0.2"/>
    <row r="141" ht="14.25" hidden="1" customHeight="1" x14ac:dyDescent="0.2"/>
    <row r="142" ht="14.25" hidden="1" customHeight="1" x14ac:dyDescent="0.2"/>
    <row r="143" ht="14.25" hidden="1" customHeight="1" x14ac:dyDescent="0.2"/>
    <row r="144" ht="14.25" hidden="1" customHeight="1" x14ac:dyDescent="0.2"/>
    <row r="145" ht="14.25" hidden="1" customHeight="1" x14ac:dyDescent="0.2"/>
    <row r="146" ht="14.25" hidden="1" customHeight="1" x14ac:dyDescent="0.2"/>
    <row r="147" ht="14.25" hidden="1" customHeight="1" x14ac:dyDescent="0.2"/>
    <row r="148" ht="14.25" hidden="1" customHeight="1" x14ac:dyDescent="0.2"/>
    <row r="149" ht="14.25" hidden="1" customHeight="1" x14ac:dyDescent="0.2"/>
    <row r="150" ht="14.25" hidden="1" customHeight="1" x14ac:dyDescent="0.2"/>
    <row r="151" ht="14.25" hidden="1" customHeight="1" x14ac:dyDescent="0.2"/>
    <row r="152" ht="14.25" hidden="1" customHeight="1" x14ac:dyDescent="0.2"/>
    <row r="153" ht="14.25" hidden="1" customHeight="1" x14ac:dyDescent="0.2"/>
    <row r="154" ht="14.25" hidden="1" customHeight="1" x14ac:dyDescent="0.2"/>
    <row r="155" ht="14.25" hidden="1" customHeight="1" x14ac:dyDescent="0.2"/>
    <row r="156" ht="14.25" hidden="1" customHeight="1" x14ac:dyDescent="0.2"/>
    <row r="157" ht="14.25" hidden="1" customHeight="1" x14ac:dyDescent="0.2"/>
    <row r="158" ht="14.25" hidden="1" customHeight="1" x14ac:dyDescent="0.2"/>
    <row r="159" ht="14.25" hidden="1" customHeight="1" x14ac:dyDescent="0.2"/>
    <row r="160" ht="14.25" hidden="1" customHeight="1" x14ac:dyDescent="0.2"/>
    <row r="161" ht="14.25" hidden="1" customHeight="1" x14ac:dyDescent="0.2"/>
    <row r="162" ht="14.25" hidden="1" customHeight="1" x14ac:dyDescent="0.2"/>
    <row r="163" ht="14.25" hidden="1" customHeight="1" x14ac:dyDescent="0.2"/>
    <row r="164" ht="14.25" hidden="1" customHeight="1" x14ac:dyDescent="0.2"/>
    <row r="165" ht="14.25" hidden="1" customHeight="1" x14ac:dyDescent="0.2"/>
    <row r="166" ht="14.25" hidden="1" customHeight="1" x14ac:dyDescent="0.2"/>
    <row r="167" ht="14.25" hidden="1" customHeight="1" x14ac:dyDescent="0.2"/>
    <row r="168" ht="14.25" hidden="1" customHeight="1" x14ac:dyDescent="0.2"/>
    <row r="169" ht="14.25" hidden="1" customHeight="1" x14ac:dyDescent="0.2"/>
    <row r="170" ht="14.25" hidden="1" customHeight="1" x14ac:dyDescent="0.2"/>
    <row r="171" ht="14.25" hidden="1" customHeight="1" x14ac:dyDescent="0.2"/>
    <row r="172" ht="14.25" hidden="1" customHeight="1" x14ac:dyDescent="0.2"/>
    <row r="173" ht="14.25" hidden="1" customHeight="1" x14ac:dyDescent="0.2"/>
    <row r="174" ht="14.25" hidden="1" customHeight="1" x14ac:dyDescent="0.2"/>
    <row r="175" ht="14.25" hidden="1" customHeight="1" x14ac:dyDescent="0.2"/>
    <row r="176" ht="14.25" hidden="1" customHeight="1" x14ac:dyDescent="0.2"/>
    <row r="177" ht="14.25" hidden="1" customHeight="1" x14ac:dyDescent="0.2"/>
    <row r="178" ht="14.25" hidden="1" customHeight="1" x14ac:dyDescent="0.2"/>
    <row r="179" ht="14.25" hidden="1" customHeight="1" x14ac:dyDescent="0.2"/>
    <row r="180" ht="14.25" hidden="1" customHeight="1" x14ac:dyDescent="0.2"/>
    <row r="181" ht="14.25" hidden="1" customHeight="1" x14ac:dyDescent="0.2"/>
    <row r="182" ht="14.25" hidden="1" customHeight="1" x14ac:dyDescent="0.2"/>
    <row r="183" ht="14.25" hidden="1" customHeight="1" x14ac:dyDescent="0.2"/>
    <row r="184" ht="14.25" hidden="1" customHeight="1" x14ac:dyDescent="0.2"/>
    <row r="185" ht="14.25" hidden="1" customHeight="1" x14ac:dyDescent="0.2"/>
    <row r="186" ht="14.25" hidden="1" customHeight="1" x14ac:dyDescent="0.2"/>
    <row r="187" ht="14.25" hidden="1" customHeight="1" x14ac:dyDescent="0.2"/>
    <row r="188" ht="14.25" hidden="1" customHeight="1" x14ac:dyDescent="0.2"/>
    <row r="189" ht="14.25" hidden="1" customHeight="1" x14ac:dyDescent="0.2"/>
    <row r="190" ht="14.25" hidden="1" customHeight="1" x14ac:dyDescent="0.2"/>
    <row r="191" ht="14.25" hidden="1" customHeight="1" x14ac:dyDescent="0.2"/>
    <row r="192" ht="14.25" hidden="1" customHeight="1" x14ac:dyDescent="0.2"/>
    <row r="193" ht="14.25" hidden="1" customHeight="1" x14ac:dyDescent="0.2"/>
    <row r="194" ht="14.25" hidden="1" customHeight="1" x14ac:dyDescent="0.2"/>
    <row r="195" ht="14.25" hidden="1" customHeight="1" x14ac:dyDescent="0.2"/>
    <row r="196" ht="14.25" hidden="1" customHeight="1" x14ac:dyDescent="0.2"/>
    <row r="197" ht="14.25" hidden="1" customHeight="1" x14ac:dyDescent="0.2"/>
    <row r="198" ht="14.25" hidden="1" customHeight="1" x14ac:dyDescent="0.2"/>
    <row r="199" ht="14.25" hidden="1" customHeight="1" x14ac:dyDescent="0.2"/>
    <row r="200" ht="14.25" hidden="1" customHeight="1" x14ac:dyDescent="0.2"/>
    <row r="201" ht="14.25" hidden="1" customHeight="1" x14ac:dyDescent="0.2"/>
    <row r="202" ht="14.25" hidden="1" customHeight="1" x14ac:dyDescent="0.2"/>
    <row r="203" ht="14.25" hidden="1" customHeight="1" x14ac:dyDescent="0.2"/>
    <row r="204" ht="14.25" hidden="1" customHeight="1" x14ac:dyDescent="0.2"/>
    <row r="205" ht="14.25" hidden="1" customHeight="1" x14ac:dyDescent="0.2"/>
    <row r="206" ht="14.25" hidden="1" customHeight="1" x14ac:dyDescent="0.2"/>
    <row r="207" ht="14.25" hidden="1" customHeight="1" x14ac:dyDescent="0.2"/>
    <row r="208" ht="14.25" hidden="1" customHeight="1" x14ac:dyDescent="0.2"/>
    <row r="209" ht="14.25" hidden="1" customHeight="1" x14ac:dyDescent="0.2"/>
    <row r="210" ht="14.25" hidden="1" customHeight="1" x14ac:dyDescent="0.2"/>
    <row r="211" ht="14.25" hidden="1" customHeight="1" x14ac:dyDescent="0.2"/>
    <row r="212" ht="14.25" hidden="1" customHeight="1" x14ac:dyDescent="0.2"/>
    <row r="213" ht="14.25" hidden="1" customHeight="1" x14ac:dyDescent="0.2"/>
    <row r="214" ht="14.25" hidden="1" customHeight="1" x14ac:dyDescent="0.2"/>
    <row r="215" ht="14.25" hidden="1" customHeight="1" x14ac:dyDescent="0.2"/>
    <row r="216" ht="14.25" hidden="1" customHeight="1" x14ac:dyDescent="0.2"/>
    <row r="217" ht="14.25" hidden="1" customHeight="1" x14ac:dyDescent="0.2"/>
    <row r="218" ht="14.25" hidden="1" customHeight="1" x14ac:dyDescent="0.2"/>
    <row r="219" ht="14.25" hidden="1" customHeight="1" x14ac:dyDescent="0.2"/>
    <row r="220" ht="14.25" hidden="1" customHeight="1" x14ac:dyDescent="0.2"/>
    <row r="221" ht="14.25" hidden="1" customHeight="1" x14ac:dyDescent="0.2"/>
    <row r="222" ht="14.25" hidden="1" customHeight="1" x14ac:dyDescent="0.2"/>
    <row r="223" ht="14.25" hidden="1" customHeight="1" x14ac:dyDescent="0.2"/>
    <row r="224" ht="14.25" hidden="1" customHeight="1" x14ac:dyDescent="0.2"/>
    <row r="225" ht="14.25" hidden="1" customHeight="1" x14ac:dyDescent="0.2"/>
    <row r="226" ht="14.25" hidden="1" customHeight="1" x14ac:dyDescent="0.2"/>
    <row r="227" ht="14.25" hidden="1" customHeight="1" x14ac:dyDescent="0.2"/>
    <row r="228" ht="14.25" hidden="1" customHeight="1" x14ac:dyDescent="0.2"/>
    <row r="229" ht="14.25" hidden="1" customHeight="1" x14ac:dyDescent="0.2"/>
    <row r="230" ht="14.25" hidden="1" customHeight="1" x14ac:dyDescent="0.2"/>
    <row r="231" ht="14.25" hidden="1" customHeight="1" x14ac:dyDescent="0.2"/>
    <row r="232" ht="14.25" hidden="1" customHeight="1" x14ac:dyDescent="0.2"/>
    <row r="233" ht="14.25" hidden="1" customHeight="1" x14ac:dyDescent="0.2"/>
    <row r="234" ht="14.25" hidden="1" customHeight="1" x14ac:dyDescent="0.2"/>
    <row r="235" ht="14.25" hidden="1" customHeight="1" x14ac:dyDescent="0.2"/>
    <row r="236" ht="14.25" hidden="1" customHeight="1" x14ac:dyDescent="0.2"/>
    <row r="237" ht="14.25" hidden="1" customHeight="1" x14ac:dyDescent="0.2"/>
    <row r="238" ht="14.25" hidden="1" customHeight="1" x14ac:dyDescent="0.2"/>
    <row r="239" ht="14.25" hidden="1" customHeight="1" x14ac:dyDescent="0.2"/>
    <row r="240" ht="14.25" hidden="1" customHeight="1" x14ac:dyDescent="0.2"/>
    <row r="241" ht="14.25" hidden="1" customHeight="1" x14ac:dyDescent="0.2"/>
    <row r="242" ht="14.25" hidden="1" customHeight="1" x14ac:dyDescent="0.2"/>
    <row r="243" ht="14.25" hidden="1" customHeight="1" x14ac:dyDescent="0.2"/>
    <row r="244" ht="14.25" hidden="1" customHeight="1" x14ac:dyDescent="0.2"/>
    <row r="245" ht="14.25" hidden="1" customHeight="1" x14ac:dyDescent="0.2"/>
    <row r="246" ht="14.25" hidden="1" customHeight="1" x14ac:dyDescent="0.2"/>
    <row r="247" ht="14.25" hidden="1" customHeight="1" x14ac:dyDescent="0.2"/>
    <row r="248" ht="14.25" hidden="1" customHeight="1" x14ac:dyDescent="0.2"/>
    <row r="249" ht="14.25" hidden="1" customHeight="1" x14ac:dyDescent="0.2"/>
    <row r="250" ht="14.25" hidden="1" customHeight="1" x14ac:dyDescent="0.2"/>
    <row r="251" ht="14.25" hidden="1" customHeight="1" x14ac:dyDescent="0.2"/>
    <row r="252" ht="14.25" hidden="1" customHeight="1" x14ac:dyDescent="0.2"/>
    <row r="253" ht="14.25" hidden="1" customHeight="1" x14ac:dyDescent="0.2"/>
    <row r="254" ht="14.25" hidden="1" customHeight="1" x14ac:dyDescent="0.2"/>
    <row r="255" ht="14.25" hidden="1" customHeight="1" x14ac:dyDescent="0.2"/>
    <row r="256" ht="14.25" hidden="1" customHeight="1" x14ac:dyDescent="0.2"/>
    <row r="257" ht="14.25" hidden="1" customHeight="1" x14ac:dyDescent="0.2"/>
    <row r="258" ht="14.25" hidden="1" customHeight="1" x14ac:dyDescent="0.2"/>
    <row r="259" ht="14.25" hidden="1" customHeight="1" x14ac:dyDescent="0.2"/>
    <row r="260" ht="14.25" hidden="1" customHeight="1" x14ac:dyDescent="0.2"/>
    <row r="261" ht="14.25" hidden="1" customHeight="1" x14ac:dyDescent="0.2"/>
    <row r="262" ht="14.25" hidden="1" customHeight="1" x14ac:dyDescent="0.2"/>
    <row r="263" ht="14.25" hidden="1" customHeight="1" x14ac:dyDescent="0.2"/>
    <row r="264" ht="14.25" hidden="1" customHeight="1" x14ac:dyDescent="0.2"/>
    <row r="265" ht="14.25" hidden="1" customHeight="1" x14ac:dyDescent="0.2"/>
    <row r="266" ht="14.25" hidden="1" customHeight="1" x14ac:dyDescent="0.2"/>
    <row r="267" ht="14.25" hidden="1" customHeight="1" x14ac:dyDescent="0.2"/>
    <row r="268" ht="14.25" hidden="1" customHeight="1" x14ac:dyDescent="0.2"/>
    <row r="269" ht="14.25" hidden="1" customHeight="1" x14ac:dyDescent="0.2"/>
    <row r="270" ht="14.25" hidden="1" customHeight="1" x14ac:dyDescent="0.2"/>
    <row r="271" ht="14.25" hidden="1" customHeight="1" x14ac:dyDescent="0.2"/>
    <row r="272" ht="14.25" hidden="1" customHeight="1" x14ac:dyDescent="0.2"/>
    <row r="273" ht="14.25" hidden="1" customHeight="1" x14ac:dyDescent="0.2"/>
    <row r="274" ht="14.25" hidden="1" customHeight="1" x14ac:dyDescent="0.2"/>
    <row r="275" ht="14.25" hidden="1" customHeight="1" x14ac:dyDescent="0.2"/>
    <row r="276" ht="14.25" hidden="1" customHeight="1" x14ac:dyDescent="0.2"/>
    <row r="277" ht="14.25" hidden="1" customHeight="1" x14ac:dyDescent="0.2"/>
    <row r="278" ht="14.25" hidden="1" customHeight="1" x14ac:dyDescent="0.2"/>
    <row r="279" ht="14.25" hidden="1" customHeight="1" x14ac:dyDescent="0.2"/>
    <row r="280" ht="14.25" hidden="1" customHeight="1" x14ac:dyDescent="0.2"/>
    <row r="281" ht="14.25" hidden="1" customHeight="1" x14ac:dyDescent="0.2"/>
    <row r="282" ht="14.25" hidden="1" customHeight="1" x14ac:dyDescent="0.2"/>
    <row r="283" ht="14.25" hidden="1" customHeight="1" x14ac:dyDescent="0.2"/>
    <row r="284" ht="14.25" hidden="1" customHeight="1" x14ac:dyDescent="0.2"/>
    <row r="285" ht="14.25" hidden="1" customHeight="1" x14ac:dyDescent="0.2"/>
    <row r="286" ht="14.25" hidden="1" customHeight="1" x14ac:dyDescent="0.2"/>
    <row r="287" ht="14.25" hidden="1" customHeight="1" x14ac:dyDescent="0.2"/>
    <row r="288" ht="14.25" hidden="1" customHeight="1" x14ac:dyDescent="0.2"/>
    <row r="289" ht="14.25" hidden="1" customHeight="1" x14ac:dyDescent="0.2"/>
    <row r="290" ht="14.25" hidden="1" customHeight="1" x14ac:dyDescent="0.2"/>
    <row r="291" ht="14.25" hidden="1" customHeight="1" x14ac:dyDescent="0.2"/>
    <row r="292" ht="14.25" hidden="1" customHeight="1" x14ac:dyDescent="0.2"/>
    <row r="293" ht="14.25" hidden="1" customHeight="1" x14ac:dyDescent="0.2"/>
    <row r="294" ht="14.25" hidden="1" customHeight="1" x14ac:dyDescent="0.2"/>
    <row r="295" ht="14.25" hidden="1" customHeight="1" x14ac:dyDescent="0.2"/>
    <row r="296" ht="14.25" hidden="1" customHeight="1" x14ac:dyDescent="0.2"/>
    <row r="297" ht="14.25" hidden="1" customHeight="1" x14ac:dyDescent="0.2"/>
    <row r="298" ht="14.25" hidden="1" customHeight="1" x14ac:dyDescent="0.2"/>
    <row r="299" ht="14.25" hidden="1" customHeight="1" x14ac:dyDescent="0.2"/>
    <row r="300" ht="14.25" hidden="1" customHeight="1" x14ac:dyDescent="0.2"/>
    <row r="301" ht="14.25" hidden="1" customHeight="1" x14ac:dyDescent="0.2"/>
    <row r="302" ht="14.25" hidden="1" customHeight="1" x14ac:dyDescent="0.2"/>
    <row r="303" ht="14.25" hidden="1" customHeight="1" x14ac:dyDescent="0.2"/>
    <row r="304" ht="14.25" hidden="1" customHeight="1" x14ac:dyDescent="0.2"/>
    <row r="305" ht="14.25" hidden="1" customHeight="1" x14ac:dyDescent="0.2"/>
    <row r="306" ht="14.25" hidden="1" customHeight="1" x14ac:dyDescent="0.2"/>
    <row r="307" ht="14.25" hidden="1" customHeight="1" x14ac:dyDescent="0.2"/>
    <row r="308" ht="14.25" hidden="1" customHeight="1" x14ac:dyDescent="0.2"/>
    <row r="309" ht="14.25" hidden="1" customHeight="1" x14ac:dyDescent="0.2"/>
    <row r="310" ht="14.25" hidden="1" customHeight="1" x14ac:dyDescent="0.2"/>
    <row r="311" ht="14.25" hidden="1" customHeight="1" x14ac:dyDescent="0.2"/>
    <row r="312" ht="14.25" hidden="1" customHeight="1" x14ac:dyDescent="0.2"/>
    <row r="313" ht="14.25" hidden="1" customHeight="1" x14ac:dyDescent="0.2"/>
    <row r="314" ht="14.25" hidden="1" customHeight="1" x14ac:dyDescent="0.2"/>
    <row r="315" ht="14.25" hidden="1" customHeight="1" x14ac:dyDescent="0.2"/>
    <row r="316" ht="14.25" hidden="1" customHeight="1" x14ac:dyDescent="0.2"/>
    <row r="317" ht="14.25" hidden="1" customHeight="1" x14ac:dyDescent="0.2"/>
    <row r="318" ht="14.25" hidden="1" customHeight="1" x14ac:dyDescent="0.2"/>
    <row r="319" ht="14.25" hidden="1" customHeight="1" x14ac:dyDescent="0.2"/>
    <row r="320" ht="14.25" hidden="1" customHeight="1" x14ac:dyDescent="0.2"/>
    <row r="321" ht="14.25" hidden="1" customHeight="1" x14ac:dyDescent="0.2"/>
    <row r="322" ht="14.25" hidden="1" customHeight="1" x14ac:dyDescent="0.2"/>
    <row r="323" ht="14.25" hidden="1" customHeight="1" x14ac:dyDescent="0.2"/>
    <row r="324" ht="14.25" hidden="1" customHeight="1" x14ac:dyDescent="0.2"/>
    <row r="325" ht="14.25" hidden="1" customHeight="1" x14ac:dyDescent="0.2"/>
    <row r="326" ht="14.25" hidden="1" customHeight="1" x14ac:dyDescent="0.2"/>
    <row r="327" ht="14.25" hidden="1" customHeight="1" x14ac:dyDescent="0.2"/>
    <row r="328" ht="14.25" hidden="1" customHeight="1" x14ac:dyDescent="0.2"/>
    <row r="329" ht="14.25" hidden="1" customHeight="1" x14ac:dyDescent="0.2"/>
    <row r="330" ht="14.25" hidden="1" customHeight="1" x14ac:dyDescent="0.2"/>
    <row r="331" ht="14.25" hidden="1" customHeight="1" x14ac:dyDescent="0.2"/>
    <row r="332" ht="14.25" hidden="1" customHeight="1" x14ac:dyDescent="0.2"/>
    <row r="333" ht="14.25" hidden="1" customHeight="1" x14ac:dyDescent="0.2"/>
    <row r="334" ht="14.25" hidden="1" customHeight="1" x14ac:dyDescent="0.2"/>
    <row r="335" ht="14.25" hidden="1" customHeight="1" x14ac:dyDescent="0.2"/>
    <row r="336" ht="14.25" hidden="1" customHeight="1" x14ac:dyDescent="0.2"/>
    <row r="337" ht="14.25" hidden="1" customHeight="1" x14ac:dyDescent="0.2"/>
    <row r="338" ht="14.25" hidden="1" customHeight="1" x14ac:dyDescent="0.2"/>
    <row r="339" ht="14.25" hidden="1" customHeight="1" x14ac:dyDescent="0.2"/>
    <row r="340" ht="14.25" hidden="1" customHeight="1" x14ac:dyDescent="0.2"/>
    <row r="341" ht="14.25" hidden="1" customHeight="1" x14ac:dyDescent="0.2"/>
    <row r="342" ht="14.25" hidden="1" customHeight="1" x14ac:dyDescent="0.2"/>
    <row r="343" ht="14.25" hidden="1" customHeight="1" x14ac:dyDescent="0.2"/>
    <row r="344" ht="14.25" hidden="1" customHeight="1" x14ac:dyDescent="0.2"/>
    <row r="345" ht="14.25" hidden="1" customHeight="1" x14ac:dyDescent="0.2"/>
    <row r="346" ht="14.25" hidden="1" customHeight="1" x14ac:dyDescent="0.2"/>
    <row r="347" ht="14.25" hidden="1" customHeight="1" x14ac:dyDescent="0.2"/>
    <row r="348" ht="14.25" hidden="1" customHeight="1" x14ac:dyDescent="0.2"/>
    <row r="349" ht="14.25" hidden="1" customHeight="1" x14ac:dyDescent="0.2"/>
    <row r="350" ht="14.25" hidden="1" customHeight="1" x14ac:dyDescent="0.2"/>
    <row r="351" ht="14.25" hidden="1" customHeight="1" x14ac:dyDescent="0.2"/>
    <row r="352" ht="14.25" hidden="1" customHeight="1" x14ac:dyDescent="0.2"/>
    <row r="353" ht="14.25" hidden="1" customHeight="1" x14ac:dyDescent="0.2"/>
    <row r="354" ht="14.25" hidden="1" customHeight="1" x14ac:dyDescent="0.2"/>
    <row r="355" ht="14.25" hidden="1" customHeight="1" x14ac:dyDescent="0.2"/>
    <row r="356" ht="14.25" hidden="1" customHeight="1" x14ac:dyDescent="0.2"/>
    <row r="357" ht="14.25" hidden="1" customHeight="1" x14ac:dyDescent="0.2"/>
    <row r="358" ht="14.25" hidden="1" customHeight="1" x14ac:dyDescent="0.2"/>
    <row r="359" ht="14.25" hidden="1" customHeight="1" x14ac:dyDescent="0.2"/>
    <row r="360" ht="14.25" hidden="1" customHeight="1" x14ac:dyDescent="0.2"/>
    <row r="361" ht="14.25" hidden="1" customHeight="1" x14ac:dyDescent="0.2"/>
    <row r="362" ht="14.25" hidden="1" customHeight="1" x14ac:dyDescent="0.2"/>
    <row r="363" ht="14.25" hidden="1" customHeight="1" x14ac:dyDescent="0.2"/>
    <row r="364" ht="14.25" hidden="1" customHeight="1" x14ac:dyDescent="0.2"/>
    <row r="365" ht="14.25" hidden="1" customHeight="1" x14ac:dyDescent="0.2"/>
    <row r="366" ht="14.25" hidden="1" customHeight="1" x14ac:dyDescent="0.2"/>
    <row r="367" ht="14.25" hidden="1" customHeight="1" x14ac:dyDescent="0.2"/>
    <row r="368" ht="14.25" hidden="1" customHeight="1" x14ac:dyDescent="0.2"/>
    <row r="369" ht="14.25" hidden="1" customHeight="1" x14ac:dyDescent="0.2"/>
    <row r="370" ht="14.25" hidden="1" customHeight="1" x14ac:dyDescent="0.2"/>
    <row r="371" ht="14.25" hidden="1" customHeight="1" x14ac:dyDescent="0.2"/>
    <row r="372" ht="14.25" hidden="1" customHeight="1" x14ac:dyDescent="0.2"/>
    <row r="373" ht="14.25" hidden="1" customHeight="1" x14ac:dyDescent="0.2"/>
    <row r="374" ht="14.25" hidden="1" customHeight="1" x14ac:dyDescent="0.2"/>
    <row r="375" ht="14.25" hidden="1" customHeight="1" x14ac:dyDescent="0.2"/>
    <row r="376" ht="14.25" hidden="1" customHeight="1" x14ac:dyDescent="0.2"/>
    <row r="377" ht="14.25" hidden="1" customHeight="1" x14ac:dyDescent="0.2"/>
    <row r="378" ht="14.25" hidden="1" customHeight="1" x14ac:dyDescent="0.2"/>
    <row r="379" ht="14.25" hidden="1" customHeight="1" x14ac:dyDescent="0.2"/>
    <row r="380" ht="14.25" hidden="1" customHeight="1" x14ac:dyDescent="0.2"/>
    <row r="381" ht="14.25" hidden="1" customHeight="1" x14ac:dyDescent="0.2"/>
    <row r="382" ht="14.25" hidden="1" customHeight="1" x14ac:dyDescent="0.2"/>
    <row r="383" ht="14.25" hidden="1" customHeight="1" x14ac:dyDescent="0.2"/>
    <row r="384" ht="14.25" hidden="1" customHeight="1" x14ac:dyDescent="0.2"/>
    <row r="385" ht="14.25" hidden="1" customHeight="1" x14ac:dyDescent="0.2"/>
    <row r="386" ht="14.25" hidden="1" customHeight="1" x14ac:dyDescent="0.2"/>
    <row r="387" ht="14.25" hidden="1" customHeight="1" x14ac:dyDescent="0.2"/>
    <row r="388" ht="14.25" hidden="1" customHeight="1" x14ac:dyDescent="0.2"/>
    <row r="389" ht="14.25" hidden="1" customHeight="1" x14ac:dyDescent="0.2"/>
    <row r="390" ht="14.25" hidden="1" customHeight="1" x14ac:dyDescent="0.2"/>
    <row r="391" ht="14.25" hidden="1" customHeight="1" x14ac:dyDescent="0.2"/>
    <row r="392" ht="14.25" hidden="1" customHeight="1" x14ac:dyDescent="0.2"/>
    <row r="393" ht="14.25" hidden="1" customHeight="1" x14ac:dyDescent="0.2"/>
    <row r="394" ht="14.25" hidden="1" customHeight="1" x14ac:dyDescent="0.2"/>
    <row r="395" ht="14.25" hidden="1" customHeight="1" x14ac:dyDescent="0.2"/>
    <row r="396" ht="14.25" hidden="1" customHeight="1" x14ac:dyDescent="0.2"/>
    <row r="397" ht="14.25" hidden="1" customHeight="1" x14ac:dyDescent="0.2"/>
    <row r="398" ht="14.25" hidden="1" customHeight="1" x14ac:dyDescent="0.2"/>
    <row r="399" ht="14.25" hidden="1" customHeight="1" x14ac:dyDescent="0.2"/>
    <row r="400" ht="14.25" hidden="1" customHeight="1" x14ac:dyDescent="0.2"/>
    <row r="401" ht="14.25" hidden="1" customHeight="1" x14ac:dyDescent="0.2"/>
    <row r="402" ht="14.25" hidden="1" customHeight="1" x14ac:dyDescent="0.2"/>
    <row r="403" ht="14.25" hidden="1" customHeight="1" x14ac:dyDescent="0.2"/>
    <row r="404" ht="14.25" hidden="1" customHeight="1" x14ac:dyDescent="0.2"/>
    <row r="405" ht="14.25" hidden="1" customHeight="1" x14ac:dyDescent="0.2"/>
    <row r="406" ht="14.25" hidden="1" customHeight="1" x14ac:dyDescent="0.2"/>
    <row r="407" ht="14.25" hidden="1" customHeight="1" x14ac:dyDescent="0.2"/>
    <row r="408" ht="14.25" hidden="1" customHeight="1" x14ac:dyDescent="0.2"/>
    <row r="409" ht="14.25" hidden="1" customHeight="1" x14ac:dyDescent="0.2"/>
    <row r="410" ht="14.25" hidden="1" customHeight="1" x14ac:dyDescent="0.2"/>
    <row r="411" ht="14.25" hidden="1" customHeight="1" x14ac:dyDescent="0.2"/>
    <row r="412" ht="14.25" hidden="1" customHeight="1" x14ac:dyDescent="0.2"/>
    <row r="413" ht="14.25" hidden="1" customHeight="1" x14ac:dyDescent="0.2"/>
    <row r="414" ht="14.25" hidden="1" customHeight="1" x14ac:dyDescent="0.2"/>
    <row r="415" ht="14.25" hidden="1" customHeight="1" x14ac:dyDescent="0.2"/>
    <row r="416" ht="14.25" hidden="1" customHeight="1" x14ac:dyDescent="0.2"/>
    <row r="417" ht="14.25" hidden="1" customHeight="1" x14ac:dyDescent="0.2"/>
    <row r="418" ht="14.25" hidden="1" customHeight="1" x14ac:dyDescent="0.2"/>
    <row r="419" ht="14.25" hidden="1" customHeight="1" x14ac:dyDescent="0.2"/>
    <row r="420" ht="14.25" hidden="1" customHeight="1" x14ac:dyDescent="0.2"/>
    <row r="421" ht="14.25" hidden="1" customHeight="1" x14ac:dyDescent="0.2"/>
    <row r="422" ht="14.25" hidden="1" customHeight="1" x14ac:dyDescent="0.2"/>
    <row r="423" ht="14.25" hidden="1" customHeight="1" x14ac:dyDescent="0.2"/>
    <row r="424" ht="14.25" hidden="1" customHeight="1" x14ac:dyDescent="0.2"/>
    <row r="425" ht="14.25" hidden="1" customHeight="1" x14ac:dyDescent="0.2"/>
    <row r="426" ht="14.25" hidden="1" customHeight="1" x14ac:dyDescent="0.2"/>
    <row r="427" ht="14.25" hidden="1" customHeight="1" x14ac:dyDescent="0.2"/>
    <row r="428" ht="14.25" hidden="1" customHeight="1" x14ac:dyDescent="0.2"/>
    <row r="429" ht="14.25" hidden="1" customHeight="1" x14ac:dyDescent="0.2"/>
    <row r="430" ht="14.25" hidden="1" customHeight="1" x14ac:dyDescent="0.2"/>
    <row r="431" ht="14.25" hidden="1" customHeight="1" x14ac:dyDescent="0.2"/>
    <row r="432" ht="14.25" hidden="1" customHeight="1" x14ac:dyDescent="0.2"/>
    <row r="433" ht="14.25" hidden="1" customHeight="1" x14ac:dyDescent="0.2"/>
    <row r="434" ht="14.25" hidden="1" customHeight="1" x14ac:dyDescent="0.2"/>
    <row r="435" ht="14.25" hidden="1" customHeight="1" x14ac:dyDescent="0.2"/>
    <row r="436" ht="14.25" hidden="1" customHeight="1" x14ac:dyDescent="0.2"/>
    <row r="437" ht="14.25" hidden="1" customHeight="1" x14ac:dyDescent="0.2"/>
    <row r="438" ht="14.25" hidden="1" customHeight="1" x14ac:dyDescent="0.2"/>
    <row r="439" ht="14.25" hidden="1" customHeight="1" x14ac:dyDescent="0.2"/>
    <row r="440" ht="14.25" hidden="1" customHeight="1" x14ac:dyDescent="0.2"/>
    <row r="441" ht="14.25" hidden="1" customHeight="1" x14ac:dyDescent="0.2"/>
    <row r="442" ht="14.25" hidden="1" customHeight="1" x14ac:dyDescent="0.2"/>
    <row r="443" ht="14.25" hidden="1" customHeight="1" x14ac:dyDescent="0.2"/>
    <row r="444" ht="14.25" hidden="1" customHeight="1" x14ac:dyDescent="0.2"/>
    <row r="445" ht="14.25" hidden="1" customHeight="1" x14ac:dyDescent="0.2"/>
    <row r="446" ht="14.25" hidden="1" customHeight="1" x14ac:dyDescent="0.2"/>
    <row r="447" ht="14.25" hidden="1" customHeight="1" x14ac:dyDescent="0.2"/>
    <row r="448" ht="14.25" hidden="1" customHeight="1" x14ac:dyDescent="0.2"/>
    <row r="449" ht="14.25" hidden="1" customHeight="1" x14ac:dyDescent="0.2"/>
    <row r="450" ht="14.25" hidden="1" customHeight="1" x14ac:dyDescent="0.2"/>
    <row r="451" ht="14.25" hidden="1" customHeight="1" x14ac:dyDescent="0.2"/>
    <row r="452" ht="14.25" hidden="1" customHeight="1" x14ac:dyDescent="0.2"/>
    <row r="453" ht="14.25" hidden="1" customHeight="1" x14ac:dyDescent="0.2"/>
    <row r="454" ht="14.25" hidden="1" customHeight="1" x14ac:dyDescent="0.2"/>
    <row r="455" ht="14.25" hidden="1" customHeight="1" x14ac:dyDescent="0.2"/>
    <row r="456" ht="14.25" hidden="1" customHeight="1" x14ac:dyDescent="0.2"/>
    <row r="457" ht="14.25" hidden="1" customHeight="1" x14ac:dyDescent="0.2"/>
    <row r="458" ht="14.25" hidden="1" customHeight="1" x14ac:dyDescent="0.2"/>
    <row r="459" ht="14.25" hidden="1" customHeight="1" x14ac:dyDescent="0.2"/>
    <row r="460" ht="14.25" hidden="1" customHeight="1" x14ac:dyDescent="0.2"/>
    <row r="461" ht="14.25" hidden="1" customHeight="1" x14ac:dyDescent="0.2"/>
    <row r="462" ht="14.25" hidden="1" customHeight="1" x14ac:dyDescent="0.2"/>
    <row r="463" ht="14.25" hidden="1" customHeight="1" x14ac:dyDescent="0.2"/>
    <row r="464" ht="14.25" hidden="1" customHeight="1" x14ac:dyDescent="0.2"/>
    <row r="465" ht="14.25" hidden="1" customHeight="1" x14ac:dyDescent="0.2"/>
    <row r="466" ht="14.25" hidden="1" customHeight="1" x14ac:dyDescent="0.2"/>
    <row r="467" ht="14.25" hidden="1" customHeight="1" x14ac:dyDescent="0.2"/>
    <row r="468" ht="14.25" hidden="1" customHeight="1" x14ac:dyDescent="0.2"/>
    <row r="469" ht="14.25" hidden="1" customHeight="1" x14ac:dyDescent="0.2"/>
    <row r="470" ht="14.25" hidden="1" customHeight="1" x14ac:dyDescent="0.2"/>
    <row r="471" ht="14.25" hidden="1" customHeight="1" x14ac:dyDescent="0.2"/>
    <row r="472" ht="14.25" hidden="1" customHeight="1" x14ac:dyDescent="0.2"/>
    <row r="473" ht="14.25" hidden="1" customHeight="1" x14ac:dyDescent="0.2"/>
    <row r="474" ht="14.25" hidden="1" customHeight="1" x14ac:dyDescent="0.2"/>
    <row r="475" ht="14.25" hidden="1" customHeight="1" x14ac:dyDescent="0.2"/>
    <row r="476" ht="14.25" hidden="1" customHeight="1" x14ac:dyDescent="0.2"/>
    <row r="477" ht="14.25" hidden="1" customHeight="1" x14ac:dyDescent="0.2"/>
    <row r="478" ht="14.25" hidden="1" customHeight="1" x14ac:dyDescent="0.2"/>
    <row r="479" ht="14.25" hidden="1" customHeight="1" x14ac:dyDescent="0.2"/>
    <row r="480" ht="14.25" hidden="1" customHeight="1" x14ac:dyDescent="0.2"/>
    <row r="481" ht="14.25" hidden="1" customHeight="1" x14ac:dyDescent="0.2"/>
    <row r="482" ht="14.25" hidden="1" customHeight="1" x14ac:dyDescent="0.2"/>
    <row r="483" ht="14.25" hidden="1" customHeight="1" x14ac:dyDescent="0.2"/>
    <row r="484" ht="14.25" hidden="1" customHeight="1" x14ac:dyDescent="0.2"/>
    <row r="485" ht="14.25" hidden="1" customHeight="1" x14ac:dyDescent="0.2"/>
    <row r="486" ht="14.25" hidden="1" customHeight="1" x14ac:dyDescent="0.2"/>
    <row r="487" ht="14.25" hidden="1" customHeight="1" x14ac:dyDescent="0.2"/>
    <row r="488" ht="14.25" hidden="1" customHeight="1" x14ac:dyDescent="0.2"/>
    <row r="489" ht="14.25" hidden="1" customHeight="1" x14ac:dyDescent="0.2"/>
    <row r="490" ht="14.25" hidden="1" customHeight="1" x14ac:dyDescent="0.2"/>
    <row r="491" ht="14.25" hidden="1" customHeight="1" x14ac:dyDescent="0.2"/>
    <row r="492" ht="14.25" hidden="1" customHeight="1" x14ac:dyDescent="0.2"/>
    <row r="493" ht="14.25" hidden="1" customHeight="1" x14ac:dyDescent="0.2"/>
    <row r="494" ht="14.25" hidden="1" customHeight="1" x14ac:dyDescent="0.2"/>
    <row r="495" ht="14.25" hidden="1" customHeight="1" x14ac:dyDescent="0.2"/>
    <row r="496" ht="14.25" hidden="1" customHeight="1" x14ac:dyDescent="0.2"/>
    <row r="497" ht="14.25" hidden="1" customHeight="1" x14ac:dyDescent="0.2"/>
    <row r="498" ht="14.25" hidden="1" customHeight="1" x14ac:dyDescent="0.2"/>
    <row r="499" ht="14.25" hidden="1" customHeight="1" x14ac:dyDescent="0.2"/>
    <row r="500" ht="14.25" hidden="1" customHeight="1" x14ac:dyDescent="0.2"/>
    <row r="501" ht="14.25" hidden="1" customHeight="1" x14ac:dyDescent="0.2"/>
    <row r="502" ht="14.25" hidden="1" customHeight="1" x14ac:dyDescent="0.2"/>
    <row r="503" ht="14.25" hidden="1" customHeight="1" x14ac:dyDescent="0.2"/>
    <row r="504" ht="14.25" hidden="1" customHeight="1" x14ac:dyDescent="0.2"/>
    <row r="505" ht="14.25" hidden="1" customHeight="1" x14ac:dyDescent="0.2"/>
    <row r="506" ht="14.25" hidden="1" customHeight="1" x14ac:dyDescent="0.2"/>
    <row r="507" ht="14.25" hidden="1" customHeight="1" x14ac:dyDescent="0.2"/>
    <row r="508" ht="14.25" hidden="1" customHeight="1" x14ac:dyDescent="0.2"/>
    <row r="509" ht="14.25" hidden="1" customHeight="1" x14ac:dyDescent="0.2"/>
    <row r="510" ht="14.25" hidden="1" customHeight="1" x14ac:dyDescent="0.2"/>
    <row r="511" ht="14.25" hidden="1" customHeight="1" x14ac:dyDescent="0.2"/>
    <row r="512" ht="14.25" hidden="1" customHeight="1" x14ac:dyDescent="0.2"/>
    <row r="513" ht="14.25" hidden="1" customHeight="1" x14ac:dyDescent="0.2"/>
    <row r="514" ht="14.25" hidden="1" customHeight="1" x14ac:dyDescent="0.2"/>
    <row r="515" ht="14.25" hidden="1" customHeight="1" x14ac:dyDescent="0.2"/>
    <row r="516" ht="14.25" hidden="1" customHeight="1" x14ac:dyDescent="0.2"/>
    <row r="517" ht="14.25" hidden="1" customHeight="1" x14ac:dyDescent="0.2"/>
    <row r="518" ht="14.25" hidden="1" customHeight="1" x14ac:dyDescent="0.2"/>
    <row r="519" ht="14.25" hidden="1" customHeight="1" x14ac:dyDescent="0.2"/>
    <row r="520" ht="14.25" hidden="1" customHeight="1" x14ac:dyDescent="0.2"/>
    <row r="521" ht="14.25" hidden="1" customHeight="1" x14ac:dyDescent="0.2"/>
    <row r="522" ht="14.25" hidden="1" customHeight="1" x14ac:dyDescent="0.2"/>
    <row r="523" ht="14.25" hidden="1" customHeight="1" x14ac:dyDescent="0.2"/>
    <row r="524" ht="14.25" hidden="1" customHeight="1" x14ac:dyDescent="0.2"/>
    <row r="525" ht="14.25" hidden="1" customHeight="1" x14ac:dyDescent="0.2"/>
    <row r="526" ht="14.25" hidden="1" customHeight="1" x14ac:dyDescent="0.2"/>
    <row r="527" ht="14.25" hidden="1" customHeight="1" x14ac:dyDescent="0.2"/>
    <row r="528" ht="14.25" hidden="1" customHeight="1" x14ac:dyDescent="0.2"/>
    <row r="529" ht="14.25" hidden="1" customHeight="1" x14ac:dyDescent="0.2"/>
    <row r="530" ht="14.25" hidden="1" customHeight="1" x14ac:dyDescent="0.2"/>
    <row r="531" ht="14.25" hidden="1" customHeight="1" x14ac:dyDescent="0.2"/>
    <row r="532" ht="14.25" hidden="1" customHeight="1" x14ac:dyDescent="0.2"/>
    <row r="533" ht="14.25" hidden="1" customHeight="1" x14ac:dyDescent="0.2"/>
    <row r="534" ht="14.25" hidden="1" customHeight="1" x14ac:dyDescent="0.2"/>
    <row r="535" ht="14.25" hidden="1" customHeight="1" x14ac:dyDescent="0.2"/>
    <row r="536" ht="14.25" hidden="1" customHeight="1" x14ac:dyDescent="0.2"/>
    <row r="537" ht="14.25" hidden="1" customHeight="1" x14ac:dyDescent="0.2"/>
    <row r="538" ht="14.25" hidden="1" customHeight="1" x14ac:dyDescent="0.2"/>
    <row r="539" ht="14.25" hidden="1" customHeight="1" x14ac:dyDescent="0.2"/>
    <row r="540" ht="14.25" hidden="1" customHeight="1" x14ac:dyDescent="0.2"/>
    <row r="541" ht="14.25" hidden="1" customHeight="1" x14ac:dyDescent="0.2"/>
    <row r="542" ht="14.25" hidden="1" customHeight="1" x14ac:dyDescent="0.2"/>
    <row r="543" ht="14.25" hidden="1" customHeight="1" x14ac:dyDescent="0.2"/>
    <row r="544" ht="14.25" hidden="1" customHeight="1" x14ac:dyDescent="0.2"/>
    <row r="545" ht="14.25" hidden="1" customHeight="1" x14ac:dyDescent="0.2"/>
    <row r="546" ht="14.25" hidden="1" customHeight="1" x14ac:dyDescent="0.2"/>
    <row r="547" ht="14.25" hidden="1" customHeight="1" x14ac:dyDescent="0.2"/>
    <row r="548" ht="14.25" hidden="1" customHeight="1" x14ac:dyDescent="0.2"/>
    <row r="549" ht="14.25" hidden="1" customHeight="1" x14ac:dyDescent="0.2"/>
    <row r="550" ht="14.25" hidden="1" customHeight="1" x14ac:dyDescent="0.2"/>
    <row r="551" ht="14.25" hidden="1" customHeight="1" x14ac:dyDescent="0.2"/>
    <row r="552" ht="14.25" hidden="1" customHeight="1" x14ac:dyDescent="0.2"/>
    <row r="553" ht="14.25" hidden="1" customHeight="1" x14ac:dyDescent="0.2"/>
    <row r="554" ht="14.25" hidden="1" customHeight="1" x14ac:dyDescent="0.2"/>
    <row r="555" ht="14.25" hidden="1" customHeight="1" x14ac:dyDescent="0.2"/>
    <row r="556" ht="14.25" hidden="1" customHeight="1" x14ac:dyDescent="0.2"/>
    <row r="557" ht="14.25" hidden="1" customHeight="1" x14ac:dyDescent="0.2"/>
    <row r="558" ht="14.25" hidden="1" customHeight="1" x14ac:dyDescent="0.2"/>
    <row r="559" ht="14.25" hidden="1" customHeight="1" x14ac:dyDescent="0.2"/>
    <row r="560" ht="14.25" hidden="1" customHeight="1" x14ac:dyDescent="0.2"/>
    <row r="561" ht="14.25" hidden="1" customHeight="1" x14ac:dyDescent="0.2"/>
    <row r="562" ht="14.25" hidden="1" customHeight="1" x14ac:dyDescent="0.2"/>
    <row r="563" ht="14.25" hidden="1" customHeight="1" x14ac:dyDescent="0.2"/>
    <row r="564" ht="14.25" hidden="1" customHeight="1" x14ac:dyDescent="0.2"/>
    <row r="565" ht="14.25" hidden="1" customHeight="1" x14ac:dyDescent="0.2"/>
    <row r="566" ht="14.25" hidden="1" customHeight="1" x14ac:dyDescent="0.2"/>
    <row r="567" ht="14.25" hidden="1" customHeight="1" x14ac:dyDescent="0.2"/>
    <row r="568" ht="14.25" hidden="1" customHeight="1" x14ac:dyDescent="0.2"/>
    <row r="569" ht="14.25" hidden="1" customHeight="1" x14ac:dyDescent="0.2"/>
    <row r="570" ht="14.25" hidden="1" customHeight="1" x14ac:dyDescent="0.2"/>
    <row r="571" ht="14.25" hidden="1" customHeight="1" x14ac:dyDescent="0.2"/>
    <row r="572" ht="14.25" hidden="1" customHeight="1" x14ac:dyDescent="0.2"/>
    <row r="573" ht="14.25" hidden="1" customHeight="1" x14ac:dyDescent="0.2"/>
    <row r="574" ht="14.25" hidden="1" customHeight="1" x14ac:dyDescent="0.2"/>
    <row r="575" ht="14.25" hidden="1" customHeight="1" x14ac:dyDescent="0.2"/>
    <row r="576" ht="14.25" hidden="1" customHeight="1" x14ac:dyDescent="0.2"/>
    <row r="577" ht="14.25" hidden="1" customHeight="1" x14ac:dyDescent="0.2"/>
    <row r="578" ht="14.25" hidden="1" customHeight="1" x14ac:dyDescent="0.2"/>
    <row r="579" ht="14.25" hidden="1" customHeight="1" x14ac:dyDescent="0.2"/>
    <row r="580" ht="14.25" hidden="1" customHeight="1" x14ac:dyDescent="0.2"/>
    <row r="581" ht="14.25" hidden="1" customHeight="1" x14ac:dyDescent="0.2"/>
    <row r="582" ht="14.25" hidden="1" customHeight="1" x14ac:dyDescent="0.2"/>
    <row r="583" ht="14.25" hidden="1" customHeight="1" x14ac:dyDescent="0.2"/>
    <row r="584" ht="14.25" hidden="1" customHeight="1" x14ac:dyDescent="0.2"/>
    <row r="585" ht="14.25" hidden="1" customHeight="1" x14ac:dyDescent="0.2"/>
    <row r="586" ht="14.25" hidden="1" customHeight="1" x14ac:dyDescent="0.2"/>
    <row r="587" ht="14.25" hidden="1" customHeight="1" x14ac:dyDescent="0.2"/>
    <row r="588" ht="14.25" hidden="1" customHeight="1" x14ac:dyDescent="0.2"/>
    <row r="589" ht="14.25" hidden="1" customHeight="1" x14ac:dyDescent="0.2"/>
    <row r="590" ht="14.25" hidden="1" customHeight="1" x14ac:dyDescent="0.2"/>
    <row r="591" ht="14.25" hidden="1" customHeight="1" x14ac:dyDescent="0.2"/>
    <row r="592" ht="14.25" hidden="1" customHeight="1" x14ac:dyDescent="0.2"/>
    <row r="593" ht="14.25" hidden="1" customHeight="1" x14ac:dyDescent="0.2"/>
    <row r="594" ht="14.25" hidden="1" customHeight="1" x14ac:dyDescent="0.2"/>
    <row r="595" ht="14.25" hidden="1" customHeight="1" x14ac:dyDescent="0.2"/>
    <row r="596" ht="14.25" hidden="1" customHeight="1" x14ac:dyDescent="0.2"/>
    <row r="597" ht="14.25" hidden="1" customHeight="1" x14ac:dyDescent="0.2"/>
    <row r="598" ht="14.25" hidden="1" customHeight="1" x14ac:dyDescent="0.2"/>
    <row r="599" ht="14.25" hidden="1" customHeight="1" x14ac:dyDescent="0.2"/>
    <row r="600" ht="14.25" hidden="1" customHeight="1" x14ac:dyDescent="0.2"/>
    <row r="601" ht="14.25" hidden="1" customHeight="1" x14ac:dyDescent="0.2"/>
    <row r="602" ht="14.25" hidden="1" customHeight="1" x14ac:dyDescent="0.2"/>
    <row r="603" ht="14.25" hidden="1" customHeight="1" x14ac:dyDescent="0.2"/>
    <row r="604" ht="14.25" hidden="1" customHeight="1" x14ac:dyDescent="0.2"/>
    <row r="605" ht="14.25" hidden="1" customHeight="1" x14ac:dyDescent="0.2"/>
    <row r="606" ht="14.25" hidden="1" customHeight="1" x14ac:dyDescent="0.2"/>
    <row r="607" ht="14.25" hidden="1" customHeight="1" x14ac:dyDescent="0.2"/>
    <row r="608" ht="14.25" hidden="1" customHeight="1" x14ac:dyDescent="0.2"/>
    <row r="609" ht="14.25" hidden="1" customHeight="1" x14ac:dyDescent="0.2"/>
    <row r="610" ht="14.25" hidden="1" customHeight="1" x14ac:dyDescent="0.2"/>
    <row r="611" ht="14.25" hidden="1" customHeight="1" x14ac:dyDescent="0.2"/>
    <row r="612" ht="14.25" hidden="1" customHeight="1" x14ac:dyDescent="0.2"/>
    <row r="613" ht="14.25" hidden="1" customHeight="1" x14ac:dyDescent="0.2"/>
    <row r="614" ht="14.25" hidden="1" customHeight="1" x14ac:dyDescent="0.2"/>
    <row r="615" ht="14.25" hidden="1" customHeight="1" x14ac:dyDescent="0.2"/>
    <row r="616" ht="14.25" hidden="1" customHeight="1" x14ac:dyDescent="0.2"/>
    <row r="617" ht="14.25" hidden="1" customHeight="1" x14ac:dyDescent="0.2"/>
    <row r="618" ht="14.25" hidden="1" customHeight="1" x14ac:dyDescent="0.2"/>
    <row r="619" ht="14.25" hidden="1" customHeight="1" x14ac:dyDescent="0.2"/>
    <row r="620" ht="14.25" hidden="1" customHeight="1" x14ac:dyDescent="0.2"/>
    <row r="621" ht="14.25" hidden="1" customHeight="1" x14ac:dyDescent="0.2"/>
    <row r="622" ht="14.25" hidden="1" customHeight="1" x14ac:dyDescent="0.2"/>
    <row r="623" ht="14.25" hidden="1" customHeight="1" x14ac:dyDescent="0.2"/>
    <row r="624" ht="14.25" hidden="1" customHeight="1" x14ac:dyDescent="0.2"/>
    <row r="625" ht="14.25" hidden="1" customHeight="1" x14ac:dyDescent="0.2"/>
    <row r="626" ht="14.25" hidden="1" customHeight="1" x14ac:dyDescent="0.2"/>
    <row r="627" ht="14.25" hidden="1" customHeight="1" x14ac:dyDescent="0.2"/>
    <row r="628" ht="14.25" hidden="1" customHeight="1" x14ac:dyDescent="0.2"/>
    <row r="629" ht="14.25" hidden="1" customHeight="1" x14ac:dyDescent="0.2"/>
    <row r="630" ht="14.25" hidden="1" customHeight="1" x14ac:dyDescent="0.2"/>
    <row r="631" ht="14.25" hidden="1" customHeight="1" x14ac:dyDescent="0.2"/>
    <row r="632" ht="14.25" hidden="1" customHeight="1" x14ac:dyDescent="0.2"/>
    <row r="633" ht="14.25" hidden="1" customHeight="1" x14ac:dyDescent="0.2"/>
    <row r="634" ht="14.25" hidden="1" customHeight="1" x14ac:dyDescent="0.2"/>
    <row r="635" ht="14.25" hidden="1" customHeight="1" x14ac:dyDescent="0.2"/>
    <row r="636" ht="14.25" hidden="1" customHeight="1" x14ac:dyDescent="0.2"/>
    <row r="637" ht="14.25" hidden="1" customHeight="1" x14ac:dyDescent="0.2"/>
    <row r="638" ht="14.25" hidden="1" customHeight="1" x14ac:dyDescent="0.2"/>
    <row r="639" ht="14.25" hidden="1" customHeight="1" x14ac:dyDescent="0.2"/>
    <row r="640" ht="14.25" hidden="1" customHeight="1" x14ac:dyDescent="0.2"/>
    <row r="641" ht="14.25" hidden="1" customHeight="1" x14ac:dyDescent="0.2"/>
    <row r="642" ht="14.25" hidden="1" customHeight="1" x14ac:dyDescent="0.2"/>
    <row r="643" ht="14.25" hidden="1" customHeight="1" x14ac:dyDescent="0.2"/>
    <row r="644" ht="14.25" hidden="1" customHeight="1" x14ac:dyDescent="0.2"/>
    <row r="645" ht="14.25" hidden="1" customHeight="1" x14ac:dyDescent="0.2"/>
    <row r="646" ht="14.25" hidden="1" customHeight="1" x14ac:dyDescent="0.2"/>
    <row r="647" ht="14.25" hidden="1" customHeight="1" x14ac:dyDescent="0.2"/>
    <row r="648" ht="14.25" hidden="1" customHeight="1" x14ac:dyDescent="0.2"/>
    <row r="649" ht="14.25" hidden="1" customHeight="1" x14ac:dyDescent="0.2"/>
    <row r="650" ht="14.25" hidden="1" customHeight="1" x14ac:dyDescent="0.2"/>
    <row r="651" ht="14.25" hidden="1" customHeight="1" x14ac:dyDescent="0.2"/>
    <row r="652" ht="14.25" hidden="1" customHeight="1" x14ac:dyDescent="0.2"/>
    <row r="653" ht="14.25" hidden="1" customHeight="1" x14ac:dyDescent="0.2"/>
    <row r="654" ht="14.25" hidden="1" customHeight="1" x14ac:dyDescent="0.2"/>
    <row r="655" ht="14.25" hidden="1" customHeight="1" x14ac:dyDescent="0.2"/>
    <row r="656" ht="14.25" hidden="1" customHeight="1" x14ac:dyDescent="0.2"/>
    <row r="657" ht="14.25" hidden="1" customHeight="1" x14ac:dyDescent="0.2"/>
    <row r="658" ht="14.25" hidden="1" customHeight="1" x14ac:dyDescent="0.2"/>
    <row r="659" ht="14.25" hidden="1" customHeight="1" x14ac:dyDescent="0.2"/>
    <row r="660" ht="14.25" hidden="1" customHeight="1" x14ac:dyDescent="0.2"/>
    <row r="661" ht="14.25" hidden="1" customHeight="1" x14ac:dyDescent="0.2"/>
    <row r="662" ht="14.25" hidden="1" customHeight="1" x14ac:dyDescent="0.2"/>
    <row r="663" ht="14.25" hidden="1" customHeight="1" x14ac:dyDescent="0.2"/>
    <row r="664" ht="14.25" hidden="1" customHeight="1" x14ac:dyDescent="0.2"/>
    <row r="665" ht="14.25" hidden="1" customHeight="1" x14ac:dyDescent="0.2"/>
    <row r="666" ht="14.25" hidden="1" customHeight="1" x14ac:dyDescent="0.2"/>
    <row r="667" ht="14.25" hidden="1" customHeight="1" x14ac:dyDescent="0.2"/>
    <row r="668" ht="14.25" hidden="1" customHeight="1" x14ac:dyDescent="0.2"/>
    <row r="669" ht="14.25" hidden="1" customHeight="1" x14ac:dyDescent="0.2"/>
    <row r="670" ht="14.25" hidden="1" customHeight="1" x14ac:dyDescent="0.2"/>
    <row r="671" ht="14.25" hidden="1" customHeight="1" x14ac:dyDescent="0.2"/>
    <row r="672" ht="14.25" hidden="1" customHeight="1" x14ac:dyDescent="0.2"/>
    <row r="673" ht="14.25" hidden="1" customHeight="1" x14ac:dyDescent="0.2"/>
    <row r="674" ht="14.25" hidden="1" customHeight="1" x14ac:dyDescent="0.2"/>
    <row r="675" ht="14.25" hidden="1" customHeight="1" x14ac:dyDescent="0.2"/>
    <row r="676" ht="14.25" hidden="1" customHeight="1" x14ac:dyDescent="0.2"/>
    <row r="677" ht="14.25" hidden="1" customHeight="1" x14ac:dyDescent="0.2"/>
    <row r="678" ht="14.25" hidden="1" customHeight="1" x14ac:dyDescent="0.2"/>
    <row r="679" ht="14.25" hidden="1" customHeight="1" x14ac:dyDescent="0.2"/>
    <row r="680" ht="14.25" hidden="1" customHeight="1" x14ac:dyDescent="0.2"/>
    <row r="681" ht="14.25" hidden="1" customHeight="1" x14ac:dyDescent="0.2"/>
    <row r="682" ht="14.25" hidden="1" customHeight="1" x14ac:dyDescent="0.2"/>
    <row r="683" ht="14.25" hidden="1" customHeight="1" x14ac:dyDescent="0.2"/>
    <row r="684" ht="14.25" hidden="1" customHeight="1" x14ac:dyDescent="0.2"/>
    <row r="685" ht="14.25" hidden="1" customHeight="1" x14ac:dyDescent="0.2"/>
    <row r="686" ht="14.25" hidden="1" customHeight="1" x14ac:dyDescent="0.2"/>
    <row r="687" ht="14.25" hidden="1" customHeight="1" x14ac:dyDescent="0.2"/>
    <row r="688" ht="14.25" hidden="1" customHeight="1" x14ac:dyDescent="0.2"/>
    <row r="689" ht="14.25" hidden="1" customHeight="1" x14ac:dyDescent="0.2"/>
    <row r="690" ht="14.25" hidden="1" customHeight="1" x14ac:dyDescent="0.2"/>
    <row r="691" ht="14.25" hidden="1" customHeight="1" x14ac:dyDescent="0.2"/>
    <row r="692" ht="14.25" hidden="1" customHeight="1" x14ac:dyDescent="0.2"/>
    <row r="693" ht="14.25" hidden="1" customHeight="1" x14ac:dyDescent="0.2"/>
    <row r="694" ht="14.25" hidden="1" customHeight="1" x14ac:dyDescent="0.2"/>
    <row r="695" ht="14.25" hidden="1" customHeight="1" x14ac:dyDescent="0.2"/>
    <row r="696" ht="14.25" hidden="1" customHeight="1" x14ac:dyDescent="0.2"/>
    <row r="697" ht="14.25" hidden="1" customHeight="1" x14ac:dyDescent="0.2"/>
    <row r="698" ht="14.25" hidden="1" customHeight="1" x14ac:dyDescent="0.2"/>
    <row r="699" ht="14.25" hidden="1" customHeight="1" x14ac:dyDescent="0.2"/>
    <row r="700" ht="14.25" hidden="1" customHeight="1" x14ac:dyDescent="0.2"/>
    <row r="701" ht="14.25" hidden="1" customHeight="1" x14ac:dyDescent="0.2"/>
    <row r="702" ht="14.25" hidden="1" customHeight="1" x14ac:dyDescent="0.2"/>
    <row r="703" ht="14.25" hidden="1" customHeight="1" x14ac:dyDescent="0.2"/>
    <row r="704" ht="14.25" hidden="1" customHeight="1" x14ac:dyDescent="0.2"/>
    <row r="705" ht="14.25" hidden="1" customHeight="1" x14ac:dyDescent="0.2"/>
    <row r="706" ht="14.25" hidden="1" customHeight="1" x14ac:dyDescent="0.2"/>
    <row r="707" ht="14.25" hidden="1" customHeight="1" x14ac:dyDescent="0.2"/>
    <row r="708" ht="14.25" hidden="1" customHeight="1" x14ac:dyDescent="0.2"/>
    <row r="709" ht="14.25" hidden="1" customHeight="1" x14ac:dyDescent="0.2"/>
    <row r="710" ht="14.25" hidden="1" customHeight="1" x14ac:dyDescent="0.2"/>
    <row r="711" ht="14.25" hidden="1" customHeight="1" x14ac:dyDescent="0.2"/>
    <row r="712" ht="14.25" hidden="1" customHeight="1" x14ac:dyDescent="0.2"/>
    <row r="713" ht="14.25" hidden="1" customHeight="1" x14ac:dyDescent="0.2"/>
    <row r="714" ht="14.25" hidden="1" customHeight="1" x14ac:dyDescent="0.2"/>
    <row r="715" ht="14.25" hidden="1" customHeight="1" x14ac:dyDescent="0.2"/>
    <row r="716" ht="14.25" hidden="1" customHeight="1" x14ac:dyDescent="0.2"/>
    <row r="717" ht="14.25" hidden="1" customHeight="1" x14ac:dyDescent="0.2"/>
    <row r="718" ht="14.25" hidden="1" customHeight="1" x14ac:dyDescent="0.2"/>
    <row r="719" ht="14.25" hidden="1" customHeight="1" x14ac:dyDescent="0.2"/>
    <row r="720" ht="14.25" hidden="1" customHeight="1" x14ac:dyDescent="0.2"/>
    <row r="721" ht="14.25" hidden="1" customHeight="1" x14ac:dyDescent="0.2"/>
    <row r="722" ht="14.25" hidden="1" customHeight="1" x14ac:dyDescent="0.2"/>
    <row r="723" ht="14.25" hidden="1" customHeight="1" x14ac:dyDescent="0.2"/>
    <row r="724" ht="14.25" hidden="1" customHeight="1" x14ac:dyDescent="0.2"/>
    <row r="725" ht="14.25" hidden="1" customHeight="1" x14ac:dyDescent="0.2"/>
    <row r="726" ht="14.25" hidden="1" customHeight="1" x14ac:dyDescent="0.2"/>
    <row r="727" ht="14.25" hidden="1" customHeight="1" x14ac:dyDescent="0.2"/>
    <row r="728" ht="14.25" hidden="1" customHeight="1" x14ac:dyDescent="0.2"/>
    <row r="729" ht="14.25" hidden="1" customHeight="1" x14ac:dyDescent="0.2"/>
    <row r="730" ht="14.25" hidden="1" customHeight="1" x14ac:dyDescent="0.2"/>
    <row r="731" ht="14.25" hidden="1" customHeight="1" x14ac:dyDescent="0.2"/>
    <row r="732" ht="14.25" hidden="1" customHeight="1" x14ac:dyDescent="0.2"/>
    <row r="733" ht="14.25" hidden="1" customHeight="1" x14ac:dyDescent="0.2"/>
    <row r="734" ht="14.25" hidden="1" customHeight="1" x14ac:dyDescent="0.2"/>
    <row r="735" ht="14.25" hidden="1" customHeight="1" x14ac:dyDescent="0.2"/>
    <row r="736" ht="14.25" hidden="1" customHeight="1" x14ac:dyDescent="0.2"/>
    <row r="737" ht="14.25" hidden="1" customHeight="1" x14ac:dyDescent="0.2"/>
    <row r="738" ht="14.25" hidden="1" customHeight="1" x14ac:dyDescent="0.2"/>
    <row r="739" ht="14.25" hidden="1" customHeight="1" x14ac:dyDescent="0.2"/>
    <row r="740" ht="14.25" hidden="1" customHeight="1" x14ac:dyDescent="0.2"/>
    <row r="741" ht="14.25" hidden="1" customHeight="1" x14ac:dyDescent="0.2"/>
    <row r="742" ht="14.25" hidden="1" customHeight="1" x14ac:dyDescent="0.2"/>
    <row r="743" ht="14.25" hidden="1" customHeight="1" x14ac:dyDescent="0.2"/>
    <row r="744" ht="14.25" hidden="1" customHeight="1" x14ac:dyDescent="0.2"/>
    <row r="745" ht="14.25" hidden="1" customHeight="1" x14ac:dyDescent="0.2"/>
    <row r="746" ht="14.25" hidden="1" customHeight="1" x14ac:dyDescent="0.2"/>
    <row r="747" ht="14.25" hidden="1" customHeight="1" x14ac:dyDescent="0.2"/>
    <row r="748" ht="14.25" hidden="1" customHeight="1" x14ac:dyDescent="0.2"/>
    <row r="749" ht="14.25" hidden="1" customHeight="1" x14ac:dyDescent="0.2"/>
    <row r="750" ht="14.25" hidden="1" customHeight="1" x14ac:dyDescent="0.2"/>
    <row r="751" ht="14.25" hidden="1" customHeight="1" x14ac:dyDescent="0.2"/>
    <row r="752" ht="14.25" hidden="1" customHeight="1" x14ac:dyDescent="0.2"/>
    <row r="753" ht="14.25" hidden="1" customHeight="1" x14ac:dyDescent="0.2"/>
    <row r="754" ht="14.25" hidden="1" customHeight="1" x14ac:dyDescent="0.2"/>
    <row r="755" ht="14.25" hidden="1" customHeight="1" x14ac:dyDescent="0.2"/>
    <row r="756" ht="14.25" hidden="1" customHeight="1" x14ac:dyDescent="0.2"/>
    <row r="757" ht="14.25" hidden="1" customHeight="1" x14ac:dyDescent="0.2"/>
    <row r="758" ht="14.25" hidden="1" customHeight="1" x14ac:dyDescent="0.2"/>
    <row r="759" ht="14.25" hidden="1" customHeight="1" x14ac:dyDescent="0.2"/>
    <row r="760" ht="14.25" hidden="1" customHeight="1" x14ac:dyDescent="0.2"/>
    <row r="761" ht="14.25" hidden="1" customHeight="1" x14ac:dyDescent="0.2"/>
    <row r="762" ht="14.25" hidden="1" customHeight="1" x14ac:dyDescent="0.2"/>
    <row r="763" ht="14.25" hidden="1" customHeight="1" x14ac:dyDescent="0.2"/>
    <row r="764" ht="14.25" hidden="1" customHeight="1" x14ac:dyDescent="0.2"/>
    <row r="765" ht="14.25" hidden="1" customHeight="1" x14ac:dyDescent="0.2"/>
    <row r="766" ht="14.25" hidden="1" customHeight="1" x14ac:dyDescent="0.2"/>
    <row r="767" ht="14.25" hidden="1" customHeight="1" x14ac:dyDescent="0.2"/>
    <row r="768" ht="14.25" hidden="1" customHeight="1" x14ac:dyDescent="0.2"/>
    <row r="769" ht="14.25" hidden="1" customHeight="1" x14ac:dyDescent="0.2"/>
    <row r="770" ht="14.25" hidden="1" customHeight="1" x14ac:dyDescent="0.2"/>
    <row r="771" ht="14.25" hidden="1" customHeight="1" x14ac:dyDescent="0.2"/>
    <row r="772" ht="14.25" hidden="1" customHeight="1" x14ac:dyDescent="0.2"/>
    <row r="773" ht="14.25" hidden="1" customHeight="1" x14ac:dyDescent="0.2"/>
    <row r="774" ht="14.25" hidden="1" customHeight="1" x14ac:dyDescent="0.2"/>
    <row r="775" ht="14.25" hidden="1" customHeight="1" x14ac:dyDescent="0.2"/>
    <row r="776" ht="14.25" hidden="1" customHeight="1" x14ac:dyDescent="0.2"/>
    <row r="777" ht="14.25" hidden="1" customHeight="1" x14ac:dyDescent="0.2"/>
    <row r="778" ht="14.25" hidden="1" customHeight="1" x14ac:dyDescent="0.2"/>
    <row r="779" ht="14.25" hidden="1" customHeight="1" x14ac:dyDescent="0.2"/>
    <row r="780" ht="14.25" hidden="1" customHeight="1" x14ac:dyDescent="0.2"/>
    <row r="781" ht="14.25" hidden="1" customHeight="1" x14ac:dyDescent="0.2"/>
    <row r="782" ht="14.25" hidden="1" customHeight="1" x14ac:dyDescent="0.2"/>
    <row r="783" ht="14.25" hidden="1" customHeight="1" x14ac:dyDescent="0.2"/>
    <row r="784" ht="14.25" hidden="1" customHeight="1" x14ac:dyDescent="0.2"/>
    <row r="785" ht="14.25" hidden="1" customHeight="1" x14ac:dyDescent="0.2"/>
    <row r="786" ht="14.25" hidden="1" customHeight="1" x14ac:dyDescent="0.2"/>
    <row r="787" ht="14.25" hidden="1" customHeight="1" x14ac:dyDescent="0.2"/>
    <row r="788" ht="14.25" hidden="1" customHeight="1" x14ac:dyDescent="0.2"/>
    <row r="789" ht="14.25" hidden="1" customHeight="1" x14ac:dyDescent="0.2"/>
    <row r="790" ht="14.25" hidden="1" customHeight="1" x14ac:dyDescent="0.2"/>
    <row r="791" ht="14.25" hidden="1" customHeight="1" x14ac:dyDescent="0.2"/>
    <row r="792" ht="14.25" hidden="1" customHeight="1" x14ac:dyDescent="0.2"/>
    <row r="793" ht="14.25" hidden="1" customHeight="1" x14ac:dyDescent="0.2"/>
    <row r="794" ht="14.25" hidden="1" customHeight="1" x14ac:dyDescent="0.2"/>
    <row r="795" ht="14.25" hidden="1" customHeight="1" x14ac:dyDescent="0.2"/>
    <row r="796" ht="14.25" hidden="1" customHeight="1" x14ac:dyDescent="0.2"/>
    <row r="797" ht="14.25" hidden="1" customHeight="1" x14ac:dyDescent="0.2"/>
    <row r="798" ht="14.25" hidden="1" customHeight="1" x14ac:dyDescent="0.2"/>
    <row r="799" ht="14.25" hidden="1" customHeight="1" x14ac:dyDescent="0.2"/>
    <row r="800" ht="14.25" hidden="1" customHeight="1" x14ac:dyDescent="0.2"/>
    <row r="801" ht="14.25" hidden="1" customHeight="1" x14ac:dyDescent="0.2"/>
    <row r="802" ht="14.25" hidden="1" customHeight="1" x14ac:dyDescent="0.2"/>
    <row r="803" ht="14.25" hidden="1" customHeight="1" x14ac:dyDescent="0.2"/>
    <row r="804" ht="14.25" hidden="1" customHeight="1" x14ac:dyDescent="0.2"/>
    <row r="805" ht="14.25" hidden="1" customHeight="1" x14ac:dyDescent="0.2"/>
    <row r="806" ht="14.25" hidden="1" customHeight="1" x14ac:dyDescent="0.2"/>
    <row r="807" ht="14.25" hidden="1" customHeight="1" x14ac:dyDescent="0.2"/>
    <row r="808" ht="14.25" hidden="1" customHeight="1" x14ac:dyDescent="0.2"/>
    <row r="809" ht="14.25" hidden="1" customHeight="1" x14ac:dyDescent="0.2"/>
    <row r="810" ht="14.25" hidden="1" customHeight="1" x14ac:dyDescent="0.2"/>
    <row r="811" ht="14.25" hidden="1" customHeight="1" x14ac:dyDescent="0.2"/>
    <row r="812" ht="14.25" hidden="1" customHeight="1" x14ac:dyDescent="0.2"/>
    <row r="813" ht="14.25" hidden="1" customHeight="1" x14ac:dyDescent="0.2"/>
    <row r="814" ht="14.25" hidden="1" customHeight="1" x14ac:dyDescent="0.2"/>
    <row r="815" ht="14.25" hidden="1" customHeight="1" x14ac:dyDescent="0.2"/>
    <row r="816" ht="14.25" hidden="1" customHeight="1" x14ac:dyDescent="0.2"/>
    <row r="817" ht="14.25" hidden="1" customHeight="1" x14ac:dyDescent="0.2"/>
    <row r="818" ht="14.25" hidden="1" customHeight="1" x14ac:dyDescent="0.2"/>
    <row r="819" ht="14.25" hidden="1" customHeight="1" x14ac:dyDescent="0.2"/>
    <row r="820" ht="14.25" hidden="1" customHeight="1" x14ac:dyDescent="0.2"/>
    <row r="821" ht="14.25" hidden="1" customHeight="1" x14ac:dyDescent="0.2"/>
    <row r="822" ht="14.25" hidden="1" customHeight="1" x14ac:dyDescent="0.2"/>
    <row r="823" ht="14.25" hidden="1" customHeight="1" x14ac:dyDescent="0.2"/>
    <row r="824" ht="14.25" hidden="1" customHeight="1" x14ac:dyDescent="0.2"/>
    <row r="825" ht="14.25" hidden="1" customHeight="1" x14ac:dyDescent="0.2"/>
    <row r="826" ht="14.25" hidden="1" customHeight="1" x14ac:dyDescent="0.2"/>
    <row r="827" ht="14.25" hidden="1" customHeight="1" x14ac:dyDescent="0.2"/>
    <row r="828" ht="14.25" hidden="1" customHeight="1" x14ac:dyDescent="0.2"/>
    <row r="829" ht="14.25" hidden="1" customHeight="1" x14ac:dyDescent="0.2"/>
    <row r="830" ht="14.25" hidden="1" customHeight="1" x14ac:dyDescent="0.2"/>
    <row r="831" ht="14.25" hidden="1" customHeight="1" x14ac:dyDescent="0.2"/>
    <row r="832" ht="14.25" hidden="1" customHeight="1" x14ac:dyDescent="0.2"/>
    <row r="833" ht="14.25" hidden="1" customHeight="1" x14ac:dyDescent="0.2"/>
    <row r="834" ht="14.25" hidden="1" customHeight="1" x14ac:dyDescent="0.2"/>
    <row r="835" ht="14.25" hidden="1" customHeight="1" x14ac:dyDescent="0.2"/>
    <row r="836" ht="14.25" hidden="1" customHeight="1" x14ac:dyDescent="0.2"/>
    <row r="837" ht="14.25" hidden="1" customHeight="1" x14ac:dyDescent="0.2"/>
    <row r="838" ht="14.25" hidden="1" customHeight="1" x14ac:dyDescent="0.2"/>
    <row r="839" ht="14.25" hidden="1" customHeight="1" x14ac:dyDescent="0.2"/>
    <row r="840" ht="14.25" hidden="1" customHeight="1" x14ac:dyDescent="0.2"/>
    <row r="841" ht="14.25" hidden="1" customHeight="1" x14ac:dyDescent="0.2"/>
    <row r="842" ht="14.25" hidden="1" customHeight="1" x14ac:dyDescent="0.2"/>
    <row r="843" ht="14.25" hidden="1" customHeight="1" x14ac:dyDescent="0.2"/>
    <row r="844" ht="14.25" hidden="1" customHeight="1" x14ac:dyDescent="0.2"/>
    <row r="845" ht="14.25" hidden="1" customHeight="1" x14ac:dyDescent="0.2"/>
    <row r="846" ht="14.25" hidden="1" customHeight="1" x14ac:dyDescent="0.2"/>
    <row r="847" ht="14.25" hidden="1" customHeight="1" x14ac:dyDescent="0.2"/>
    <row r="848" ht="14.25" hidden="1" customHeight="1" x14ac:dyDescent="0.2"/>
    <row r="849" ht="14.25" hidden="1" customHeight="1" x14ac:dyDescent="0.2"/>
    <row r="850" ht="14.25" hidden="1" customHeight="1" x14ac:dyDescent="0.2"/>
    <row r="851" ht="14.25" hidden="1" customHeight="1" x14ac:dyDescent="0.2"/>
    <row r="852" ht="14.25" hidden="1" customHeight="1" x14ac:dyDescent="0.2"/>
    <row r="853" ht="14.25" hidden="1" customHeight="1" x14ac:dyDescent="0.2"/>
    <row r="854" ht="14.25" hidden="1" customHeight="1" x14ac:dyDescent="0.2"/>
    <row r="855" ht="14.25" hidden="1" customHeight="1" x14ac:dyDescent="0.2"/>
    <row r="856" ht="14.25" hidden="1" customHeight="1" x14ac:dyDescent="0.2"/>
    <row r="857" ht="14.25" hidden="1" customHeight="1" x14ac:dyDescent="0.2"/>
    <row r="858" ht="14.25" hidden="1" customHeight="1" x14ac:dyDescent="0.2"/>
    <row r="859" ht="14.25" hidden="1" customHeight="1" x14ac:dyDescent="0.2"/>
    <row r="860" ht="14.25" hidden="1" customHeight="1" x14ac:dyDescent="0.2"/>
    <row r="861" ht="14.25" hidden="1" customHeight="1" x14ac:dyDescent="0.2"/>
    <row r="862" ht="14.25" hidden="1" customHeight="1" x14ac:dyDescent="0.2"/>
    <row r="863" ht="14.25" hidden="1" customHeight="1" x14ac:dyDescent="0.2"/>
    <row r="864" ht="14.25" hidden="1" customHeight="1" x14ac:dyDescent="0.2"/>
    <row r="865" ht="14.25" hidden="1" customHeight="1" x14ac:dyDescent="0.2"/>
    <row r="866" ht="14.25" hidden="1" customHeight="1" x14ac:dyDescent="0.2"/>
    <row r="867" ht="14.25" hidden="1" customHeight="1" x14ac:dyDescent="0.2"/>
    <row r="868" ht="14.25" hidden="1" customHeight="1" x14ac:dyDescent="0.2"/>
    <row r="869" ht="14.25" hidden="1" customHeight="1" x14ac:dyDescent="0.2"/>
    <row r="870" ht="14.25" hidden="1" customHeight="1" x14ac:dyDescent="0.2"/>
    <row r="871" ht="14.25" hidden="1" customHeight="1" x14ac:dyDescent="0.2"/>
    <row r="872" ht="14.25" hidden="1" customHeight="1" x14ac:dyDescent="0.2"/>
    <row r="873" ht="14.25" hidden="1" customHeight="1" x14ac:dyDescent="0.2"/>
    <row r="874" ht="14.25" hidden="1" customHeight="1" x14ac:dyDescent="0.2"/>
    <row r="875" ht="14.25" hidden="1" customHeight="1" x14ac:dyDescent="0.2"/>
    <row r="876" ht="14.25" hidden="1" customHeight="1" x14ac:dyDescent="0.2"/>
    <row r="877" ht="14.25" hidden="1" customHeight="1" x14ac:dyDescent="0.2"/>
    <row r="878" ht="14.25" hidden="1" customHeight="1" x14ac:dyDescent="0.2"/>
    <row r="879" ht="14.25" hidden="1" customHeight="1" x14ac:dyDescent="0.2"/>
    <row r="880" ht="14.25" hidden="1" customHeight="1" x14ac:dyDescent="0.2"/>
    <row r="881" ht="14.25" hidden="1" customHeight="1" x14ac:dyDescent="0.2"/>
    <row r="882" ht="14.25" hidden="1" customHeight="1" x14ac:dyDescent="0.2"/>
    <row r="883" ht="14.25" hidden="1" customHeight="1" x14ac:dyDescent="0.2"/>
    <row r="884" ht="14.25" hidden="1" customHeight="1" x14ac:dyDescent="0.2"/>
    <row r="885" ht="14.25" hidden="1" customHeight="1" x14ac:dyDescent="0.2"/>
    <row r="886" ht="14.25" hidden="1" customHeight="1" x14ac:dyDescent="0.2"/>
    <row r="887" ht="14.25" hidden="1" customHeight="1" x14ac:dyDescent="0.2"/>
    <row r="888" ht="14.25" hidden="1" customHeight="1" x14ac:dyDescent="0.2"/>
    <row r="889" ht="14.25" hidden="1" customHeight="1" x14ac:dyDescent="0.2"/>
    <row r="890" ht="14.25" hidden="1" customHeight="1" x14ac:dyDescent="0.2"/>
    <row r="891" ht="14.25" hidden="1" customHeight="1" x14ac:dyDescent="0.2"/>
    <row r="892" ht="14.25" hidden="1" customHeight="1" x14ac:dyDescent="0.2"/>
    <row r="893" ht="14.25" hidden="1" customHeight="1" x14ac:dyDescent="0.2"/>
    <row r="894" ht="14.25" hidden="1" customHeight="1" x14ac:dyDescent="0.2"/>
    <row r="895" ht="14.25" hidden="1" customHeight="1" x14ac:dyDescent="0.2"/>
    <row r="896" ht="14.25" hidden="1" customHeight="1" x14ac:dyDescent="0.2"/>
    <row r="897" ht="14.25" hidden="1" customHeight="1" x14ac:dyDescent="0.2"/>
    <row r="898" ht="14.25" hidden="1" customHeight="1" x14ac:dyDescent="0.2"/>
    <row r="899" ht="14.25" hidden="1" customHeight="1" x14ac:dyDescent="0.2"/>
    <row r="900" ht="14.25" hidden="1" customHeight="1" x14ac:dyDescent="0.2"/>
    <row r="901" ht="14.25" hidden="1" customHeight="1" x14ac:dyDescent="0.2"/>
    <row r="902" ht="14.25" hidden="1" customHeight="1" x14ac:dyDescent="0.2"/>
    <row r="903" ht="14.25" hidden="1" customHeight="1" x14ac:dyDescent="0.2"/>
    <row r="904" ht="14.25" hidden="1" customHeight="1" x14ac:dyDescent="0.2"/>
    <row r="905" ht="14.25" hidden="1" customHeight="1" x14ac:dyDescent="0.2"/>
    <row r="906" ht="14.25" hidden="1" customHeight="1" x14ac:dyDescent="0.2"/>
    <row r="907" ht="14.25" hidden="1" customHeight="1" x14ac:dyDescent="0.2"/>
    <row r="908" ht="14.25" hidden="1" customHeight="1" x14ac:dyDescent="0.2"/>
    <row r="909" ht="14.25" hidden="1" customHeight="1" x14ac:dyDescent="0.2"/>
    <row r="910" ht="14.25" hidden="1" customHeight="1" x14ac:dyDescent="0.2"/>
    <row r="911" ht="14.25" hidden="1" customHeight="1" x14ac:dyDescent="0.2"/>
    <row r="912" ht="14.25" hidden="1" customHeight="1" x14ac:dyDescent="0.2"/>
    <row r="913" ht="14.25" hidden="1" customHeight="1" x14ac:dyDescent="0.2"/>
    <row r="914" ht="14.25" hidden="1" customHeight="1" x14ac:dyDescent="0.2"/>
    <row r="915" ht="14.25" hidden="1" customHeight="1" x14ac:dyDescent="0.2"/>
    <row r="916" ht="14.25" hidden="1" customHeight="1" x14ac:dyDescent="0.2"/>
    <row r="917" ht="14.25" hidden="1" customHeight="1" x14ac:dyDescent="0.2"/>
    <row r="918" ht="14.25" hidden="1" customHeight="1" x14ac:dyDescent="0.2"/>
    <row r="919" ht="14.25" hidden="1" customHeight="1" x14ac:dyDescent="0.2"/>
    <row r="920" ht="14.25" hidden="1" customHeight="1" x14ac:dyDescent="0.2"/>
    <row r="921" ht="14.25" hidden="1" customHeight="1" x14ac:dyDescent="0.2"/>
    <row r="922" ht="14.25" hidden="1" customHeight="1" x14ac:dyDescent="0.2"/>
    <row r="923" ht="14.25" hidden="1" customHeight="1" x14ac:dyDescent="0.2"/>
    <row r="924" ht="14.25" hidden="1" customHeight="1" x14ac:dyDescent="0.2"/>
    <row r="925" ht="14.25" hidden="1" customHeight="1" x14ac:dyDescent="0.2"/>
    <row r="926" ht="14.25" hidden="1" customHeight="1" x14ac:dyDescent="0.2"/>
    <row r="927" ht="14.25" hidden="1" customHeight="1" x14ac:dyDescent="0.2"/>
    <row r="928" ht="14.25" hidden="1" customHeight="1" x14ac:dyDescent="0.2"/>
    <row r="929" ht="14.25" hidden="1" customHeight="1" x14ac:dyDescent="0.2"/>
    <row r="930" ht="14.25" hidden="1" customHeight="1" x14ac:dyDescent="0.2"/>
    <row r="931" ht="14.25" hidden="1" customHeight="1" x14ac:dyDescent="0.2"/>
    <row r="932" ht="14.25" hidden="1" customHeight="1" x14ac:dyDescent="0.2"/>
    <row r="933" ht="14.25" hidden="1" customHeight="1" x14ac:dyDescent="0.2"/>
    <row r="934" ht="14.25" hidden="1" customHeight="1" x14ac:dyDescent="0.2"/>
    <row r="935" ht="14.25" hidden="1" customHeight="1" x14ac:dyDescent="0.2"/>
    <row r="936" ht="14.25" hidden="1" customHeight="1" x14ac:dyDescent="0.2"/>
    <row r="937" ht="14.25" hidden="1" customHeight="1" x14ac:dyDescent="0.2"/>
    <row r="938" ht="14.25" hidden="1" customHeight="1" x14ac:dyDescent="0.2"/>
    <row r="939" ht="14.25" hidden="1" customHeight="1" x14ac:dyDescent="0.2"/>
    <row r="940" ht="14.25" hidden="1" customHeight="1" x14ac:dyDescent="0.2"/>
    <row r="941" ht="14.25" hidden="1" customHeight="1" x14ac:dyDescent="0.2"/>
    <row r="942" ht="14.25" hidden="1" customHeight="1" x14ac:dyDescent="0.2"/>
    <row r="943" ht="14.25" hidden="1" customHeight="1" x14ac:dyDescent="0.2"/>
    <row r="944" ht="14.25" hidden="1" customHeight="1" x14ac:dyDescent="0.2"/>
    <row r="945" ht="14.25" hidden="1" customHeight="1" x14ac:dyDescent="0.2"/>
    <row r="946" ht="14.25" hidden="1" customHeight="1" x14ac:dyDescent="0.2"/>
    <row r="947" ht="14.25" hidden="1" customHeight="1" x14ac:dyDescent="0.2"/>
    <row r="948" ht="14.25" hidden="1" customHeight="1" x14ac:dyDescent="0.2"/>
    <row r="949" ht="14.25" hidden="1" customHeight="1" x14ac:dyDescent="0.2"/>
    <row r="950" ht="14.25" hidden="1" customHeight="1" x14ac:dyDescent="0.2"/>
    <row r="951" ht="14.25" hidden="1" customHeight="1" x14ac:dyDescent="0.2"/>
    <row r="952" ht="14.25" hidden="1" customHeight="1" x14ac:dyDescent="0.2"/>
    <row r="953" ht="14.25" hidden="1" customHeight="1" x14ac:dyDescent="0.2"/>
    <row r="954" ht="14.25" hidden="1" customHeight="1" x14ac:dyDescent="0.2"/>
    <row r="955" ht="14.25" hidden="1" customHeight="1" x14ac:dyDescent="0.2"/>
    <row r="956" ht="14.25" hidden="1" customHeight="1" x14ac:dyDescent="0.2"/>
    <row r="957" ht="14.25" hidden="1" customHeight="1" x14ac:dyDescent="0.2"/>
    <row r="958" ht="14.25" hidden="1" customHeight="1" x14ac:dyDescent="0.2"/>
    <row r="959" ht="14.25" hidden="1" customHeight="1" x14ac:dyDescent="0.2"/>
    <row r="960" ht="14.25" hidden="1" customHeight="1" x14ac:dyDescent="0.2"/>
    <row r="961" ht="14.25" hidden="1" customHeight="1" x14ac:dyDescent="0.2"/>
    <row r="962" ht="14.25" hidden="1" customHeight="1" x14ac:dyDescent="0.2"/>
    <row r="963" ht="14.25" hidden="1" customHeight="1" x14ac:dyDescent="0.2"/>
    <row r="964" ht="14.25" hidden="1" customHeight="1" x14ac:dyDescent="0.2"/>
    <row r="965" ht="14.25" hidden="1" customHeight="1" x14ac:dyDescent="0.2"/>
    <row r="966" ht="14.25" hidden="1" customHeight="1" x14ac:dyDescent="0.2"/>
    <row r="967" ht="14.25" hidden="1" customHeight="1" x14ac:dyDescent="0.2"/>
    <row r="968" ht="14.25" hidden="1" customHeight="1" x14ac:dyDescent="0.2"/>
    <row r="969" ht="14.25" hidden="1" customHeight="1" x14ac:dyDescent="0.2"/>
    <row r="970" ht="14.25" hidden="1" customHeight="1" x14ac:dyDescent="0.2"/>
    <row r="971" ht="14.25" hidden="1" customHeight="1" x14ac:dyDescent="0.2"/>
    <row r="972" ht="14.25" hidden="1" customHeight="1" x14ac:dyDescent="0.2"/>
    <row r="973" ht="14.25" hidden="1" customHeight="1" x14ac:dyDescent="0.2"/>
    <row r="974" ht="14.25" hidden="1" customHeight="1" x14ac:dyDescent="0.2"/>
    <row r="975" ht="14.25" hidden="1" customHeight="1" x14ac:dyDescent="0.2"/>
    <row r="976" ht="14.25" hidden="1" customHeight="1" x14ac:dyDescent="0.2"/>
    <row r="977" ht="14.25" hidden="1" customHeight="1" x14ac:dyDescent="0.2"/>
    <row r="978" ht="14.25" hidden="1" customHeight="1" x14ac:dyDescent="0.2"/>
    <row r="979" ht="14.25" hidden="1" customHeight="1" x14ac:dyDescent="0.2"/>
    <row r="980" ht="14.25" hidden="1" customHeight="1" x14ac:dyDescent="0.2"/>
    <row r="981" ht="14.25" hidden="1" customHeight="1" x14ac:dyDescent="0.2"/>
    <row r="982" ht="14.25" hidden="1" customHeight="1" x14ac:dyDescent="0.2"/>
    <row r="983" ht="14.25" hidden="1" customHeight="1" x14ac:dyDescent="0.2"/>
    <row r="984" ht="14.25" hidden="1" customHeight="1" x14ac:dyDescent="0.2"/>
    <row r="985" ht="14.25" hidden="1" customHeight="1" x14ac:dyDescent="0.2"/>
    <row r="986" ht="14.25" hidden="1" customHeight="1" x14ac:dyDescent="0.2"/>
    <row r="987" ht="14.25" hidden="1" customHeight="1" x14ac:dyDescent="0.2"/>
    <row r="988" ht="14.25" hidden="1" customHeight="1" x14ac:dyDescent="0.2"/>
    <row r="989" ht="14.25" hidden="1" customHeight="1" x14ac:dyDescent="0.2"/>
    <row r="990" ht="14.25" hidden="1" customHeight="1" x14ac:dyDescent="0.2"/>
    <row r="991" ht="14.25" hidden="1" customHeight="1" x14ac:dyDescent="0.2"/>
    <row r="992" ht="14.25" hidden="1" customHeight="1" x14ac:dyDescent="0.2"/>
    <row r="993" ht="14.25" hidden="1" customHeight="1" x14ac:dyDescent="0.2"/>
    <row r="994" ht="14.25" hidden="1" customHeight="1" x14ac:dyDescent="0.2"/>
    <row r="995" ht="14.25" hidden="1" customHeight="1" x14ac:dyDescent="0.2"/>
    <row r="996" ht="14.25" hidden="1" customHeight="1" x14ac:dyDescent="0.2"/>
    <row r="997" ht="14.25" hidden="1" customHeight="1" x14ac:dyDescent="0.2"/>
    <row r="998" ht="14.25" hidden="1" customHeight="1" x14ac:dyDescent="0.2"/>
    <row r="999" ht="14.25" hidden="1" customHeight="1" x14ac:dyDescent="0.2"/>
    <row r="1000" ht="14.25" hidden="1" customHeight="1" x14ac:dyDescent="0.2"/>
    <row r="1001" ht="14.25" hidden="1" customHeight="1" x14ac:dyDescent="0.2"/>
    <row r="1002" ht="14.25" hidden="1" customHeight="1" x14ac:dyDescent="0.2"/>
    <row r="1003" ht="14.25" hidden="1" customHeight="1" x14ac:dyDescent="0.2"/>
    <row r="1004" ht="14.25" hidden="1" customHeight="1" x14ac:dyDescent="0.2"/>
    <row r="1005" ht="14.25" hidden="1" customHeight="1" x14ac:dyDescent="0.2"/>
    <row r="1006" ht="14.25" hidden="1" customHeight="1" x14ac:dyDescent="0.2"/>
    <row r="1007" ht="14.25" hidden="1" customHeight="1" x14ac:dyDescent="0.2"/>
    <row r="1008" ht="14.25" hidden="1" customHeight="1" x14ac:dyDescent="0.2"/>
    <row r="1009" ht="14.25" hidden="1" customHeight="1" x14ac:dyDescent="0.2"/>
    <row r="1010" ht="14.25" hidden="1" customHeight="1" x14ac:dyDescent="0.2"/>
    <row r="1011" ht="14.25" hidden="1" customHeight="1" x14ac:dyDescent="0.2"/>
    <row r="1012" ht="14.25" hidden="1" customHeight="1" x14ac:dyDescent="0.2"/>
    <row r="1013" ht="14.25" hidden="1" customHeight="1" x14ac:dyDescent="0.2"/>
    <row r="1014" ht="14.25" hidden="1" customHeight="1" x14ac:dyDescent="0.2"/>
    <row r="1015" ht="14.25" hidden="1" customHeight="1" x14ac:dyDescent="0.2"/>
    <row r="1016" ht="14.25" hidden="1" customHeight="1" x14ac:dyDescent="0.2"/>
    <row r="1017" ht="14.25" hidden="1" customHeight="1" x14ac:dyDescent="0.2"/>
    <row r="1018" ht="14.25" hidden="1" customHeight="1" x14ac:dyDescent="0.2"/>
    <row r="1019" ht="14.25" hidden="1" customHeight="1" x14ac:dyDescent="0.2"/>
    <row r="1020" ht="14.25" hidden="1" customHeight="1" x14ac:dyDescent="0.2"/>
    <row r="1021" ht="14.25" hidden="1" customHeight="1" x14ac:dyDescent="0.2"/>
    <row r="1022" ht="14.25" hidden="1" customHeight="1" x14ac:dyDescent="0.2"/>
    <row r="1023" ht="14.25" hidden="1" customHeight="1" x14ac:dyDescent="0.2"/>
    <row r="1024" ht="14.25" hidden="1" customHeight="1" x14ac:dyDescent="0.2"/>
    <row r="1025" ht="14.25" hidden="1" customHeight="1" x14ac:dyDescent="0.2"/>
    <row r="1026" ht="14.25" hidden="1" customHeight="1" x14ac:dyDescent="0.2"/>
    <row r="1027" ht="14.25" hidden="1" customHeight="1" x14ac:dyDescent="0.2"/>
    <row r="1028" ht="14.25" hidden="1" customHeight="1" x14ac:dyDescent="0.2"/>
    <row r="1029" ht="14.25" hidden="1" customHeight="1" x14ac:dyDescent="0.2"/>
    <row r="1030" ht="14.25" hidden="1" customHeight="1" x14ac:dyDescent="0.2"/>
    <row r="1031" ht="14.25" hidden="1" customHeight="1" x14ac:dyDescent="0.2"/>
    <row r="1032" ht="14.25" hidden="1" customHeight="1" x14ac:dyDescent="0.2"/>
    <row r="1033" ht="14.25" hidden="1" customHeight="1" x14ac:dyDescent="0.2"/>
    <row r="1034" ht="14.25" hidden="1" customHeight="1" x14ac:dyDescent="0.2"/>
    <row r="1035" ht="14.25" hidden="1" customHeight="1" x14ac:dyDescent="0.2"/>
    <row r="1036" ht="14.25" hidden="1" customHeight="1" x14ac:dyDescent="0.2"/>
    <row r="1037" ht="14.25" hidden="1" customHeight="1" x14ac:dyDescent="0.2"/>
    <row r="1038" ht="14.25" hidden="1" customHeight="1" x14ac:dyDescent="0.2"/>
    <row r="1039" ht="14.25" hidden="1" customHeight="1" x14ac:dyDescent="0.2"/>
    <row r="1040" ht="14.25" hidden="1" customHeight="1" x14ac:dyDescent="0.2"/>
    <row r="1041" ht="14.25" hidden="1" customHeight="1" x14ac:dyDescent="0.2"/>
    <row r="1042" ht="14.25" hidden="1" customHeight="1" x14ac:dyDescent="0.2"/>
    <row r="1043" ht="14.25" hidden="1" customHeight="1" x14ac:dyDescent="0.2"/>
    <row r="1044" ht="14.25" hidden="1" customHeight="1" x14ac:dyDescent="0.2"/>
    <row r="1045" ht="14.25" hidden="1" customHeight="1" x14ac:dyDescent="0.2"/>
    <row r="1046" ht="14.25" hidden="1" customHeight="1" x14ac:dyDescent="0.2"/>
    <row r="1047" ht="14.25" hidden="1" customHeight="1" x14ac:dyDescent="0.2"/>
    <row r="1048" ht="14.25" hidden="1" customHeight="1" x14ac:dyDescent="0.2"/>
    <row r="1049" ht="14.25" hidden="1" customHeight="1" x14ac:dyDescent="0.2"/>
    <row r="1050" ht="14.25" hidden="1" customHeight="1" x14ac:dyDescent="0.2"/>
    <row r="1051" ht="14.25" hidden="1" customHeight="1" x14ac:dyDescent="0.2"/>
    <row r="1052" ht="14.25" hidden="1" customHeight="1" x14ac:dyDescent="0.2"/>
    <row r="1053" ht="14.25" hidden="1" customHeight="1" x14ac:dyDescent="0.2"/>
    <row r="1054" ht="14.25" hidden="1" customHeight="1" x14ac:dyDescent="0.2"/>
    <row r="1055" ht="14.25" hidden="1" customHeight="1" x14ac:dyDescent="0.2"/>
    <row r="1056" ht="14.25" hidden="1" customHeight="1" x14ac:dyDescent="0.2"/>
    <row r="1057" ht="14.25" hidden="1" customHeight="1" x14ac:dyDescent="0.2"/>
    <row r="1058" ht="14.25" hidden="1" customHeight="1" x14ac:dyDescent="0.2"/>
    <row r="1059" ht="14.25" hidden="1" customHeight="1" x14ac:dyDescent="0.2"/>
    <row r="1060" ht="14.25" hidden="1" customHeight="1" x14ac:dyDescent="0.2"/>
    <row r="1061" ht="14.25" hidden="1" customHeight="1" x14ac:dyDescent="0.2"/>
    <row r="1062" ht="14.25" hidden="1" customHeight="1" x14ac:dyDescent="0.2"/>
    <row r="1063" ht="14.25" hidden="1" customHeight="1" x14ac:dyDescent="0.2"/>
    <row r="1064" ht="14.25" hidden="1" customHeight="1" x14ac:dyDescent="0.2"/>
    <row r="1065" ht="14.25" hidden="1" customHeight="1" x14ac:dyDescent="0.2"/>
    <row r="1066" ht="14.25" hidden="1" customHeight="1" x14ac:dyDescent="0.2"/>
    <row r="1067" ht="14.25" hidden="1" customHeight="1" x14ac:dyDescent="0.2"/>
    <row r="1068" ht="14.25" hidden="1" customHeight="1" x14ac:dyDescent="0.2"/>
    <row r="1069" ht="14.25" hidden="1" customHeight="1" x14ac:dyDescent="0.2"/>
    <row r="1070" ht="14.25" hidden="1" customHeight="1" x14ac:dyDescent="0.2"/>
    <row r="1071" ht="14.25" hidden="1" customHeight="1" x14ac:dyDescent="0.2"/>
    <row r="1072" ht="14.25" hidden="1" customHeight="1" x14ac:dyDescent="0.2"/>
    <row r="1073" ht="14.25" hidden="1" customHeight="1" x14ac:dyDescent="0.2"/>
    <row r="1074" ht="14.25" hidden="1" customHeight="1" x14ac:dyDescent="0.2"/>
    <row r="1075" ht="14.25" hidden="1" customHeight="1" x14ac:dyDescent="0.2"/>
    <row r="1076" ht="14.25" hidden="1" customHeight="1" x14ac:dyDescent="0.2"/>
    <row r="1077" ht="14.25" hidden="1" customHeight="1" x14ac:dyDescent="0.2"/>
    <row r="1078" ht="14.25" hidden="1" customHeight="1" x14ac:dyDescent="0.2"/>
    <row r="1079" ht="14.25" hidden="1" customHeight="1" x14ac:dyDescent="0.2"/>
    <row r="1080" ht="14.25" hidden="1" customHeight="1" x14ac:dyDescent="0.2"/>
    <row r="1081" ht="14.25" hidden="1" customHeight="1" x14ac:dyDescent="0.2"/>
    <row r="1082" ht="14.25" hidden="1" customHeight="1" x14ac:dyDescent="0.2"/>
    <row r="1083" ht="14.25" hidden="1" customHeight="1" x14ac:dyDescent="0.2"/>
    <row r="1084" ht="14.25" hidden="1" customHeight="1" x14ac:dyDescent="0.2"/>
    <row r="1085" ht="14.25" hidden="1" customHeight="1" x14ac:dyDescent="0.2"/>
    <row r="1086" ht="14.25" hidden="1" customHeight="1" x14ac:dyDescent="0.2"/>
    <row r="1087" ht="14.25" hidden="1" customHeight="1" x14ac:dyDescent="0.2"/>
    <row r="1088" ht="14.25" hidden="1" customHeight="1" x14ac:dyDescent="0.2"/>
    <row r="1089" ht="14.25" hidden="1" customHeight="1" x14ac:dyDescent="0.2"/>
    <row r="1090" ht="14.25" hidden="1" customHeight="1" x14ac:dyDescent="0.2"/>
    <row r="1091" ht="14.25" hidden="1" customHeight="1" x14ac:dyDescent="0.2"/>
    <row r="1092" ht="14.25" hidden="1" customHeight="1" x14ac:dyDescent="0.2"/>
    <row r="1093" ht="14.25" hidden="1" customHeight="1" x14ac:dyDescent="0.2"/>
    <row r="1094" ht="14.25" hidden="1" customHeight="1" x14ac:dyDescent="0.2"/>
    <row r="1095" ht="14.25" hidden="1" customHeight="1" x14ac:dyDescent="0.2"/>
    <row r="1096" ht="14.25" hidden="1" customHeight="1" x14ac:dyDescent="0.2"/>
    <row r="1097" ht="14.25" hidden="1" customHeight="1" x14ac:dyDescent="0.2"/>
    <row r="1098" ht="14.25" hidden="1" customHeight="1" x14ac:dyDescent="0.2"/>
    <row r="1099" ht="14.25" hidden="1" customHeight="1" x14ac:dyDescent="0.2"/>
    <row r="1100" ht="14.25" hidden="1" customHeight="1" x14ac:dyDescent="0.2"/>
    <row r="1101" ht="14.25" hidden="1" customHeight="1" x14ac:dyDescent="0.2"/>
    <row r="1102" ht="14.25" hidden="1" customHeight="1" x14ac:dyDescent="0.2"/>
    <row r="1103" ht="14.25" hidden="1" customHeight="1" x14ac:dyDescent="0.2"/>
    <row r="1104" ht="14.25" hidden="1" customHeight="1" x14ac:dyDescent="0.2"/>
    <row r="1105" ht="14.25" hidden="1" customHeight="1" x14ac:dyDescent="0.2"/>
    <row r="1106" ht="14.25" hidden="1" customHeight="1" x14ac:dyDescent="0.2"/>
    <row r="1107" ht="14.25" hidden="1" customHeight="1" x14ac:dyDescent="0.2"/>
    <row r="1108" ht="14.25" hidden="1" customHeight="1" x14ac:dyDescent="0.2"/>
    <row r="1109" ht="14.25" hidden="1" customHeight="1" x14ac:dyDescent="0.2"/>
    <row r="1110" ht="14.25" hidden="1" customHeight="1" x14ac:dyDescent="0.2"/>
    <row r="1111" ht="14.25" hidden="1" customHeight="1" x14ac:dyDescent="0.2"/>
    <row r="1112" ht="14.25" hidden="1" customHeight="1" x14ac:dyDescent="0.2"/>
    <row r="1113" ht="14.25" hidden="1" customHeight="1" x14ac:dyDescent="0.2"/>
    <row r="1114" ht="14.25" hidden="1" customHeight="1" x14ac:dyDescent="0.2"/>
    <row r="1115" ht="14.25" hidden="1" customHeight="1" x14ac:dyDescent="0.2"/>
    <row r="1116" ht="14.25" hidden="1" customHeight="1" x14ac:dyDescent="0.2"/>
    <row r="1117" ht="14.25" hidden="1" customHeight="1" x14ac:dyDescent="0.2"/>
    <row r="1118" ht="14.25" hidden="1" customHeight="1" x14ac:dyDescent="0.2"/>
    <row r="1119" ht="14.25" hidden="1" customHeight="1" x14ac:dyDescent="0.2"/>
    <row r="1120" ht="14.25" hidden="1" customHeight="1" x14ac:dyDescent="0.2"/>
    <row r="1121" ht="14.25" hidden="1" customHeight="1" x14ac:dyDescent="0.2"/>
    <row r="1122" ht="14.25" hidden="1" customHeight="1" x14ac:dyDescent="0.2"/>
    <row r="1123" ht="14.25" hidden="1" customHeight="1" x14ac:dyDescent="0.2"/>
    <row r="1124" ht="14.25" hidden="1" customHeight="1" x14ac:dyDescent="0.2"/>
    <row r="1125" ht="14.25" hidden="1" customHeight="1" x14ac:dyDescent="0.2"/>
    <row r="1126" ht="14.25" hidden="1" customHeight="1" x14ac:dyDescent="0.2"/>
    <row r="1127" ht="14.25" hidden="1" customHeight="1" x14ac:dyDescent="0.2"/>
    <row r="1128" ht="14.25" hidden="1" customHeight="1" x14ac:dyDescent="0.2"/>
    <row r="1129" ht="14.25" hidden="1" customHeight="1" x14ac:dyDescent="0.2"/>
    <row r="1130" ht="14.25" hidden="1" customHeight="1" x14ac:dyDescent="0.2"/>
    <row r="1131" ht="14.25" hidden="1" customHeight="1" x14ac:dyDescent="0.2"/>
    <row r="1132" ht="14.25" hidden="1" customHeight="1" x14ac:dyDescent="0.2"/>
    <row r="1133" ht="14.25" hidden="1" customHeight="1" x14ac:dyDescent="0.2"/>
    <row r="1134" ht="14.25" hidden="1" customHeight="1" x14ac:dyDescent="0.2"/>
    <row r="1135" ht="14.25" hidden="1" customHeight="1" x14ac:dyDescent="0.2"/>
    <row r="1136" ht="14.25" hidden="1" customHeight="1" x14ac:dyDescent="0.2"/>
    <row r="1137" ht="14.25" hidden="1" customHeight="1" x14ac:dyDescent="0.2"/>
    <row r="1138" ht="14.25" hidden="1" customHeight="1" x14ac:dyDescent="0.2"/>
    <row r="1139" ht="14.25" hidden="1" customHeight="1" x14ac:dyDescent="0.2"/>
    <row r="1140" ht="14.25" hidden="1" customHeight="1" x14ac:dyDescent="0.2"/>
    <row r="1141" ht="14.25" hidden="1" customHeight="1" x14ac:dyDescent="0.2"/>
    <row r="1142" ht="14.25" hidden="1" customHeight="1" x14ac:dyDescent="0.2"/>
    <row r="1143" ht="14.25" hidden="1" customHeight="1" x14ac:dyDescent="0.2"/>
    <row r="1144" ht="14.25" hidden="1" customHeight="1" x14ac:dyDescent="0.2"/>
    <row r="1145" ht="14.25" hidden="1" customHeight="1" x14ac:dyDescent="0.2"/>
    <row r="1146" ht="14.25" hidden="1" customHeight="1" x14ac:dyDescent="0.2"/>
    <row r="1147" ht="14.25" hidden="1" customHeight="1" x14ac:dyDescent="0.2"/>
    <row r="1148" ht="14.25" hidden="1" customHeight="1" x14ac:dyDescent="0.2"/>
    <row r="1149" ht="14.25" hidden="1" customHeight="1" x14ac:dyDescent="0.2"/>
    <row r="1150" ht="14.25" hidden="1" customHeight="1" x14ac:dyDescent="0.2"/>
    <row r="1151" ht="14.25" hidden="1" customHeight="1" x14ac:dyDescent="0.2"/>
    <row r="1152" ht="14.25" hidden="1" customHeight="1" x14ac:dyDescent="0.2"/>
    <row r="1153" ht="14.25" hidden="1" customHeight="1" x14ac:dyDescent="0.2"/>
    <row r="1154" ht="14.25" hidden="1" customHeight="1" x14ac:dyDescent="0.2"/>
    <row r="1155" ht="14.25" hidden="1" customHeight="1" x14ac:dyDescent="0.2"/>
    <row r="1156" ht="14.25" hidden="1" customHeight="1" x14ac:dyDescent="0.2"/>
    <row r="1157" ht="14.25" hidden="1" customHeight="1" x14ac:dyDescent="0.2"/>
    <row r="1158" ht="14.25" hidden="1" customHeight="1" x14ac:dyDescent="0.2"/>
    <row r="1159" ht="14.25" hidden="1" customHeight="1" x14ac:dyDescent="0.2"/>
    <row r="1160" ht="14.25" hidden="1" customHeight="1" x14ac:dyDescent="0.2"/>
    <row r="1161" ht="14.25" hidden="1" customHeight="1" x14ac:dyDescent="0.2"/>
    <row r="1162" ht="14.25" hidden="1" customHeight="1" x14ac:dyDescent="0.2"/>
    <row r="1163" ht="14.25" hidden="1" customHeight="1" x14ac:dyDescent="0.2"/>
    <row r="1164" ht="14.25" hidden="1" customHeight="1" x14ac:dyDescent="0.2"/>
    <row r="1165" ht="14.25" hidden="1" customHeight="1" x14ac:dyDescent="0.2"/>
    <row r="1166" ht="14.25" hidden="1" customHeight="1" x14ac:dyDescent="0.2"/>
    <row r="1167" ht="14.25" hidden="1" customHeight="1" x14ac:dyDescent="0.2"/>
    <row r="1168" ht="14.25" hidden="1" customHeight="1" x14ac:dyDescent="0.2"/>
    <row r="1169" ht="14.25" hidden="1" customHeight="1" x14ac:dyDescent="0.2"/>
    <row r="1170" ht="14.25" hidden="1" customHeight="1" x14ac:dyDescent="0.2"/>
    <row r="1171" ht="14.25" hidden="1" customHeight="1" x14ac:dyDescent="0.2"/>
    <row r="1172" ht="14.25" hidden="1" customHeight="1" x14ac:dyDescent="0.2"/>
    <row r="1173" ht="14.25" hidden="1" customHeight="1" x14ac:dyDescent="0.2"/>
    <row r="1174" ht="14.25" hidden="1" customHeight="1" x14ac:dyDescent="0.2"/>
    <row r="1175" ht="14.25" hidden="1" customHeight="1" x14ac:dyDescent="0.2"/>
    <row r="1176" ht="14.25" hidden="1" customHeight="1" x14ac:dyDescent="0.2"/>
    <row r="1177" ht="14.25" hidden="1" customHeight="1" x14ac:dyDescent="0.2"/>
    <row r="1178" ht="14.25" hidden="1" customHeight="1" x14ac:dyDescent="0.2"/>
    <row r="1179" ht="14.25" hidden="1" customHeight="1" x14ac:dyDescent="0.2"/>
    <row r="1180" ht="14.25" hidden="1" customHeight="1" x14ac:dyDescent="0.2"/>
    <row r="1181" ht="14.25" hidden="1" customHeight="1" x14ac:dyDescent="0.2"/>
    <row r="1182" ht="14.25" hidden="1" customHeight="1" x14ac:dyDescent="0.2"/>
    <row r="1183" ht="14.25" hidden="1" customHeight="1" x14ac:dyDescent="0.2"/>
    <row r="1184" ht="14.25" hidden="1" customHeight="1" x14ac:dyDescent="0.2"/>
    <row r="1185" ht="14.25" hidden="1" customHeight="1" x14ac:dyDescent="0.2"/>
    <row r="1186" ht="14.25" hidden="1" customHeight="1" x14ac:dyDescent="0.2"/>
    <row r="1187" ht="14.25" hidden="1" customHeight="1" x14ac:dyDescent="0.2"/>
    <row r="1188" ht="14.25" hidden="1" customHeight="1" x14ac:dyDescent="0.2"/>
    <row r="1189" ht="14.25" hidden="1" customHeight="1" x14ac:dyDescent="0.2"/>
    <row r="1190" ht="14.25" hidden="1" customHeight="1" x14ac:dyDescent="0.2"/>
    <row r="1191" ht="14.25" hidden="1" customHeight="1" x14ac:dyDescent="0.2"/>
    <row r="1192" ht="14.25" hidden="1" customHeight="1" x14ac:dyDescent="0.2"/>
    <row r="1193" ht="14.25" hidden="1" customHeight="1" x14ac:dyDescent="0.2"/>
    <row r="1194" ht="14.25" hidden="1" customHeight="1" x14ac:dyDescent="0.2"/>
    <row r="1195" ht="14.25" hidden="1" customHeight="1" x14ac:dyDescent="0.2"/>
    <row r="1196" ht="14.25" hidden="1" customHeight="1" x14ac:dyDescent="0.2"/>
    <row r="1197" ht="14.25" hidden="1" customHeight="1" x14ac:dyDescent="0.2"/>
    <row r="1198" ht="14.25" hidden="1" customHeight="1" x14ac:dyDescent="0.2"/>
    <row r="1199" ht="14.25" hidden="1" customHeight="1" x14ac:dyDescent="0.2"/>
    <row r="1200" ht="14.25" hidden="1" customHeight="1" x14ac:dyDescent="0.2"/>
    <row r="1201" ht="14.25" hidden="1" customHeight="1" x14ac:dyDescent="0.2"/>
    <row r="1202" ht="14.25" hidden="1" customHeight="1" x14ac:dyDescent="0.2"/>
    <row r="1203" ht="14.25" hidden="1" customHeight="1" x14ac:dyDescent="0.2"/>
    <row r="1204" ht="14.25" hidden="1" customHeight="1" x14ac:dyDescent="0.2"/>
    <row r="1205" ht="14.25" hidden="1" customHeight="1" x14ac:dyDescent="0.2"/>
    <row r="1206" ht="14.25" hidden="1" customHeight="1" x14ac:dyDescent="0.2"/>
    <row r="1207" ht="14.25" hidden="1" customHeight="1" x14ac:dyDescent="0.2"/>
    <row r="1208" ht="14.25" hidden="1" customHeight="1" x14ac:dyDescent="0.2"/>
    <row r="1209" ht="14.25" hidden="1" customHeight="1" x14ac:dyDescent="0.2"/>
    <row r="1210" ht="14.25" hidden="1" customHeight="1" x14ac:dyDescent="0.2"/>
    <row r="1211" ht="14.25" hidden="1" customHeight="1" x14ac:dyDescent="0.2"/>
    <row r="1212" ht="14.25" hidden="1" customHeight="1" x14ac:dyDescent="0.2"/>
    <row r="1213" ht="14.25" hidden="1" customHeight="1" x14ac:dyDescent="0.2"/>
    <row r="1214" ht="14.25" hidden="1" customHeight="1" x14ac:dyDescent="0.2"/>
    <row r="1215" ht="14.25" hidden="1" customHeight="1" x14ac:dyDescent="0.2"/>
    <row r="1216" ht="14.25" hidden="1" customHeight="1" x14ac:dyDescent="0.2"/>
    <row r="1217" ht="14.25" hidden="1" customHeight="1" x14ac:dyDescent="0.2"/>
    <row r="1218" ht="14.25" hidden="1" customHeight="1" x14ac:dyDescent="0.2"/>
    <row r="1219" ht="14.25" hidden="1" customHeight="1" x14ac:dyDescent="0.2"/>
    <row r="1220" ht="14.25" hidden="1" customHeight="1" x14ac:dyDescent="0.2"/>
    <row r="1221" ht="14.25" hidden="1" customHeight="1" x14ac:dyDescent="0.2"/>
    <row r="1222" ht="14.25" hidden="1" customHeight="1" x14ac:dyDescent="0.2"/>
    <row r="1223" ht="14.25" hidden="1" customHeight="1" x14ac:dyDescent="0.2"/>
    <row r="1224" ht="14.25" hidden="1" customHeight="1" x14ac:dyDescent="0.2"/>
    <row r="1225" ht="14.25" hidden="1" customHeight="1" x14ac:dyDescent="0.2"/>
    <row r="1226" ht="14.25" hidden="1" customHeight="1" x14ac:dyDescent="0.2"/>
    <row r="1227" ht="14.25" hidden="1" customHeight="1" x14ac:dyDescent="0.2"/>
    <row r="1228" ht="14.25" hidden="1" customHeight="1" x14ac:dyDescent="0.2"/>
    <row r="1229" ht="14.25" hidden="1" customHeight="1" x14ac:dyDescent="0.2"/>
    <row r="1230" ht="14.25" hidden="1" customHeight="1" x14ac:dyDescent="0.2"/>
    <row r="1231" ht="14.25" hidden="1" customHeight="1" x14ac:dyDescent="0.2"/>
    <row r="1232" ht="14.25" hidden="1" customHeight="1" x14ac:dyDescent="0.2"/>
    <row r="1233" ht="14.25" hidden="1" customHeight="1" x14ac:dyDescent="0.2"/>
    <row r="1234" ht="14.25" hidden="1" customHeight="1" x14ac:dyDescent="0.2"/>
    <row r="1235" ht="14.25" hidden="1" customHeight="1" x14ac:dyDescent="0.2"/>
    <row r="1236" ht="14.25" hidden="1" customHeight="1" x14ac:dyDescent="0.2"/>
    <row r="1237" ht="14.25" hidden="1" customHeight="1" x14ac:dyDescent="0.2"/>
    <row r="1238" ht="14.25" hidden="1" customHeight="1" x14ac:dyDescent="0.2"/>
    <row r="1239" ht="14.25" hidden="1" customHeight="1" x14ac:dyDescent="0.2"/>
    <row r="1240" ht="14.25" hidden="1" customHeight="1" x14ac:dyDescent="0.2"/>
    <row r="1241" ht="14.25" hidden="1" customHeight="1" x14ac:dyDescent="0.2"/>
    <row r="1242" ht="14.25" hidden="1" customHeight="1" x14ac:dyDescent="0.2"/>
    <row r="1243" ht="14.25" hidden="1" customHeight="1" x14ac:dyDescent="0.2"/>
    <row r="1244" ht="14.25" hidden="1" customHeight="1" x14ac:dyDescent="0.2"/>
    <row r="1245" ht="14.25" hidden="1" customHeight="1" x14ac:dyDescent="0.2"/>
    <row r="1246" ht="14.25" hidden="1" customHeight="1" x14ac:dyDescent="0.2"/>
    <row r="1247" ht="14.25" hidden="1" customHeight="1" x14ac:dyDescent="0.2"/>
    <row r="1248" ht="14.25" hidden="1" customHeight="1" x14ac:dyDescent="0.2"/>
    <row r="1249" ht="14.25" hidden="1" customHeight="1" x14ac:dyDescent="0.2"/>
    <row r="1250" ht="14.25" hidden="1" customHeight="1" x14ac:dyDescent="0.2"/>
    <row r="1251" ht="14.25" hidden="1" customHeight="1" x14ac:dyDescent="0.2"/>
    <row r="1252" ht="14.25" hidden="1" customHeight="1" x14ac:dyDescent="0.2"/>
    <row r="1253" ht="14.25" hidden="1" customHeight="1" x14ac:dyDescent="0.2"/>
    <row r="1254" ht="14.25" hidden="1" customHeight="1" x14ac:dyDescent="0.2"/>
    <row r="1255" ht="14.25" hidden="1" customHeight="1" x14ac:dyDescent="0.2"/>
    <row r="1256" ht="14.25" hidden="1" customHeight="1" x14ac:dyDescent="0.2"/>
    <row r="1257" ht="14.25" hidden="1" customHeight="1" x14ac:dyDescent="0.2"/>
    <row r="1258" ht="14.25" hidden="1" customHeight="1" x14ac:dyDescent="0.2"/>
    <row r="1259" ht="14.25" hidden="1" customHeight="1" x14ac:dyDescent="0.2"/>
    <row r="1260" ht="14.25" hidden="1" customHeight="1" x14ac:dyDescent="0.2"/>
    <row r="1261" ht="14.25" hidden="1" customHeight="1" x14ac:dyDescent="0.2"/>
    <row r="1262" ht="14.25" hidden="1" customHeight="1" x14ac:dyDescent="0.2"/>
    <row r="1263" ht="14.25" hidden="1" customHeight="1" x14ac:dyDescent="0.2"/>
    <row r="1264" ht="14.25" hidden="1" customHeight="1" x14ac:dyDescent="0.2"/>
    <row r="1265" ht="14.25" hidden="1" customHeight="1" x14ac:dyDescent="0.2"/>
    <row r="1266" ht="14.25" hidden="1" customHeight="1" x14ac:dyDescent="0.2"/>
    <row r="1267" ht="14.25" hidden="1" customHeight="1" x14ac:dyDescent="0.2"/>
    <row r="1268" ht="14.25" hidden="1" customHeight="1" x14ac:dyDescent="0.2"/>
    <row r="1269" ht="14.25" hidden="1" customHeight="1" x14ac:dyDescent="0.2"/>
    <row r="1270" ht="14.25" hidden="1" customHeight="1" x14ac:dyDescent="0.2"/>
    <row r="1271" ht="14.25" hidden="1" customHeight="1" x14ac:dyDescent="0.2"/>
    <row r="1272" ht="14.25" hidden="1" customHeight="1" x14ac:dyDescent="0.2"/>
    <row r="1273" ht="14.25" hidden="1" customHeight="1" x14ac:dyDescent="0.2"/>
    <row r="1274" ht="14.25" hidden="1" customHeight="1" x14ac:dyDescent="0.2"/>
    <row r="1275" ht="14.25" hidden="1" customHeight="1" x14ac:dyDescent="0.2"/>
    <row r="1276" ht="14.25" hidden="1" customHeight="1" x14ac:dyDescent="0.2"/>
    <row r="1277" ht="14.25" hidden="1" customHeight="1" x14ac:dyDescent="0.2"/>
    <row r="1278" ht="14.25" hidden="1" customHeight="1" x14ac:dyDescent="0.2"/>
    <row r="1279" ht="14.25" hidden="1" customHeight="1" x14ac:dyDescent="0.2"/>
    <row r="1280" ht="14.25" hidden="1" customHeight="1" x14ac:dyDescent="0.2"/>
    <row r="1281" ht="14.25" hidden="1" customHeight="1" x14ac:dyDescent="0.2"/>
    <row r="1282" ht="14.25" hidden="1" customHeight="1" x14ac:dyDescent="0.2"/>
    <row r="1283" ht="14.25" hidden="1" customHeight="1" x14ac:dyDescent="0.2"/>
    <row r="1284" ht="14.25" hidden="1" customHeight="1" x14ac:dyDescent="0.2"/>
    <row r="1285" ht="14.25" hidden="1" customHeight="1" x14ac:dyDescent="0.2"/>
    <row r="1286" ht="14.25" hidden="1" customHeight="1" x14ac:dyDescent="0.2"/>
    <row r="1287" ht="14.25" hidden="1" customHeight="1" x14ac:dyDescent="0.2"/>
    <row r="1288" ht="14.25" hidden="1" customHeight="1" x14ac:dyDescent="0.2"/>
    <row r="1289" ht="14.25" hidden="1" customHeight="1" x14ac:dyDescent="0.2"/>
    <row r="1290" ht="14.25" hidden="1" customHeight="1" x14ac:dyDescent="0.2"/>
    <row r="1291" ht="14.25" hidden="1" customHeight="1" x14ac:dyDescent="0.2"/>
    <row r="1292" ht="14.25" hidden="1" customHeight="1" x14ac:dyDescent="0.2"/>
    <row r="1293" ht="14.25" hidden="1" customHeight="1" x14ac:dyDescent="0.2"/>
    <row r="1294" ht="14.25" hidden="1" customHeight="1" x14ac:dyDescent="0.2"/>
    <row r="1295" ht="14.25" hidden="1" customHeight="1" x14ac:dyDescent="0.2"/>
    <row r="1296" ht="14.25" hidden="1" customHeight="1" x14ac:dyDescent="0.2"/>
    <row r="1297" ht="14.25" hidden="1" customHeight="1" x14ac:dyDescent="0.2"/>
    <row r="1298" ht="14.25" hidden="1" customHeight="1" x14ac:dyDescent="0.2"/>
    <row r="1299" ht="14.25" hidden="1" customHeight="1" x14ac:dyDescent="0.2"/>
    <row r="1300" ht="14.25" hidden="1" customHeight="1" x14ac:dyDescent="0.2"/>
    <row r="1301" ht="14.25" hidden="1" customHeight="1" x14ac:dyDescent="0.2"/>
    <row r="1302" ht="14.25" hidden="1" customHeight="1" x14ac:dyDescent="0.2"/>
    <row r="1303" ht="14.25" hidden="1" customHeight="1" x14ac:dyDescent="0.2"/>
    <row r="1304" ht="14.25" hidden="1" customHeight="1" x14ac:dyDescent="0.2"/>
    <row r="1305" ht="14.25" hidden="1" customHeight="1" x14ac:dyDescent="0.2"/>
    <row r="1306" ht="14.25" hidden="1" customHeight="1" x14ac:dyDescent="0.2"/>
    <row r="1307" ht="14.25" hidden="1" customHeight="1" x14ac:dyDescent="0.2"/>
    <row r="1308" ht="14.25" hidden="1" customHeight="1" x14ac:dyDescent="0.2"/>
    <row r="1309" ht="14.25" hidden="1" customHeight="1" x14ac:dyDescent="0.2"/>
    <row r="1310" ht="14.25" hidden="1" customHeight="1" x14ac:dyDescent="0.2"/>
    <row r="1311" ht="14.25" hidden="1" customHeight="1" x14ac:dyDescent="0.2"/>
    <row r="1312" ht="14.25" hidden="1" customHeight="1" x14ac:dyDescent="0.2"/>
    <row r="1313" ht="14.25" hidden="1" customHeight="1" x14ac:dyDescent="0.2"/>
    <row r="1314" ht="14.25" hidden="1" customHeight="1" x14ac:dyDescent="0.2"/>
    <row r="1315" ht="14.25" hidden="1" customHeight="1" x14ac:dyDescent="0.2"/>
    <row r="1316" ht="14.25" hidden="1" customHeight="1" x14ac:dyDescent="0.2"/>
    <row r="1317" ht="14.25" hidden="1" customHeight="1" x14ac:dyDescent="0.2"/>
    <row r="1318" ht="14.25" hidden="1" customHeight="1" x14ac:dyDescent="0.2"/>
    <row r="1319" ht="14.25" hidden="1" customHeight="1" x14ac:dyDescent="0.2"/>
    <row r="1320" ht="14.25" hidden="1" customHeight="1" x14ac:dyDescent="0.2"/>
    <row r="1321" ht="14.25" hidden="1" customHeight="1" x14ac:dyDescent="0.2"/>
    <row r="1322" ht="14.25" hidden="1" customHeight="1" x14ac:dyDescent="0.2"/>
    <row r="1323" ht="14.25" hidden="1" customHeight="1" x14ac:dyDescent="0.2"/>
    <row r="1324" ht="14.25" hidden="1" customHeight="1" x14ac:dyDescent="0.2"/>
    <row r="1325" ht="14.25" hidden="1" customHeight="1" x14ac:dyDescent="0.2"/>
    <row r="1326" ht="14.25" hidden="1" customHeight="1" x14ac:dyDescent="0.2"/>
    <row r="1327" ht="14.25" hidden="1" customHeight="1" x14ac:dyDescent="0.2"/>
    <row r="1328" ht="14.25" hidden="1" customHeight="1" x14ac:dyDescent="0.2"/>
    <row r="1329" ht="14.25" hidden="1" customHeight="1" x14ac:dyDescent="0.2"/>
    <row r="1330" ht="14.25" hidden="1" customHeight="1" x14ac:dyDescent="0.2"/>
    <row r="1331" ht="14.25" hidden="1" customHeight="1" x14ac:dyDescent="0.2"/>
    <row r="1332" ht="14.25" hidden="1" customHeight="1" x14ac:dyDescent="0.2"/>
    <row r="1333" ht="14.25" hidden="1" customHeight="1" x14ac:dyDescent="0.2"/>
    <row r="1334" ht="14.25" hidden="1" customHeight="1" x14ac:dyDescent="0.2"/>
    <row r="1335" ht="14.25" hidden="1" customHeight="1" x14ac:dyDescent="0.2"/>
    <row r="1336" ht="14.25" hidden="1" customHeight="1" x14ac:dyDescent="0.2"/>
    <row r="1337" ht="14.25" hidden="1" customHeight="1" x14ac:dyDescent="0.2"/>
    <row r="1338" ht="14.25" hidden="1" customHeight="1" x14ac:dyDescent="0.2"/>
    <row r="1339" ht="14.25" hidden="1" customHeight="1" x14ac:dyDescent="0.2"/>
    <row r="1340" ht="14.25" hidden="1" customHeight="1" x14ac:dyDescent="0.2"/>
    <row r="1341" ht="14.25" hidden="1" customHeight="1" x14ac:dyDescent="0.2"/>
    <row r="1342" ht="14.25" hidden="1" customHeight="1" x14ac:dyDescent="0.2"/>
    <row r="1343" ht="14.25" hidden="1" customHeight="1" x14ac:dyDescent="0.2"/>
    <row r="1344" ht="14.25" hidden="1" customHeight="1" x14ac:dyDescent="0.2"/>
    <row r="1345" ht="14.25" hidden="1" customHeight="1" x14ac:dyDescent="0.2"/>
    <row r="1346" ht="14.25" hidden="1" customHeight="1" x14ac:dyDescent="0.2"/>
    <row r="1347" ht="14.25" hidden="1" customHeight="1" x14ac:dyDescent="0.2"/>
    <row r="1348" ht="14.25" hidden="1" customHeight="1" x14ac:dyDescent="0.2"/>
    <row r="1349" ht="14.25" hidden="1" customHeight="1" x14ac:dyDescent="0.2"/>
    <row r="1350" ht="14.25" hidden="1" customHeight="1" x14ac:dyDescent="0.2"/>
    <row r="1351" ht="14.25" hidden="1" customHeight="1" x14ac:dyDescent="0.2"/>
    <row r="1352" ht="14.25" hidden="1" customHeight="1" x14ac:dyDescent="0.2"/>
    <row r="1353" ht="14.25" hidden="1" customHeight="1" x14ac:dyDescent="0.2"/>
    <row r="1354" ht="14.25" hidden="1" customHeight="1" x14ac:dyDescent="0.2"/>
    <row r="1355" ht="14.25" hidden="1" customHeight="1" x14ac:dyDescent="0.2"/>
    <row r="1356" ht="14.25" hidden="1" customHeight="1" x14ac:dyDescent="0.2"/>
    <row r="1357" ht="14.25" hidden="1" customHeight="1" x14ac:dyDescent="0.2"/>
    <row r="1358" ht="14.25" hidden="1" customHeight="1" x14ac:dyDescent="0.2"/>
    <row r="1359" ht="14.25" hidden="1" customHeight="1" x14ac:dyDescent="0.2"/>
    <row r="1360" ht="14.25" hidden="1" customHeight="1" x14ac:dyDescent="0.2"/>
    <row r="1361" ht="14.25" hidden="1" customHeight="1" x14ac:dyDescent="0.2"/>
    <row r="1362" ht="14.25" hidden="1" customHeight="1" x14ac:dyDescent="0.2"/>
    <row r="1363" ht="14.25" hidden="1" customHeight="1" x14ac:dyDescent="0.2"/>
    <row r="1364" ht="14.25" hidden="1" customHeight="1" x14ac:dyDescent="0.2"/>
    <row r="1365" ht="14.25" hidden="1" customHeight="1" x14ac:dyDescent="0.2"/>
    <row r="1366" ht="14.25" hidden="1" customHeight="1" x14ac:dyDescent="0.2"/>
    <row r="1367" ht="14.25" hidden="1" customHeight="1" x14ac:dyDescent="0.2"/>
    <row r="1368" ht="14.25" hidden="1" customHeight="1" x14ac:dyDescent="0.2"/>
    <row r="1369" ht="14.25" hidden="1" customHeight="1" x14ac:dyDescent="0.2"/>
    <row r="1370" ht="14.25" hidden="1" customHeight="1" x14ac:dyDescent="0.2"/>
    <row r="1371" ht="14.25" hidden="1" customHeight="1" x14ac:dyDescent="0.2"/>
    <row r="1372" ht="14.25" hidden="1" customHeight="1" x14ac:dyDescent="0.2"/>
    <row r="1373" ht="14.25" hidden="1" customHeight="1" x14ac:dyDescent="0.2"/>
    <row r="1374" ht="14.25" hidden="1" customHeight="1" x14ac:dyDescent="0.2"/>
    <row r="1375" ht="14.25" hidden="1" customHeight="1" x14ac:dyDescent="0.2"/>
    <row r="1376" ht="14.25" hidden="1" customHeight="1" x14ac:dyDescent="0.2"/>
    <row r="1377" ht="14.25" hidden="1" customHeight="1" x14ac:dyDescent="0.2"/>
    <row r="1378" ht="14.25" hidden="1" customHeight="1" x14ac:dyDescent="0.2"/>
    <row r="1379" ht="14.25" hidden="1" customHeight="1" x14ac:dyDescent="0.2"/>
    <row r="1380" ht="14.25" hidden="1" customHeight="1" x14ac:dyDescent="0.2"/>
    <row r="1381" ht="14.25" hidden="1" customHeight="1" x14ac:dyDescent="0.2"/>
    <row r="1382" ht="14.25" hidden="1" customHeight="1" x14ac:dyDescent="0.2"/>
    <row r="1383" ht="14.25" hidden="1" customHeight="1" x14ac:dyDescent="0.2"/>
    <row r="1384" ht="14.25" hidden="1" customHeight="1" x14ac:dyDescent="0.2"/>
    <row r="1385" ht="14.25" hidden="1" customHeight="1" x14ac:dyDescent="0.2"/>
    <row r="1386" ht="14.25" hidden="1" customHeight="1" x14ac:dyDescent="0.2"/>
    <row r="1387" ht="14.25" hidden="1" customHeight="1" x14ac:dyDescent="0.2"/>
    <row r="1388" ht="14.25" hidden="1" customHeight="1" x14ac:dyDescent="0.2"/>
    <row r="1389" ht="14.25" hidden="1" customHeight="1" x14ac:dyDescent="0.2"/>
    <row r="1390" ht="14.25" hidden="1" customHeight="1" x14ac:dyDescent="0.2"/>
    <row r="1391" ht="14.25" hidden="1" customHeight="1" x14ac:dyDescent="0.2"/>
    <row r="1392" ht="14.25" hidden="1" customHeight="1" x14ac:dyDescent="0.2"/>
    <row r="1393" ht="14.25" hidden="1" customHeight="1" x14ac:dyDescent="0.2"/>
    <row r="1394" ht="14.25" hidden="1" customHeight="1" x14ac:dyDescent="0.2"/>
    <row r="1395" ht="14.25" hidden="1" customHeight="1" x14ac:dyDescent="0.2"/>
    <row r="1396" ht="14.25" hidden="1" customHeight="1" x14ac:dyDescent="0.2"/>
    <row r="1397" ht="14.25" hidden="1" customHeight="1" x14ac:dyDescent="0.2"/>
    <row r="1398" ht="14.25" hidden="1" customHeight="1" x14ac:dyDescent="0.2"/>
    <row r="1399" ht="14.25" hidden="1" customHeight="1" x14ac:dyDescent="0.2"/>
    <row r="1400" ht="14.25" hidden="1" customHeight="1" x14ac:dyDescent="0.2"/>
    <row r="1401" ht="14.25" hidden="1" customHeight="1" x14ac:dyDescent="0.2"/>
    <row r="1402" ht="14.25" hidden="1" customHeight="1" x14ac:dyDescent="0.2"/>
    <row r="1403" ht="14.25" hidden="1" customHeight="1" x14ac:dyDescent="0.2"/>
    <row r="1404" ht="14.25" hidden="1" customHeight="1" x14ac:dyDescent="0.2"/>
    <row r="1405" ht="14.25" hidden="1" customHeight="1" x14ac:dyDescent="0.2"/>
    <row r="1406" ht="14.25" hidden="1" customHeight="1" x14ac:dyDescent="0.2"/>
    <row r="1407" ht="14.25" hidden="1" customHeight="1" x14ac:dyDescent="0.2"/>
    <row r="1408" ht="14.25" hidden="1" customHeight="1" x14ac:dyDescent="0.2"/>
    <row r="1409" ht="14.25" hidden="1" customHeight="1" x14ac:dyDescent="0.2"/>
    <row r="1410" ht="14.25" hidden="1" customHeight="1" x14ac:dyDescent="0.2"/>
    <row r="1411" ht="14.25" hidden="1" customHeight="1" x14ac:dyDescent="0.2"/>
    <row r="1412" ht="14.25" hidden="1" customHeight="1" x14ac:dyDescent="0.2"/>
    <row r="1413" ht="14.25" hidden="1" customHeight="1" x14ac:dyDescent="0.2"/>
    <row r="1414" ht="14.25" hidden="1" customHeight="1" x14ac:dyDescent="0.2"/>
    <row r="1415" ht="14.25" hidden="1" customHeight="1" x14ac:dyDescent="0.2"/>
    <row r="1416" ht="14.25" hidden="1" customHeight="1" x14ac:dyDescent="0.2"/>
    <row r="1417" ht="14.25" hidden="1" customHeight="1" x14ac:dyDescent="0.2"/>
    <row r="1418" ht="14.25" hidden="1" customHeight="1" x14ac:dyDescent="0.2"/>
    <row r="1419" ht="14.25" hidden="1" customHeight="1" x14ac:dyDescent="0.2"/>
    <row r="1420" ht="14.25" hidden="1" customHeight="1" x14ac:dyDescent="0.2"/>
    <row r="1421" ht="14.25" hidden="1" customHeight="1" x14ac:dyDescent="0.2"/>
    <row r="1422" ht="14.25" hidden="1" customHeight="1" x14ac:dyDescent="0.2"/>
    <row r="1423" ht="14.25" hidden="1" customHeight="1" x14ac:dyDescent="0.2"/>
    <row r="1424" ht="14.25" hidden="1" customHeight="1" x14ac:dyDescent="0.2"/>
    <row r="1425" ht="14.25" hidden="1" customHeight="1" x14ac:dyDescent="0.2"/>
    <row r="1426" ht="14.25" hidden="1" customHeight="1" x14ac:dyDescent="0.2"/>
    <row r="1427" ht="14.25" hidden="1" customHeight="1" x14ac:dyDescent="0.2"/>
    <row r="1428" ht="14.25" hidden="1" customHeight="1" x14ac:dyDescent="0.2"/>
    <row r="1429" ht="14.25" hidden="1" customHeight="1" x14ac:dyDescent="0.2"/>
    <row r="1430" ht="14.25" hidden="1" customHeight="1" x14ac:dyDescent="0.2"/>
    <row r="1431" ht="14.25" hidden="1" customHeight="1" x14ac:dyDescent="0.2"/>
    <row r="1432" ht="14.25" hidden="1" customHeight="1" x14ac:dyDescent="0.2"/>
    <row r="1433" ht="14.25" hidden="1" customHeight="1" x14ac:dyDescent="0.2"/>
    <row r="1434" ht="14.25" hidden="1" customHeight="1" x14ac:dyDescent="0.2"/>
    <row r="1435" ht="14.25" hidden="1" customHeight="1" x14ac:dyDescent="0.2"/>
    <row r="1436" ht="14.25" hidden="1" customHeight="1" x14ac:dyDescent="0.2"/>
    <row r="1437" ht="14.25" hidden="1" customHeight="1" x14ac:dyDescent="0.2"/>
    <row r="1438" ht="14.25" hidden="1" customHeight="1" x14ac:dyDescent="0.2"/>
    <row r="1439" ht="14.25" hidden="1" customHeight="1" x14ac:dyDescent="0.2"/>
    <row r="1440" ht="14.25" hidden="1" customHeight="1" x14ac:dyDescent="0.2"/>
    <row r="1441" ht="14.25" hidden="1" customHeight="1" x14ac:dyDescent="0.2"/>
    <row r="1442" ht="14.25" hidden="1" customHeight="1" x14ac:dyDescent="0.2"/>
    <row r="1443" ht="14.25" hidden="1" customHeight="1" x14ac:dyDescent="0.2"/>
    <row r="1444" ht="14.25" hidden="1" customHeight="1" x14ac:dyDescent="0.2"/>
    <row r="1445" ht="14.25" hidden="1" customHeight="1" x14ac:dyDescent="0.2"/>
    <row r="1446" ht="14.25" hidden="1" customHeight="1" x14ac:dyDescent="0.2"/>
    <row r="1447" ht="14.25" hidden="1" customHeight="1" x14ac:dyDescent="0.2"/>
    <row r="1448" ht="14.25" hidden="1" customHeight="1" x14ac:dyDescent="0.2"/>
    <row r="1449" ht="14.25" hidden="1" customHeight="1" x14ac:dyDescent="0.2"/>
    <row r="1450" ht="14.25" hidden="1" customHeight="1" x14ac:dyDescent="0.2"/>
    <row r="1451" ht="14.25" hidden="1" customHeight="1" x14ac:dyDescent="0.2"/>
    <row r="1452" ht="14.25" hidden="1" customHeight="1" x14ac:dyDescent="0.2"/>
    <row r="1453" ht="14.25" hidden="1" customHeight="1" x14ac:dyDescent="0.2"/>
    <row r="1454" ht="14.25" hidden="1" customHeight="1" x14ac:dyDescent="0.2"/>
    <row r="1455" ht="14.25" hidden="1" customHeight="1" x14ac:dyDescent="0.2"/>
    <row r="1456" ht="14.25" hidden="1" customHeight="1" x14ac:dyDescent="0.2"/>
    <row r="1457" ht="14.25" hidden="1" customHeight="1" x14ac:dyDescent="0.2"/>
    <row r="1458" ht="14.25" hidden="1" customHeight="1" x14ac:dyDescent="0.2"/>
    <row r="1459" ht="14.25" hidden="1" customHeight="1" x14ac:dyDescent="0.2"/>
    <row r="1460" ht="14.25" hidden="1" customHeight="1" x14ac:dyDescent="0.2"/>
    <row r="1461" ht="14.25" hidden="1" customHeight="1" x14ac:dyDescent="0.2"/>
    <row r="1462" ht="14.25" hidden="1" customHeight="1" x14ac:dyDescent="0.2"/>
    <row r="1463" ht="14.25" hidden="1" customHeight="1" x14ac:dyDescent="0.2"/>
    <row r="1464" ht="14.25" hidden="1" customHeight="1" x14ac:dyDescent="0.2"/>
    <row r="1465" ht="14.25" hidden="1" customHeight="1" x14ac:dyDescent="0.2"/>
    <row r="1466" ht="14.25" hidden="1" customHeight="1" x14ac:dyDescent="0.2"/>
    <row r="1467" ht="14.25" hidden="1" customHeight="1" x14ac:dyDescent="0.2"/>
    <row r="1468" ht="14.25" hidden="1" customHeight="1" x14ac:dyDescent="0.2"/>
    <row r="1469" ht="14.25" hidden="1" customHeight="1" x14ac:dyDescent="0.2"/>
    <row r="1470" ht="14.25" hidden="1" customHeight="1" x14ac:dyDescent="0.2"/>
    <row r="1471" ht="14.25" hidden="1" customHeight="1" x14ac:dyDescent="0.2"/>
    <row r="1472" ht="14.25" hidden="1" customHeight="1" x14ac:dyDescent="0.2"/>
    <row r="1473" ht="14.25" hidden="1" customHeight="1" x14ac:dyDescent="0.2"/>
    <row r="1474" ht="14.25" hidden="1" customHeight="1" x14ac:dyDescent="0.2"/>
    <row r="1475" ht="14.25" hidden="1" customHeight="1" x14ac:dyDescent="0.2"/>
    <row r="1476" ht="14.25" hidden="1" customHeight="1" x14ac:dyDescent="0.2"/>
    <row r="1477" ht="14.25" hidden="1" customHeight="1" x14ac:dyDescent="0.2"/>
    <row r="1478" ht="14.25" hidden="1" customHeight="1" x14ac:dyDescent="0.2"/>
    <row r="1479" ht="14.25" hidden="1" customHeight="1" x14ac:dyDescent="0.2"/>
    <row r="1480" ht="14.25" hidden="1" customHeight="1" x14ac:dyDescent="0.2"/>
    <row r="1481" ht="14.25" hidden="1" customHeight="1" x14ac:dyDescent="0.2"/>
    <row r="1482" ht="14.25" hidden="1" customHeight="1" x14ac:dyDescent="0.2"/>
    <row r="1483" ht="14.25" hidden="1" customHeight="1" x14ac:dyDescent="0.2"/>
    <row r="1484" ht="14.25" hidden="1" customHeight="1" x14ac:dyDescent="0.2"/>
    <row r="1485" ht="14.25" hidden="1" customHeight="1" x14ac:dyDescent="0.2"/>
    <row r="1486" ht="14.25" hidden="1" customHeight="1" x14ac:dyDescent="0.2"/>
    <row r="1487" ht="14.25" hidden="1" customHeight="1" x14ac:dyDescent="0.2"/>
    <row r="1488" ht="14.25" hidden="1" customHeight="1" x14ac:dyDescent="0.2"/>
    <row r="1489" ht="14.25" hidden="1" customHeight="1" x14ac:dyDescent="0.2"/>
    <row r="1490" ht="14.25" hidden="1" customHeight="1" x14ac:dyDescent="0.2"/>
    <row r="1491" ht="14.25" hidden="1" customHeight="1" x14ac:dyDescent="0.2"/>
    <row r="1492" ht="14.25" hidden="1" customHeight="1" x14ac:dyDescent="0.2"/>
    <row r="1493" ht="14.25" hidden="1" customHeight="1" x14ac:dyDescent="0.2"/>
    <row r="1494" ht="14.25" hidden="1" customHeight="1" x14ac:dyDescent="0.2"/>
    <row r="1495" ht="14.25" hidden="1" customHeight="1" x14ac:dyDescent="0.2"/>
    <row r="1496" ht="14.25" hidden="1" customHeight="1" x14ac:dyDescent="0.2"/>
    <row r="1497" ht="14.25" hidden="1" customHeight="1" x14ac:dyDescent="0.2"/>
    <row r="1498" ht="14.25" hidden="1" customHeight="1" x14ac:dyDescent="0.2"/>
    <row r="1499" ht="14.25" hidden="1" customHeight="1" x14ac:dyDescent="0.2"/>
    <row r="1500" ht="14.25" hidden="1" customHeight="1" x14ac:dyDescent="0.2"/>
    <row r="1501" ht="14.25" hidden="1" customHeight="1" x14ac:dyDescent="0.2"/>
    <row r="1502" ht="14.25" hidden="1" customHeight="1" x14ac:dyDescent="0.2"/>
    <row r="1503" ht="14.25" hidden="1" customHeight="1" x14ac:dyDescent="0.2"/>
    <row r="1504" ht="14.25" hidden="1" customHeight="1" x14ac:dyDescent="0.2"/>
    <row r="1505" ht="14.25" hidden="1" customHeight="1" x14ac:dyDescent="0.2"/>
    <row r="1506" ht="14.25" hidden="1" customHeight="1" x14ac:dyDescent="0.2"/>
    <row r="1507" ht="14.25" hidden="1" customHeight="1" x14ac:dyDescent="0.2"/>
    <row r="1508" ht="14.25" hidden="1" customHeight="1" x14ac:dyDescent="0.2"/>
    <row r="1509" ht="14.25" hidden="1" customHeight="1" x14ac:dyDescent="0.2"/>
    <row r="1510" ht="14.25" hidden="1" customHeight="1" x14ac:dyDescent="0.2"/>
    <row r="1511" ht="14.25" hidden="1" customHeight="1" x14ac:dyDescent="0.2"/>
    <row r="1512" ht="14.25" hidden="1" customHeight="1" x14ac:dyDescent="0.2"/>
    <row r="1513" ht="14.25" hidden="1" customHeight="1" x14ac:dyDescent="0.2"/>
    <row r="1514" ht="14.25" hidden="1" customHeight="1" x14ac:dyDescent="0.2"/>
    <row r="1515" ht="14.25" hidden="1" customHeight="1" x14ac:dyDescent="0.2"/>
    <row r="1516" ht="14.25" hidden="1" customHeight="1" x14ac:dyDescent="0.2"/>
    <row r="1517" ht="14.25" hidden="1" customHeight="1" x14ac:dyDescent="0.2"/>
    <row r="1518" ht="14.25" hidden="1" customHeight="1" x14ac:dyDescent="0.2"/>
    <row r="1519" ht="14.25" hidden="1" customHeight="1" x14ac:dyDescent="0.2"/>
    <row r="1520" ht="14.25" hidden="1" customHeight="1" x14ac:dyDescent="0.2"/>
    <row r="1521" ht="14.25" hidden="1" customHeight="1" x14ac:dyDescent="0.2"/>
    <row r="1522" ht="14.25" hidden="1" customHeight="1" x14ac:dyDescent="0.2"/>
    <row r="1523" ht="14.25" hidden="1" customHeight="1" x14ac:dyDescent="0.2"/>
    <row r="1524" ht="14.25" hidden="1" customHeight="1" x14ac:dyDescent="0.2"/>
    <row r="1525" ht="14.25" hidden="1" customHeight="1" x14ac:dyDescent="0.2"/>
    <row r="1526" ht="14.25" hidden="1" customHeight="1" x14ac:dyDescent="0.2"/>
    <row r="1527" ht="14.25" hidden="1" customHeight="1" x14ac:dyDescent="0.2"/>
    <row r="1528" ht="14.25" hidden="1" customHeight="1" x14ac:dyDescent="0.2"/>
    <row r="1529" ht="14.25" hidden="1" customHeight="1" x14ac:dyDescent="0.2"/>
    <row r="1530" ht="14.25" hidden="1" customHeight="1" x14ac:dyDescent="0.2"/>
    <row r="1531" ht="14.25" hidden="1" customHeight="1" x14ac:dyDescent="0.2"/>
    <row r="1532" ht="14.25" hidden="1" customHeight="1" x14ac:dyDescent="0.2"/>
    <row r="1533" ht="14.25" hidden="1" customHeight="1" x14ac:dyDescent="0.2"/>
    <row r="1534" ht="14.25" hidden="1" customHeight="1" x14ac:dyDescent="0.2"/>
    <row r="1535" ht="14.25" hidden="1" customHeight="1" x14ac:dyDescent="0.2"/>
    <row r="1536" ht="14.25" hidden="1" customHeight="1" x14ac:dyDescent="0.2"/>
    <row r="1537" ht="14.25" hidden="1" customHeight="1" x14ac:dyDescent="0.2"/>
    <row r="1538" ht="14.25" hidden="1" customHeight="1" x14ac:dyDescent="0.2"/>
    <row r="1539" ht="14.25" hidden="1" customHeight="1" x14ac:dyDescent="0.2"/>
    <row r="1540" ht="14.25" hidden="1" customHeight="1" x14ac:dyDescent="0.2"/>
    <row r="1541" ht="14.25" hidden="1" customHeight="1" x14ac:dyDescent="0.2"/>
    <row r="1542" ht="14.25" hidden="1" customHeight="1" x14ac:dyDescent="0.2"/>
    <row r="1543" ht="14.25" hidden="1" customHeight="1" x14ac:dyDescent="0.2"/>
    <row r="1544" ht="14.25" hidden="1" customHeight="1" x14ac:dyDescent="0.2"/>
    <row r="1545" ht="14.25" hidden="1" customHeight="1" x14ac:dyDescent="0.2"/>
    <row r="1546" ht="14.25" hidden="1" customHeight="1" x14ac:dyDescent="0.2"/>
    <row r="1547" ht="14.25" hidden="1" customHeight="1" x14ac:dyDescent="0.2"/>
    <row r="1548" ht="14.25" hidden="1" customHeight="1" x14ac:dyDescent="0.2"/>
    <row r="1549" ht="14.25" hidden="1" customHeight="1" x14ac:dyDescent="0.2"/>
    <row r="1550" ht="14.25" hidden="1" customHeight="1" x14ac:dyDescent="0.2"/>
    <row r="1551" ht="14.25" hidden="1" customHeight="1" x14ac:dyDescent="0.2"/>
    <row r="1552" ht="14.25" hidden="1" customHeight="1" x14ac:dyDescent="0.2"/>
    <row r="1553" ht="14.25" hidden="1" customHeight="1" x14ac:dyDescent="0.2"/>
    <row r="1554" ht="14.25" hidden="1" customHeight="1" x14ac:dyDescent="0.2"/>
    <row r="1555" ht="14.25" hidden="1" customHeight="1" x14ac:dyDescent="0.2"/>
    <row r="1556" ht="14.25" hidden="1" customHeight="1" x14ac:dyDescent="0.2"/>
    <row r="1557" ht="14.25" hidden="1" customHeight="1" x14ac:dyDescent="0.2"/>
    <row r="1558" ht="14.25" hidden="1" customHeight="1" x14ac:dyDescent="0.2"/>
    <row r="1559" ht="14.25" hidden="1" customHeight="1" x14ac:dyDescent="0.2"/>
    <row r="1560" ht="14.25" hidden="1" customHeight="1" x14ac:dyDescent="0.2"/>
    <row r="1561" ht="14.25" hidden="1" customHeight="1" x14ac:dyDescent="0.2"/>
    <row r="1562" ht="14.25" hidden="1" customHeight="1" x14ac:dyDescent="0.2"/>
    <row r="1563" ht="14.25" hidden="1" customHeight="1" x14ac:dyDescent="0.2"/>
    <row r="1564" ht="14.25" hidden="1" customHeight="1" x14ac:dyDescent="0.2"/>
    <row r="1565" ht="14.25" hidden="1" customHeight="1" x14ac:dyDescent="0.2"/>
    <row r="1566" ht="14.25" hidden="1" customHeight="1" x14ac:dyDescent="0.2"/>
    <row r="1567" ht="14.25" hidden="1" customHeight="1" x14ac:dyDescent="0.2"/>
    <row r="1568" ht="14.25" hidden="1" customHeight="1" x14ac:dyDescent="0.2"/>
    <row r="1569" ht="14.25" hidden="1" customHeight="1" x14ac:dyDescent="0.2"/>
    <row r="1570" ht="14.25" hidden="1" customHeight="1" x14ac:dyDescent="0.2"/>
    <row r="1571" ht="14.25" hidden="1" customHeight="1" x14ac:dyDescent="0.2"/>
    <row r="1572" ht="14.25" hidden="1" customHeight="1" x14ac:dyDescent="0.2"/>
    <row r="1573" ht="14.25" hidden="1" customHeight="1" x14ac:dyDescent="0.2"/>
    <row r="1574" ht="14.25" hidden="1" customHeight="1" x14ac:dyDescent="0.2"/>
    <row r="1575" ht="14.25" hidden="1" customHeight="1" x14ac:dyDescent="0.2"/>
    <row r="1576" ht="14.25" hidden="1" customHeight="1" x14ac:dyDescent="0.2"/>
    <row r="1577" ht="14.25" hidden="1" customHeight="1" x14ac:dyDescent="0.2"/>
    <row r="1578" ht="14.25" hidden="1" customHeight="1" x14ac:dyDescent="0.2"/>
    <row r="1579" ht="14.25" hidden="1" customHeight="1" x14ac:dyDescent="0.2"/>
    <row r="1580" ht="14.25" hidden="1" customHeight="1" x14ac:dyDescent="0.2"/>
    <row r="1581" ht="14.25" hidden="1" customHeight="1" x14ac:dyDescent="0.2"/>
    <row r="1582" ht="14.25" hidden="1" customHeight="1" x14ac:dyDescent="0.2"/>
    <row r="1583" ht="14.25" hidden="1" customHeight="1" x14ac:dyDescent="0.2"/>
    <row r="1584" ht="14.25" hidden="1" customHeight="1" x14ac:dyDescent="0.2"/>
    <row r="1585" ht="14.25" hidden="1" customHeight="1" x14ac:dyDescent="0.2"/>
    <row r="1586" ht="14.25" hidden="1" customHeight="1" x14ac:dyDescent="0.2"/>
    <row r="1587" ht="14.25" hidden="1" customHeight="1" x14ac:dyDescent="0.2"/>
    <row r="1588" ht="14.25" hidden="1" customHeight="1" x14ac:dyDescent="0.2"/>
    <row r="1589" ht="14.25" hidden="1" customHeight="1" x14ac:dyDescent="0.2"/>
    <row r="1590" ht="14.25" hidden="1" customHeight="1" x14ac:dyDescent="0.2"/>
    <row r="1591" ht="14.25" hidden="1" customHeight="1" x14ac:dyDescent="0.2"/>
    <row r="1592" ht="14.25" hidden="1" customHeight="1" x14ac:dyDescent="0.2"/>
    <row r="1593" ht="14.25" hidden="1" customHeight="1" x14ac:dyDescent="0.2"/>
    <row r="1594" ht="14.25" hidden="1" customHeight="1" x14ac:dyDescent="0.2"/>
    <row r="1595" ht="14.25" hidden="1" customHeight="1" x14ac:dyDescent="0.2"/>
    <row r="1596" ht="14.25" hidden="1" customHeight="1" x14ac:dyDescent="0.2"/>
    <row r="1597" ht="14.25" hidden="1" customHeight="1" x14ac:dyDescent="0.2"/>
    <row r="1598" ht="14.25" hidden="1" customHeight="1" x14ac:dyDescent="0.2"/>
    <row r="1599" ht="14.25" hidden="1" customHeight="1" x14ac:dyDescent="0.2"/>
    <row r="1600" ht="14.25" hidden="1" customHeight="1" x14ac:dyDescent="0.2"/>
    <row r="1601" ht="14.25" hidden="1" customHeight="1" x14ac:dyDescent="0.2"/>
    <row r="1602" ht="14.25" hidden="1" customHeight="1" x14ac:dyDescent="0.2"/>
    <row r="1603" ht="14.25" hidden="1" customHeight="1" x14ac:dyDescent="0.2"/>
    <row r="1604" ht="14.25" hidden="1" customHeight="1" x14ac:dyDescent="0.2"/>
    <row r="1605" ht="14.25" hidden="1" customHeight="1" x14ac:dyDescent="0.2"/>
    <row r="1606" ht="14.25" hidden="1" customHeight="1" x14ac:dyDescent="0.2"/>
    <row r="1607" ht="14.25" hidden="1" customHeight="1" x14ac:dyDescent="0.2"/>
    <row r="1608" ht="14.25" hidden="1" customHeight="1" x14ac:dyDescent="0.2"/>
    <row r="1609" ht="14.25" hidden="1" customHeight="1" x14ac:dyDescent="0.2"/>
    <row r="1610" ht="14.25" hidden="1" customHeight="1" x14ac:dyDescent="0.2"/>
    <row r="1611" ht="14.25" hidden="1" customHeight="1" x14ac:dyDescent="0.2"/>
    <row r="1612" ht="14.25" hidden="1" customHeight="1" x14ac:dyDescent="0.2"/>
    <row r="1613" ht="14.25" hidden="1" customHeight="1" x14ac:dyDescent="0.2"/>
    <row r="1614" ht="14.25" hidden="1" customHeight="1" x14ac:dyDescent="0.2"/>
    <row r="1615" ht="14.25" hidden="1" customHeight="1" x14ac:dyDescent="0.2"/>
    <row r="1616" ht="14.25" hidden="1" customHeight="1" x14ac:dyDescent="0.2"/>
    <row r="1617" ht="14.25" hidden="1" customHeight="1" x14ac:dyDescent="0.2"/>
    <row r="1618" ht="14.25" hidden="1" customHeight="1" x14ac:dyDescent="0.2"/>
    <row r="1619" ht="14.25" hidden="1" customHeight="1" x14ac:dyDescent="0.2"/>
    <row r="1620" ht="14.25" hidden="1" customHeight="1" x14ac:dyDescent="0.2"/>
    <row r="1621" ht="14.25" hidden="1" customHeight="1" x14ac:dyDescent="0.2"/>
    <row r="1622" ht="14.25" hidden="1" customHeight="1" x14ac:dyDescent="0.2"/>
    <row r="1623" ht="14.25" hidden="1" customHeight="1" x14ac:dyDescent="0.2"/>
    <row r="1624" ht="14.25" hidden="1" customHeight="1" x14ac:dyDescent="0.2"/>
    <row r="1625" ht="14.25" hidden="1" customHeight="1" x14ac:dyDescent="0.2"/>
    <row r="1626" ht="14.25" hidden="1" customHeight="1" x14ac:dyDescent="0.2"/>
    <row r="1627" ht="14.25" hidden="1" customHeight="1" x14ac:dyDescent="0.2"/>
    <row r="1628" ht="14.25" hidden="1" customHeight="1" x14ac:dyDescent="0.2"/>
    <row r="1629" ht="14.25" hidden="1" customHeight="1" x14ac:dyDescent="0.2"/>
    <row r="1630" ht="14.25" hidden="1" customHeight="1" x14ac:dyDescent="0.2"/>
    <row r="1631" ht="14.25" hidden="1" customHeight="1" x14ac:dyDescent="0.2"/>
    <row r="1632" ht="14.25" hidden="1" customHeight="1" x14ac:dyDescent="0.2"/>
    <row r="1633" ht="14.25" hidden="1" customHeight="1" x14ac:dyDescent="0.2"/>
    <row r="1634" ht="14.25" hidden="1" customHeight="1" x14ac:dyDescent="0.2"/>
    <row r="1635" ht="14.25" hidden="1" customHeight="1" x14ac:dyDescent="0.2"/>
    <row r="1636" ht="14.25" hidden="1" customHeight="1" x14ac:dyDescent="0.2"/>
    <row r="1637" ht="14.25" hidden="1" customHeight="1" x14ac:dyDescent="0.2"/>
    <row r="1638" ht="14.25" hidden="1" customHeight="1" x14ac:dyDescent="0.2"/>
    <row r="1639" ht="14.25" hidden="1" customHeight="1" x14ac:dyDescent="0.2"/>
    <row r="1640" ht="14.25" hidden="1" customHeight="1" x14ac:dyDescent="0.2"/>
    <row r="1641" ht="14.25" hidden="1" customHeight="1" x14ac:dyDescent="0.2"/>
    <row r="1642" ht="14.25" hidden="1" customHeight="1" x14ac:dyDescent="0.2"/>
    <row r="1643" ht="14.25" hidden="1" customHeight="1" x14ac:dyDescent="0.2"/>
    <row r="1644" ht="14.25" hidden="1" customHeight="1" x14ac:dyDescent="0.2"/>
    <row r="1645" ht="14.25" hidden="1" customHeight="1" x14ac:dyDescent="0.2"/>
    <row r="1646" ht="14.25" hidden="1" customHeight="1" x14ac:dyDescent="0.2"/>
    <row r="1647" ht="14.25" hidden="1" customHeight="1" x14ac:dyDescent="0.2"/>
    <row r="1648" ht="14.25" hidden="1" customHeight="1" x14ac:dyDescent="0.2"/>
    <row r="1649" ht="14.25" hidden="1" customHeight="1" x14ac:dyDescent="0.2"/>
    <row r="1650" ht="14.25" hidden="1" customHeight="1" x14ac:dyDescent="0.2"/>
    <row r="1651" ht="14.25" hidden="1" customHeight="1" x14ac:dyDescent="0.2"/>
    <row r="1652" ht="14.25" hidden="1" customHeight="1" x14ac:dyDescent="0.2"/>
    <row r="1653" ht="14.25" hidden="1" customHeight="1" x14ac:dyDescent="0.2"/>
    <row r="1654" ht="14.25" hidden="1" customHeight="1" x14ac:dyDescent="0.2"/>
    <row r="1655" ht="14.25" hidden="1" customHeight="1" x14ac:dyDescent="0.2"/>
    <row r="1656" ht="14.25" hidden="1" customHeight="1" x14ac:dyDescent="0.2"/>
    <row r="1657" ht="14.25" hidden="1" customHeight="1" x14ac:dyDescent="0.2"/>
    <row r="1658" ht="14.25" hidden="1" customHeight="1" x14ac:dyDescent="0.2"/>
    <row r="1659" ht="14.25" hidden="1" customHeight="1" x14ac:dyDescent="0.2"/>
    <row r="1660" ht="14.25" hidden="1" customHeight="1" x14ac:dyDescent="0.2"/>
    <row r="1661" ht="14.25" hidden="1" customHeight="1" x14ac:dyDescent="0.2"/>
    <row r="1662" ht="14.25" hidden="1" customHeight="1" x14ac:dyDescent="0.2"/>
    <row r="1663" ht="14.25" hidden="1" customHeight="1" x14ac:dyDescent="0.2"/>
    <row r="1664" ht="14.25" hidden="1" customHeight="1" x14ac:dyDescent="0.2"/>
    <row r="1665" ht="14.25" hidden="1" customHeight="1" x14ac:dyDescent="0.2"/>
    <row r="1666" ht="14.25" hidden="1" customHeight="1" x14ac:dyDescent="0.2"/>
    <row r="1667" ht="14.25" hidden="1" customHeight="1" x14ac:dyDescent="0.2"/>
    <row r="1668" ht="14.25" hidden="1" customHeight="1" x14ac:dyDescent="0.2"/>
    <row r="1669" ht="14.25" hidden="1" customHeight="1" x14ac:dyDescent="0.2"/>
    <row r="1670" ht="14.25" hidden="1" customHeight="1" x14ac:dyDescent="0.2"/>
    <row r="1671" ht="14.25" hidden="1" customHeight="1" x14ac:dyDescent="0.2"/>
    <row r="1672" ht="14.25" hidden="1" customHeight="1" x14ac:dyDescent="0.2"/>
    <row r="1673" ht="14.25" hidden="1" customHeight="1" x14ac:dyDescent="0.2"/>
    <row r="1674" ht="14.25" hidden="1" customHeight="1" x14ac:dyDescent="0.2"/>
    <row r="1675" ht="14.25" hidden="1" customHeight="1" x14ac:dyDescent="0.2"/>
    <row r="1676" ht="14.25" hidden="1" customHeight="1" x14ac:dyDescent="0.2"/>
    <row r="1677" ht="14.25" hidden="1" customHeight="1" x14ac:dyDescent="0.2"/>
    <row r="1678" ht="14.25" hidden="1" customHeight="1" x14ac:dyDescent="0.2"/>
    <row r="1679" ht="14.25" hidden="1" customHeight="1" x14ac:dyDescent="0.2"/>
    <row r="1680" ht="14.25" hidden="1" customHeight="1" x14ac:dyDescent="0.2"/>
    <row r="1681" ht="14.25" hidden="1" customHeight="1" x14ac:dyDescent="0.2"/>
    <row r="1682" ht="14.25" hidden="1" customHeight="1" x14ac:dyDescent="0.2"/>
    <row r="1683" ht="14.25" hidden="1" customHeight="1" x14ac:dyDescent="0.2"/>
    <row r="1684" ht="14.25" hidden="1" customHeight="1" x14ac:dyDescent="0.2"/>
    <row r="1685" ht="14.25" hidden="1" customHeight="1" x14ac:dyDescent="0.2"/>
    <row r="1686" ht="14.25" hidden="1" customHeight="1" x14ac:dyDescent="0.2"/>
    <row r="1687" ht="14.25" hidden="1" customHeight="1" x14ac:dyDescent="0.2"/>
    <row r="1688" ht="14.25" hidden="1" customHeight="1" x14ac:dyDescent="0.2"/>
    <row r="1689" ht="14.25" hidden="1" customHeight="1" x14ac:dyDescent="0.2"/>
    <row r="1690" ht="14.25" hidden="1" customHeight="1" x14ac:dyDescent="0.2"/>
    <row r="1691" ht="14.25" hidden="1" customHeight="1" x14ac:dyDescent="0.2"/>
    <row r="1692" ht="14.25" hidden="1" customHeight="1" x14ac:dyDescent="0.2"/>
    <row r="1693" ht="14.25" hidden="1" customHeight="1" x14ac:dyDescent="0.2"/>
    <row r="1694" ht="14.25" hidden="1" customHeight="1" x14ac:dyDescent="0.2"/>
    <row r="1695" ht="14.25" hidden="1" customHeight="1" x14ac:dyDescent="0.2"/>
    <row r="1696" ht="14.25" hidden="1" customHeight="1" x14ac:dyDescent="0.2"/>
    <row r="1697" ht="14.25" hidden="1" customHeight="1" x14ac:dyDescent="0.2"/>
    <row r="1698" ht="14.25" hidden="1" customHeight="1" x14ac:dyDescent="0.2"/>
    <row r="1699" ht="14.25" hidden="1" customHeight="1" x14ac:dyDescent="0.2"/>
    <row r="1700" ht="14.25" hidden="1" customHeight="1" x14ac:dyDescent="0.2"/>
    <row r="1701" ht="14.25" hidden="1" customHeight="1" x14ac:dyDescent="0.2"/>
    <row r="1702" ht="14.25" hidden="1" customHeight="1" x14ac:dyDescent="0.2"/>
    <row r="1703" ht="14.25" hidden="1" customHeight="1" x14ac:dyDescent="0.2"/>
    <row r="1704" ht="14.25" hidden="1" customHeight="1" x14ac:dyDescent="0.2"/>
    <row r="1705" ht="14.25" hidden="1" customHeight="1" x14ac:dyDescent="0.2"/>
    <row r="1706" ht="14.25" hidden="1" customHeight="1" x14ac:dyDescent="0.2"/>
    <row r="1707" ht="14.25" hidden="1" customHeight="1" x14ac:dyDescent="0.2"/>
    <row r="1708" ht="14.25" hidden="1" customHeight="1" x14ac:dyDescent="0.2"/>
    <row r="1709" ht="14.25" hidden="1" customHeight="1" x14ac:dyDescent="0.2"/>
    <row r="1710" ht="14.25" hidden="1" customHeight="1" x14ac:dyDescent="0.2"/>
    <row r="1711" ht="14.25" hidden="1" customHeight="1" x14ac:dyDescent="0.2"/>
    <row r="1712" ht="14.25" hidden="1" customHeight="1" x14ac:dyDescent="0.2"/>
    <row r="1713" ht="14.25" hidden="1" customHeight="1" x14ac:dyDescent="0.2"/>
    <row r="1714" ht="14.25" hidden="1" customHeight="1" x14ac:dyDescent="0.2"/>
    <row r="1715" ht="14.25" hidden="1" customHeight="1" x14ac:dyDescent="0.2"/>
    <row r="1716" ht="14.25" hidden="1" customHeight="1" x14ac:dyDescent="0.2"/>
    <row r="1717" ht="14.25" hidden="1" customHeight="1" x14ac:dyDescent="0.2"/>
    <row r="1718" ht="14.25" hidden="1" customHeight="1" x14ac:dyDescent="0.2"/>
    <row r="1719" ht="14.25" hidden="1" customHeight="1" x14ac:dyDescent="0.2"/>
    <row r="1720" ht="14.25" hidden="1" customHeight="1" x14ac:dyDescent="0.2"/>
    <row r="1721" ht="14.25" hidden="1" customHeight="1" x14ac:dyDescent="0.2"/>
    <row r="1722" ht="14.25" hidden="1" customHeight="1" x14ac:dyDescent="0.2"/>
    <row r="1723" ht="14.25" hidden="1" customHeight="1" x14ac:dyDescent="0.2"/>
    <row r="1724" ht="14.25" hidden="1" customHeight="1" x14ac:dyDescent="0.2"/>
    <row r="1725" ht="14.25" hidden="1" customHeight="1" x14ac:dyDescent="0.2"/>
    <row r="1726" ht="14.25" hidden="1" customHeight="1" x14ac:dyDescent="0.2"/>
    <row r="1727" ht="14.25" hidden="1" customHeight="1" x14ac:dyDescent="0.2"/>
    <row r="1728" ht="14.25" hidden="1" customHeight="1" x14ac:dyDescent="0.2"/>
    <row r="1729" ht="14.25" hidden="1" customHeight="1" x14ac:dyDescent="0.2"/>
    <row r="1730" ht="14.25" hidden="1" customHeight="1" x14ac:dyDescent="0.2"/>
    <row r="1731" ht="14.25" hidden="1" customHeight="1" x14ac:dyDescent="0.2"/>
    <row r="1732" ht="14.25" hidden="1" customHeight="1" x14ac:dyDescent="0.2"/>
    <row r="1733" ht="14.25" hidden="1" customHeight="1" x14ac:dyDescent="0.2"/>
    <row r="1734" ht="14.25" hidden="1" customHeight="1" x14ac:dyDescent="0.2"/>
    <row r="1735" ht="14.25" hidden="1" customHeight="1" x14ac:dyDescent="0.2"/>
    <row r="1736" ht="14.25" hidden="1" customHeight="1" x14ac:dyDescent="0.2"/>
    <row r="1737" ht="14.25" hidden="1" customHeight="1" x14ac:dyDescent="0.2"/>
    <row r="1738" ht="14.25" hidden="1" customHeight="1" x14ac:dyDescent="0.2"/>
    <row r="1739" ht="14.25" hidden="1" customHeight="1" x14ac:dyDescent="0.2"/>
    <row r="1740" ht="14.25" hidden="1" customHeight="1" x14ac:dyDescent="0.2"/>
    <row r="1741" ht="14.25" hidden="1" customHeight="1" x14ac:dyDescent="0.2"/>
    <row r="1742" ht="14.25" hidden="1" customHeight="1" x14ac:dyDescent="0.2"/>
    <row r="1743" ht="14.25" hidden="1" customHeight="1" x14ac:dyDescent="0.2"/>
    <row r="1744" ht="14.25" hidden="1" customHeight="1" x14ac:dyDescent="0.2"/>
    <row r="1745" ht="14.25" hidden="1" customHeight="1" x14ac:dyDescent="0.2"/>
    <row r="1746" ht="14.25" hidden="1" customHeight="1" x14ac:dyDescent="0.2"/>
    <row r="1747" ht="14.25" hidden="1" customHeight="1" x14ac:dyDescent="0.2"/>
    <row r="1748" ht="14.25" hidden="1" customHeight="1" x14ac:dyDescent="0.2"/>
    <row r="1749" ht="14.25" hidden="1" customHeight="1" x14ac:dyDescent="0.2"/>
    <row r="1750" ht="14.25" hidden="1" customHeight="1" x14ac:dyDescent="0.2"/>
    <row r="1751" ht="14.25" hidden="1" customHeight="1" x14ac:dyDescent="0.2"/>
    <row r="1752" ht="14.25" hidden="1" customHeight="1" x14ac:dyDescent="0.2"/>
    <row r="1753" ht="14.25" hidden="1" customHeight="1" x14ac:dyDescent="0.2"/>
    <row r="1754" ht="14.25" hidden="1" customHeight="1" x14ac:dyDescent="0.2"/>
    <row r="1755" ht="14.25" hidden="1" customHeight="1" x14ac:dyDescent="0.2"/>
    <row r="1756" ht="14.25" hidden="1" customHeight="1" x14ac:dyDescent="0.2"/>
    <row r="1757" ht="14.25" hidden="1" customHeight="1" x14ac:dyDescent="0.2"/>
    <row r="1758" ht="14.25" hidden="1" customHeight="1" x14ac:dyDescent="0.2"/>
    <row r="1759" ht="14.25" hidden="1" customHeight="1" x14ac:dyDescent="0.2"/>
    <row r="1760" ht="14.25" hidden="1" customHeight="1" x14ac:dyDescent="0.2"/>
    <row r="1761" ht="14.25" hidden="1" customHeight="1" x14ac:dyDescent="0.2"/>
    <row r="1762" ht="14.25" hidden="1" customHeight="1" x14ac:dyDescent="0.2"/>
    <row r="1763" ht="14.25" hidden="1" customHeight="1" x14ac:dyDescent="0.2"/>
    <row r="1764" ht="14.25" hidden="1" customHeight="1" x14ac:dyDescent="0.2"/>
    <row r="1765" ht="14.25" hidden="1" customHeight="1" x14ac:dyDescent="0.2"/>
    <row r="1766" ht="14.25" hidden="1" customHeight="1" x14ac:dyDescent="0.2"/>
    <row r="1767" ht="14.25" hidden="1" customHeight="1" x14ac:dyDescent="0.2"/>
    <row r="1768" ht="14.25" hidden="1" customHeight="1" x14ac:dyDescent="0.2"/>
    <row r="1769" ht="14.25" hidden="1" customHeight="1" x14ac:dyDescent="0.2"/>
    <row r="1770" ht="14.25" hidden="1" customHeight="1" x14ac:dyDescent="0.2"/>
    <row r="1771" ht="14.25" hidden="1" customHeight="1" x14ac:dyDescent="0.2"/>
    <row r="1772" ht="14.25" hidden="1" customHeight="1" x14ac:dyDescent="0.2"/>
    <row r="1773" ht="14.25" hidden="1" customHeight="1" x14ac:dyDescent="0.2"/>
    <row r="1774" ht="14.25" hidden="1" customHeight="1" x14ac:dyDescent="0.2"/>
    <row r="1775" ht="14.25" hidden="1" customHeight="1" x14ac:dyDescent="0.2"/>
    <row r="1776" ht="14.25" hidden="1" customHeight="1" x14ac:dyDescent="0.2"/>
    <row r="1777" ht="14.25" hidden="1" customHeight="1" x14ac:dyDescent="0.2"/>
    <row r="1778" ht="14.25" hidden="1" customHeight="1" x14ac:dyDescent="0.2"/>
    <row r="1779" ht="14.25" hidden="1" customHeight="1" x14ac:dyDescent="0.2"/>
    <row r="1780" ht="14.25" hidden="1" customHeight="1" x14ac:dyDescent="0.2"/>
    <row r="1781" ht="14.25" hidden="1" customHeight="1" x14ac:dyDescent="0.2"/>
    <row r="1782" ht="14.25" hidden="1" customHeight="1" x14ac:dyDescent="0.2"/>
    <row r="1783" ht="14.25" hidden="1" customHeight="1" x14ac:dyDescent="0.2"/>
    <row r="1784" ht="14.25" hidden="1" customHeight="1" x14ac:dyDescent="0.2"/>
    <row r="1785" ht="14.25" hidden="1" customHeight="1" x14ac:dyDescent="0.2"/>
    <row r="1786" ht="14.25" hidden="1" customHeight="1" x14ac:dyDescent="0.2"/>
    <row r="1787" ht="14.25" hidden="1" customHeight="1" x14ac:dyDescent="0.2"/>
    <row r="1788" ht="14.25" hidden="1" customHeight="1" x14ac:dyDescent="0.2"/>
    <row r="1789" ht="14.25" hidden="1" customHeight="1" x14ac:dyDescent="0.2"/>
    <row r="1790" ht="14.25" hidden="1" customHeight="1" x14ac:dyDescent="0.2"/>
    <row r="1791" ht="14.25" hidden="1" customHeight="1" x14ac:dyDescent="0.2"/>
    <row r="1792" ht="14.25" hidden="1" customHeight="1" x14ac:dyDescent="0.2"/>
    <row r="1793" ht="14.25" hidden="1" customHeight="1" x14ac:dyDescent="0.2"/>
    <row r="1794" ht="14.25" hidden="1" customHeight="1" x14ac:dyDescent="0.2"/>
    <row r="1795" ht="14.25" hidden="1" customHeight="1" x14ac:dyDescent="0.2"/>
    <row r="1796" ht="14.25" hidden="1" customHeight="1" x14ac:dyDescent="0.2"/>
    <row r="1797" ht="14.25" hidden="1" customHeight="1" x14ac:dyDescent="0.2"/>
    <row r="1798" ht="14.25" hidden="1" customHeight="1" x14ac:dyDescent="0.2"/>
    <row r="1799" ht="14.25" hidden="1" customHeight="1" x14ac:dyDescent="0.2"/>
    <row r="1800" ht="14.25" hidden="1" customHeight="1" x14ac:dyDescent="0.2"/>
    <row r="1801" ht="14.25" hidden="1" customHeight="1" x14ac:dyDescent="0.2"/>
    <row r="1802" ht="14.25" hidden="1" customHeight="1" x14ac:dyDescent="0.2"/>
    <row r="1803" ht="14.25" hidden="1" customHeight="1" x14ac:dyDescent="0.2"/>
    <row r="1804" ht="14.25" hidden="1" customHeight="1" x14ac:dyDescent="0.2"/>
    <row r="1805" ht="14.25" hidden="1" customHeight="1" x14ac:dyDescent="0.2"/>
    <row r="1806" ht="14.25" hidden="1" customHeight="1" x14ac:dyDescent="0.2"/>
    <row r="1807" ht="14.25" hidden="1" customHeight="1" x14ac:dyDescent="0.2"/>
    <row r="1808" ht="14.25" hidden="1" customHeight="1" x14ac:dyDescent="0.2"/>
    <row r="1809" ht="14.25" hidden="1" customHeight="1" x14ac:dyDescent="0.2"/>
    <row r="1810" ht="14.25" hidden="1" customHeight="1" x14ac:dyDescent="0.2"/>
    <row r="1811" ht="14.25" hidden="1" customHeight="1" x14ac:dyDescent="0.2"/>
    <row r="1812" ht="14.25" hidden="1" customHeight="1" x14ac:dyDescent="0.2"/>
    <row r="1813" ht="14.25" hidden="1" customHeight="1" x14ac:dyDescent="0.2"/>
    <row r="1814" ht="14.25" hidden="1" customHeight="1" x14ac:dyDescent="0.2"/>
    <row r="1815" ht="14.25" hidden="1" customHeight="1" x14ac:dyDescent="0.2"/>
    <row r="1816" ht="14.25" hidden="1" customHeight="1" x14ac:dyDescent="0.2"/>
    <row r="1817" ht="14.25" hidden="1" customHeight="1" x14ac:dyDescent="0.2"/>
    <row r="1818" ht="14.25" hidden="1" customHeight="1" x14ac:dyDescent="0.2"/>
    <row r="1819" ht="14.25" hidden="1" customHeight="1" x14ac:dyDescent="0.2"/>
    <row r="1820" ht="14.25" hidden="1" customHeight="1" x14ac:dyDescent="0.2"/>
    <row r="1821" ht="14.25" hidden="1" customHeight="1" x14ac:dyDescent="0.2"/>
    <row r="1822" ht="14.25" hidden="1" customHeight="1" x14ac:dyDescent="0.2"/>
    <row r="1823" ht="14.25" hidden="1" customHeight="1" x14ac:dyDescent="0.2"/>
    <row r="1824" ht="14.25" hidden="1" customHeight="1" x14ac:dyDescent="0.2"/>
    <row r="1825" ht="14.25" hidden="1" customHeight="1" x14ac:dyDescent="0.2"/>
    <row r="1826" ht="14.25" hidden="1" customHeight="1" x14ac:dyDescent="0.2"/>
    <row r="1827" ht="14.25" hidden="1" customHeight="1" x14ac:dyDescent="0.2"/>
    <row r="1828" ht="14.25" hidden="1" customHeight="1" x14ac:dyDescent="0.2"/>
    <row r="1829" ht="14.25" hidden="1" customHeight="1" x14ac:dyDescent="0.2"/>
    <row r="1830" ht="14.25" hidden="1" customHeight="1" x14ac:dyDescent="0.2"/>
    <row r="1831" ht="14.25" hidden="1" customHeight="1" x14ac:dyDescent="0.2"/>
    <row r="1832" ht="14.25" hidden="1" customHeight="1" x14ac:dyDescent="0.2"/>
    <row r="1833" ht="14.25" hidden="1" customHeight="1" x14ac:dyDescent="0.2"/>
    <row r="1834" ht="14.25" hidden="1" customHeight="1" x14ac:dyDescent="0.2"/>
    <row r="1835" ht="14.25" hidden="1" customHeight="1" x14ac:dyDescent="0.2"/>
    <row r="1836" ht="14.25" hidden="1" customHeight="1" x14ac:dyDescent="0.2"/>
    <row r="1837" ht="14.25" hidden="1" customHeight="1" x14ac:dyDescent="0.2"/>
    <row r="1838" ht="14.25" hidden="1" customHeight="1" x14ac:dyDescent="0.2"/>
    <row r="1839" ht="14.25" hidden="1" customHeight="1" x14ac:dyDescent="0.2"/>
    <row r="1840" ht="14.25" hidden="1" customHeight="1" x14ac:dyDescent="0.2"/>
    <row r="1841" ht="14.25" hidden="1" customHeight="1" x14ac:dyDescent="0.2"/>
    <row r="1842" ht="14.25" hidden="1" customHeight="1" x14ac:dyDescent="0.2"/>
    <row r="1843" ht="14.25" hidden="1" customHeight="1" x14ac:dyDescent="0.2"/>
    <row r="1844" ht="14.25" hidden="1" customHeight="1" x14ac:dyDescent="0.2"/>
    <row r="1845" ht="14.25" hidden="1" customHeight="1" x14ac:dyDescent="0.2"/>
    <row r="1846" ht="14.25" hidden="1" customHeight="1" x14ac:dyDescent="0.2"/>
    <row r="1847" ht="14.25" hidden="1" customHeight="1" x14ac:dyDescent="0.2"/>
    <row r="1848" ht="14.25" hidden="1" customHeight="1" x14ac:dyDescent="0.2"/>
    <row r="1849" ht="14.25" hidden="1" customHeight="1" x14ac:dyDescent="0.2"/>
    <row r="1850" ht="14.25" hidden="1" customHeight="1" x14ac:dyDescent="0.2"/>
    <row r="1851" ht="14.25" hidden="1" customHeight="1" x14ac:dyDescent="0.2"/>
    <row r="1852" ht="14.25" hidden="1" customHeight="1" x14ac:dyDescent="0.2"/>
    <row r="1853" ht="14.25" hidden="1" customHeight="1" x14ac:dyDescent="0.2"/>
    <row r="1854" ht="14.25" hidden="1" customHeight="1" x14ac:dyDescent="0.2"/>
    <row r="1855" ht="14.25" hidden="1" customHeight="1" x14ac:dyDescent="0.2"/>
    <row r="1856" ht="14.25" hidden="1" customHeight="1" x14ac:dyDescent="0.2"/>
    <row r="1857" ht="14.25" hidden="1" customHeight="1" x14ac:dyDescent="0.2"/>
    <row r="1858" ht="14.25" hidden="1" customHeight="1" x14ac:dyDescent="0.2"/>
    <row r="1859" ht="14.25" hidden="1" customHeight="1" x14ac:dyDescent="0.2"/>
    <row r="1860" ht="14.25" hidden="1" customHeight="1" x14ac:dyDescent="0.2"/>
    <row r="1861" ht="14.25" hidden="1" customHeight="1" x14ac:dyDescent="0.2"/>
    <row r="1862" ht="14.25" hidden="1" customHeight="1" x14ac:dyDescent="0.2"/>
    <row r="1863" ht="14.25" hidden="1" customHeight="1" x14ac:dyDescent="0.2"/>
    <row r="1864" ht="14.25" hidden="1" customHeight="1" x14ac:dyDescent="0.2"/>
    <row r="1865" ht="14.25" hidden="1" customHeight="1" x14ac:dyDescent="0.2"/>
    <row r="1866" ht="14.25" hidden="1" customHeight="1" x14ac:dyDescent="0.2"/>
    <row r="1867" ht="14.25" hidden="1" customHeight="1" x14ac:dyDescent="0.2"/>
    <row r="1868" ht="14.25" hidden="1" customHeight="1" x14ac:dyDescent="0.2"/>
    <row r="1869" ht="14.25" hidden="1" customHeight="1" x14ac:dyDescent="0.2"/>
    <row r="1870" ht="14.25" hidden="1" customHeight="1" x14ac:dyDescent="0.2"/>
    <row r="1871" ht="14.25" hidden="1" customHeight="1" x14ac:dyDescent="0.2"/>
    <row r="1872" ht="14.25" hidden="1" customHeight="1" x14ac:dyDescent="0.2"/>
    <row r="1873" ht="14.25" hidden="1" customHeight="1" x14ac:dyDescent="0.2"/>
    <row r="1874" ht="14.25" hidden="1" customHeight="1" x14ac:dyDescent="0.2"/>
    <row r="1875" ht="14.25" hidden="1" customHeight="1" x14ac:dyDescent="0.2"/>
    <row r="1876" ht="14.25" hidden="1" customHeight="1" x14ac:dyDescent="0.2"/>
    <row r="1877" ht="14.25" hidden="1" customHeight="1" x14ac:dyDescent="0.2"/>
    <row r="1878" ht="14.25" hidden="1" customHeight="1" x14ac:dyDescent="0.2"/>
    <row r="1879" ht="14.25" hidden="1" customHeight="1" x14ac:dyDescent="0.2"/>
    <row r="1880" ht="14.25" hidden="1" customHeight="1" x14ac:dyDescent="0.2"/>
    <row r="1881" ht="14.25" hidden="1" customHeight="1" x14ac:dyDescent="0.2"/>
    <row r="1882" ht="14.25" hidden="1" customHeight="1" x14ac:dyDescent="0.2"/>
    <row r="1883" ht="14.25" hidden="1" customHeight="1" x14ac:dyDescent="0.2"/>
    <row r="1884" ht="14.25" hidden="1" customHeight="1" x14ac:dyDescent="0.2"/>
    <row r="1885" ht="14.25" hidden="1" customHeight="1" x14ac:dyDescent="0.2"/>
    <row r="1886" ht="14.25" hidden="1" customHeight="1" x14ac:dyDescent="0.2"/>
    <row r="1887" ht="14.25" hidden="1" customHeight="1" x14ac:dyDescent="0.2"/>
    <row r="1888" ht="14.25" hidden="1" customHeight="1" x14ac:dyDescent="0.2"/>
    <row r="1889" ht="14.25" hidden="1" customHeight="1" x14ac:dyDescent="0.2"/>
    <row r="1890" ht="14.25" hidden="1" customHeight="1" x14ac:dyDescent="0.2"/>
    <row r="1891" ht="14.25" hidden="1" customHeight="1" x14ac:dyDescent="0.2"/>
    <row r="1892" ht="14.25" hidden="1" customHeight="1" x14ac:dyDescent="0.2"/>
    <row r="1893" ht="14.25" hidden="1" customHeight="1" x14ac:dyDescent="0.2"/>
    <row r="1894" ht="14.25" hidden="1" customHeight="1" x14ac:dyDescent="0.2"/>
    <row r="1895" ht="14.25" hidden="1" customHeight="1" x14ac:dyDescent="0.2"/>
    <row r="1896" ht="14.25" hidden="1" customHeight="1" x14ac:dyDescent="0.2"/>
    <row r="1897" ht="14.25" hidden="1" customHeight="1" x14ac:dyDescent="0.2"/>
    <row r="1898" ht="14.25" hidden="1" customHeight="1" x14ac:dyDescent="0.2"/>
    <row r="1899" ht="14.25" hidden="1" customHeight="1" x14ac:dyDescent="0.2"/>
    <row r="1900" ht="14.25" hidden="1" customHeight="1" x14ac:dyDescent="0.2"/>
    <row r="1901" ht="14.25" hidden="1" customHeight="1" x14ac:dyDescent="0.2"/>
    <row r="1902" ht="14.25" hidden="1" customHeight="1" x14ac:dyDescent="0.2"/>
    <row r="1903" ht="14.25" hidden="1" customHeight="1" x14ac:dyDescent="0.2"/>
    <row r="1904" ht="14.25" hidden="1" customHeight="1" x14ac:dyDescent="0.2"/>
    <row r="1905" ht="14.25" hidden="1" customHeight="1" x14ac:dyDescent="0.2"/>
    <row r="1906" ht="14.25" hidden="1" customHeight="1" x14ac:dyDescent="0.2"/>
    <row r="1907" ht="14.25" hidden="1" customHeight="1" x14ac:dyDescent="0.2"/>
    <row r="1908" ht="14.25" hidden="1" customHeight="1" x14ac:dyDescent="0.2"/>
    <row r="1909" ht="14.25" hidden="1" customHeight="1" x14ac:dyDescent="0.2"/>
    <row r="1910" ht="14.25" hidden="1" customHeight="1" x14ac:dyDescent="0.2"/>
    <row r="1911" ht="14.25" hidden="1" customHeight="1" x14ac:dyDescent="0.2"/>
    <row r="1912" ht="14.25" hidden="1" customHeight="1" x14ac:dyDescent="0.2"/>
    <row r="1913" ht="14.25" hidden="1" customHeight="1" x14ac:dyDescent="0.2"/>
    <row r="1914" ht="14.25" hidden="1" customHeight="1" x14ac:dyDescent="0.2"/>
    <row r="1915" ht="14.25" hidden="1" customHeight="1" x14ac:dyDescent="0.2"/>
    <row r="1916" ht="14.25" hidden="1" customHeight="1" x14ac:dyDescent="0.2"/>
    <row r="1917" ht="14.25" hidden="1" customHeight="1" x14ac:dyDescent="0.2"/>
    <row r="1918" ht="14.25" hidden="1" customHeight="1" x14ac:dyDescent="0.2"/>
    <row r="1919" ht="14.25" hidden="1" customHeight="1" x14ac:dyDescent="0.2"/>
    <row r="1920" ht="14.25" hidden="1" customHeight="1" x14ac:dyDescent="0.2"/>
    <row r="1921" ht="14.25" hidden="1" customHeight="1" x14ac:dyDescent="0.2"/>
    <row r="1922" ht="14.25" hidden="1" customHeight="1" x14ac:dyDescent="0.2"/>
    <row r="1923" ht="14.25" hidden="1" customHeight="1" x14ac:dyDescent="0.2"/>
    <row r="1924" ht="14.25" hidden="1" customHeight="1" x14ac:dyDescent="0.2"/>
    <row r="1925" ht="14.25" hidden="1" customHeight="1" x14ac:dyDescent="0.2"/>
    <row r="1926" ht="14.25" hidden="1" customHeight="1" x14ac:dyDescent="0.2"/>
    <row r="1927" ht="14.25" hidden="1" customHeight="1" x14ac:dyDescent="0.2"/>
    <row r="1928" ht="14.25" hidden="1" customHeight="1" x14ac:dyDescent="0.2"/>
    <row r="1929" ht="14.25" hidden="1" customHeight="1" x14ac:dyDescent="0.2"/>
    <row r="1930" ht="14.25" hidden="1" customHeight="1" x14ac:dyDescent="0.2"/>
    <row r="1931" ht="14.25" hidden="1" customHeight="1" x14ac:dyDescent="0.2"/>
    <row r="1932" ht="14.25" hidden="1" customHeight="1" x14ac:dyDescent="0.2"/>
    <row r="1933" ht="14.25" hidden="1" customHeight="1" x14ac:dyDescent="0.2"/>
    <row r="1934" ht="14.25" hidden="1" customHeight="1" x14ac:dyDescent="0.2"/>
    <row r="1935" ht="14.25" hidden="1" customHeight="1" x14ac:dyDescent="0.2"/>
    <row r="1936" ht="14.25" hidden="1" customHeight="1" x14ac:dyDescent="0.2"/>
    <row r="1937" ht="14.25" hidden="1" customHeight="1" x14ac:dyDescent="0.2"/>
    <row r="1938" ht="14.25" hidden="1" customHeight="1" x14ac:dyDescent="0.2"/>
    <row r="1939" ht="14.25" hidden="1" customHeight="1" x14ac:dyDescent="0.2"/>
    <row r="1940" ht="14.25" hidden="1" customHeight="1" x14ac:dyDescent="0.2"/>
    <row r="1941" ht="14.25" hidden="1" customHeight="1" x14ac:dyDescent="0.2"/>
    <row r="1942" ht="14.25" hidden="1" customHeight="1" x14ac:dyDescent="0.2"/>
    <row r="1943" ht="14.25" hidden="1" customHeight="1" x14ac:dyDescent="0.2"/>
    <row r="1944" ht="14.25" hidden="1" customHeight="1" x14ac:dyDescent="0.2"/>
    <row r="1945" ht="14.25" hidden="1" customHeight="1" x14ac:dyDescent="0.2"/>
    <row r="1946" ht="14.25" hidden="1" customHeight="1" x14ac:dyDescent="0.2"/>
    <row r="1947" ht="14.25" hidden="1" customHeight="1" x14ac:dyDescent="0.2"/>
    <row r="1948" ht="14.25" hidden="1" customHeight="1" x14ac:dyDescent="0.2"/>
    <row r="1949" ht="14.25" hidden="1" customHeight="1" x14ac:dyDescent="0.2"/>
    <row r="1950" ht="14.25" hidden="1" customHeight="1" x14ac:dyDescent="0.2"/>
    <row r="1951" ht="14.25" hidden="1" customHeight="1" x14ac:dyDescent="0.2"/>
    <row r="1952" ht="14.25" hidden="1" customHeight="1" x14ac:dyDescent="0.2"/>
    <row r="1953" ht="14.25" hidden="1" customHeight="1" x14ac:dyDescent="0.2"/>
    <row r="1954" ht="14.25" hidden="1" customHeight="1" x14ac:dyDescent="0.2"/>
    <row r="1955" ht="14.25" hidden="1" customHeight="1" x14ac:dyDescent="0.2"/>
    <row r="1956" ht="14.25" hidden="1" customHeight="1" x14ac:dyDescent="0.2"/>
    <row r="1957" ht="14.25" hidden="1" customHeight="1" x14ac:dyDescent="0.2"/>
    <row r="1958" ht="14.25" hidden="1" customHeight="1" x14ac:dyDescent="0.2"/>
    <row r="1959" ht="14.25" hidden="1" customHeight="1" x14ac:dyDescent="0.2"/>
    <row r="1960" ht="14.25" hidden="1" customHeight="1" x14ac:dyDescent="0.2"/>
    <row r="1961" ht="14.25" hidden="1" customHeight="1" x14ac:dyDescent="0.2"/>
    <row r="1962" ht="14.25" hidden="1" customHeight="1" x14ac:dyDescent="0.2"/>
    <row r="1963" ht="14.25" hidden="1" customHeight="1" x14ac:dyDescent="0.2"/>
    <row r="1964" ht="14.25" hidden="1" customHeight="1" x14ac:dyDescent="0.2"/>
    <row r="1965" ht="14.25" hidden="1" customHeight="1" x14ac:dyDescent="0.2"/>
    <row r="1966" ht="14.25" hidden="1" customHeight="1" x14ac:dyDescent="0.2"/>
    <row r="1967" ht="14.25" hidden="1" customHeight="1" x14ac:dyDescent="0.2"/>
    <row r="1968" ht="14.25" hidden="1" customHeight="1" x14ac:dyDescent="0.2"/>
    <row r="1969" ht="14.25" hidden="1" customHeight="1" x14ac:dyDescent="0.2"/>
    <row r="1970" ht="14.25" hidden="1" customHeight="1" x14ac:dyDescent="0.2"/>
    <row r="1971" ht="14.25" hidden="1" customHeight="1" x14ac:dyDescent="0.2"/>
    <row r="1972" ht="14.25" hidden="1" customHeight="1" x14ac:dyDescent="0.2"/>
    <row r="1973" ht="14.25" hidden="1" customHeight="1" x14ac:dyDescent="0.2"/>
    <row r="1974" ht="14.25" hidden="1" customHeight="1" x14ac:dyDescent="0.2"/>
    <row r="1975" ht="14.25" hidden="1" customHeight="1" x14ac:dyDescent="0.2"/>
    <row r="1976" ht="14.25" hidden="1" customHeight="1" x14ac:dyDescent="0.2"/>
    <row r="1977" ht="14.25" hidden="1" customHeight="1" x14ac:dyDescent="0.2"/>
    <row r="1978" ht="14.25" hidden="1" customHeight="1" x14ac:dyDescent="0.2"/>
    <row r="1979" ht="14.25" hidden="1" customHeight="1" x14ac:dyDescent="0.2"/>
    <row r="1980" ht="14.25" hidden="1" customHeight="1" x14ac:dyDescent="0.2"/>
    <row r="1981" ht="14.25" hidden="1" customHeight="1" x14ac:dyDescent="0.2"/>
    <row r="1982" ht="14.25" hidden="1" customHeight="1" x14ac:dyDescent="0.2"/>
    <row r="1983" ht="14.25" hidden="1" customHeight="1" x14ac:dyDescent="0.2"/>
    <row r="1984" ht="14.25" hidden="1" customHeight="1" x14ac:dyDescent="0.2"/>
    <row r="1985" ht="14.25" hidden="1" customHeight="1" x14ac:dyDescent="0.2"/>
    <row r="1986" ht="14.25" hidden="1" customHeight="1" x14ac:dyDescent="0.2"/>
    <row r="1987" ht="14.25" hidden="1" customHeight="1" x14ac:dyDescent="0.2"/>
    <row r="1988" ht="14.25" hidden="1" customHeight="1" x14ac:dyDescent="0.2"/>
    <row r="1989" ht="14.25" hidden="1" customHeight="1" x14ac:dyDescent="0.2"/>
    <row r="1990" ht="14.25" hidden="1" customHeight="1" x14ac:dyDescent="0.2"/>
    <row r="1991" ht="14.25" hidden="1" customHeight="1" x14ac:dyDescent="0.2"/>
    <row r="1992" ht="14.25" hidden="1" customHeight="1" x14ac:dyDescent="0.2"/>
    <row r="1993" ht="14.25" hidden="1" customHeight="1" x14ac:dyDescent="0.2"/>
    <row r="1994" ht="14.25" hidden="1" customHeight="1" x14ac:dyDescent="0.2"/>
    <row r="1995" ht="14.25" hidden="1" customHeight="1" x14ac:dyDescent="0.2"/>
    <row r="1996" ht="14.25" hidden="1" customHeight="1" x14ac:dyDescent="0.2"/>
    <row r="1997" ht="14.25" hidden="1" customHeight="1" x14ac:dyDescent="0.2"/>
    <row r="1998" ht="14.25" hidden="1" customHeight="1" x14ac:dyDescent="0.2"/>
    <row r="1999" ht="14.25" hidden="1" customHeight="1" x14ac:dyDescent="0.2"/>
    <row r="2000" ht="14.25" hidden="1" customHeight="1" x14ac:dyDescent="0.2"/>
    <row r="2001" ht="14.25" hidden="1" customHeight="1" x14ac:dyDescent="0.2"/>
    <row r="2002" ht="14.25" hidden="1" customHeight="1" x14ac:dyDescent="0.2"/>
    <row r="2003" ht="14.25" hidden="1" customHeight="1" x14ac:dyDescent="0.2"/>
    <row r="2004" ht="14.25" hidden="1" customHeight="1" x14ac:dyDescent="0.2"/>
    <row r="2005" ht="14.25" hidden="1" customHeight="1" x14ac:dyDescent="0.2"/>
    <row r="2006" ht="14.25" hidden="1" customHeight="1" x14ac:dyDescent="0.2"/>
    <row r="2007" ht="14.25" hidden="1" customHeight="1" x14ac:dyDescent="0.2"/>
    <row r="2008" ht="14.25" hidden="1" customHeight="1" x14ac:dyDescent="0.2"/>
    <row r="2009" ht="14.25" hidden="1" customHeight="1" x14ac:dyDescent="0.2"/>
    <row r="2010" ht="14.25" hidden="1" customHeight="1" x14ac:dyDescent="0.2"/>
    <row r="2011" ht="14.25" hidden="1" customHeight="1" x14ac:dyDescent="0.2"/>
    <row r="2012" ht="14.25" hidden="1" customHeight="1" x14ac:dyDescent="0.2"/>
    <row r="2013" ht="14.25" hidden="1" customHeight="1" x14ac:dyDescent="0.2"/>
    <row r="2014" ht="14.25" hidden="1" customHeight="1" x14ac:dyDescent="0.2"/>
    <row r="2015" ht="14.25" hidden="1" customHeight="1" x14ac:dyDescent="0.2"/>
    <row r="2016" ht="14.25" hidden="1" customHeight="1" x14ac:dyDescent="0.2"/>
    <row r="2017" ht="14.25" hidden="1" customHeight="1" x14ac:dyDescent="0.2"/>
    <row r="2018" ht="14.25" hidden="1" customHeight="1" x14ac:dyDescent="0.2"/>
    <row r="2019" ht="14.25" hidden="1" customHeight="1" x14ac:dyDescent="0.2"/>
    <row r="2020" ht="14.25" hidden="1" customHeight="1" x14ac:dyDescent="0.2"/>
    <row r="2021" ht="14.25" hidden="1" customHeight="1" x14ac:dyDescent="0.2"/>
    <row r="2022" ht="14.25" hidden="1" customHeight="1" x14ac:dyDescent="0.2"/>
    <row r="2023" ht="14.25" hidden="1" customHeight="1" x14ac:dyDescent="0.2"/>
    <row r="2024" ht="14.25" hidden="1" customHeight="1" x14ac:dyDescent="0.2"/>
    <row r="2025" ht="14.25" hidden="1" customHeight="1" x14ac:dyDescent="0.2"/>
    <row r="2026" ht="14.25" hidden="1" customHeight="1" x14ac:dyDescent="0.2"/>
    <row r="2027" ht="14.25" hidden="1" customHeight="1" x14ac:dyDescent="0.2"/>
    <row r="2028" ht="14.25" hidden="1" customHeight="1" x14ac:dyDescent="0.2"/>
    <row r="2029" ht="14.25" hidden="1" customHeight="1" x14ac:dyDescent="0.2"/>
    <row r="2030" ht="14.25" hidden="1" customHeight="1" x14ac:dyDescent="0.2"/>
    <row r="2031" ht="14.25" hidden="1" customHeight="1" x14ac:dyDescent="0.2"/>
    <row r="2032" ht="14.25" hidden="1" customHeight="1" x14ac:dyDescent="0.2"/>
    <row r="2033" ht="14.25" hidden="1" customHeight="1" x14ac:dyDescent="0.2"/>
    <row r="2034" ht="14.25" hidden="1" customHeight="1" x14ac:dyDescent="0.2"/>
    <row r="2035" ht="14.25" hidden="1" customHeight="1" x14ac:dyDescent="0.2"/>
    <row r="2036" ht="14.25" hidden="1" customHeight="1" x14ac:dyDescent="0.2"/>
    <row r="2037" ht="14.25" hidden="1" customHeight="1" x14ac:dyDescent="0.2"/>
    <row r="2038" ht="14.25" hidden="1" customHeight="1" x14ac:dyDescent="0.2"/>
    <row r="2039" ht="14.25" hidden="1" customHeight="1" x14ac:dyDescent="0.2"/>
    <row r="2040" ht="14.25" hidden="1" customHeight="1" x14ac:dyDescent="0.2"/>
    <row r="2041" ht="14.25" hidden="1" customHeight="1" x14ac:dyDescent="0.2"/>
    <row r="2042" ht="14.25" hidden="1" customHeight="1" x14ac:dyDescent="0.2"/>
    <row r="2043" ht="14.25" hidden="1" customHeight="1" x14ac:dyDescent="0.2"/>
    <row r="2044" ht="14.25" hidden="1" customHeight="1" x14ac:dyDescent="0.2"/>
    <row r="2045" ht="14.25" hidden="1" customHeight="1" x14ac:dyDescent="0.2"/>
    <row r="2046" ht="14.25" hidden="1" customHeight="1" x14ac:dyDescent="0.2"/>
    <row r="2047" ht="14.25" hidden="1" customHeight="1" x14ac:dyDescent="0.2"/>
    <row r="2048" ht="14.25" hidden="1" customHeight="1" x14ac:dyDescent="0.2"/>
    <row r="2049" ht="14.25" hidden="1" customHeight="1" x14ac:dyDescent="0.2"/>
    <row r="2050" ht="14.25" hidden="1" customHeight="1" x14ac:dyDescent="0.2"/>
    <row r="2051" ht="14.25" hidden="1" customHeight="1" x14ac:dyDescent="0.2"/>
    <row r="2052" ht="14.25" hidden="1" customHeight="1" x14ac:dyDescent="0.2"/>
    <row r="2053" ht="14.25" hidden="1" customHeight="1" x14ac:dyDescent="0.2"/>
    <row r="2054" ht="14.25" hidden="1" customHeight="1" x14ac:dyDescent="0.2"/>
    <row r="2055" ht="14.25" hidden="1" customHeight="1" x14ac:dyDescent="0.2"/>
    <row r="2056" ht="14.25" hidden="1" customHeight="1" x14ac:dyDescent="0.2"/>
    <row r="2057" ht="14.25" hidden="1" customHeight="1" x14ac:dyDescent="0.2"/>
    <row r="2058" ht="14.25" hidden="1" customHeight="1" x14ac:dyDescent="0.2"/>
    <row r="2059" ht="14.25" hidden="1" customHeight="1" x14ac:dyDescent="0.2"/>
    <row r="2060" ht="14.25" hidden="1" customHeight="1" x14ac:dyDescent="0.2"/>
    <row r="2061" ht="14.25" hidden="1" customHeight="1" x14ac:dyDescent="0.2"/>
    <row r="2062" ht="14.25" hidden="1" customHeight="1" x14ac:dyDescent="0.2"/>
    <row r="2063" ht="14.25" hidden="1" customHeight="1" x14ac:dyDescent="0.2"/>
    <row r="2064" ht="14.25" hidden="1" customHeight="1" x14ac:dyDescent="0.2"/>
    <row r="2065" ht="14.25" hidden="1" customHeight="1" x14ac:dyDescent="0.2"/>
    <row r="2066" ht="14.25" hidden="1" customHeight="1" x14ac:dyDescent="0.2"/>
    <row r="2067" ht="14.25" hidden="1" customHeight="1" x14ac:dyDescent="0.2"/>
    <row r="2068" ht="14.25" hidden="1" customHeight="1" x14ac:dyDescent="0.2"/>
    <row r="2069" ht="14.25" hidden="1" customHeight="1" x14ac:dyDescent="0.2"/>
    <row r="2070" ht="14.25" hidden="1" customHeight="1" x14ac:dyDescent="0.2"/>
    <row r="2071" ht="14.25" hidden="1" customHeight="1" x14ac:dyDescent="0.2"/>
    <row r="2072" ht="14.25" hidden="1" customHeight="1" x14ac:dyDescent="0.2"/>
    <row r="2073" ht="14.25" hidden="1" customHeight="1" x14ac:dyDescent="0.2"/>
    <row r="2074" ht="14.25" hidden="1" customHeight="1" x14ac:dyDescent="0.2"/>
    <row r="2075" ht="14.25" hidden="1" customHeight="1" x14ac:dyDescent="0.2"/>
    <row r="2076" ht="14.25" hidden="1" customHeight="1" x14ac:dyDescent="0.2"/>
    <row r="2077" ht="14.25" hidden="1" customHeight="1" x14ac:dyDescent="0.2"/>
    <row r="2078" ht="14.25" hidden="1" customHeight="1" x14ac:dyDescent="0.2"/>
    <row r="2079" ht="14.25" hidden="1" customHeight="1" x14ac:dyDescent="0.2"/>
    <row r="2080" ht="14.25" hidden="1" customHeight="1" x14ac:dyDescent="0.2"/>
    <row r="2081" ht="14.25" hidden="1" customHeight="1" x14ac:dyDescent="0.2"/>
    <row r="2082" ht="14.25" hidden="1" customHeight="1" x14ac:dyDescent="0.2"/>
    <row r="2083" ht="14.25" hidden="1" customHeight="1" x14ac:dyDescent="0.2"/>
    <row r="2084" ht="14.25" hidden="1" customHeight="1" x14ac:dyDescent="0.2"/>
    <row r="2085" ht="14.25" hidden="1" customHeight="1" x14ac:dyDescent="0.2"/>
    <row r="2086" ht="14.25" hidden="1" customHeight="1" x14ac:dyDescent="0.2"/>
    <row r="2087" ht="14.25" hidden="1" customHeight="1" x14ac:dyDescent="0.2"/>
    <row r="2088" ht="14.25" hidden="1" customHeight="1" x14ac:dyDescent="0.2"/>
    <row r="2089" ht="14.25" hidden="1" customHeight="1" x14ac:dyDescent="0.2"/>
    <row r="2090" ht="14.25" hidden="1" customHeight="1" x14ac:dyDescent="0.2"/>
    <row r="2091" ht="14.25" hidden="1" customHeight="1" x14ac:dyDescent="0.2"/>
    <row r="2092" ht="14.25" hidden="1" customHeight="1" x14ac:dyDescent="0.2"/>
    <row r="2093" ht="14.25" hidden="1" customHeight="1" x14ac:dyDescent="0.2"/>
    <row r="2094" ht="14.25" hidden="1" customHeight="1" x14ac:dyDescent="0.2"/>
    <row r="2095" ht="14.25" hidden="1" customHeight="1" x14ac:dyDescent="0.2"/>
    <row r="2096" ht="14.25" hidden="1" customHeight="1" x14ac:dyDescent="0.2"/>
    <row r="2097" ht="14.25" hidden="1" customHeight="1" x14ac:dyDescent="0.2"/>
    <row r="2098" ht="14.25" hidden="1" customHeight="1" x14ac:dyDescent="0.2"/>
    <row r="2099" ht="14.25" hidden="1" customHeight="1" x14ac:dyDescent="0.2"/>
    <row r="2100" ht="14.25" hidden="1" customHeight="1" x14ac:dyDescent="0.2"/>
    <row r="2101" ht="14.25" hidden="1" customHeight="1" x14ac:dyDescent="0.2"/>
    <row r="2102" ht="14.25" hidden="1" customHeight="1" x14ac:dyDescent="0.2"/>
    <row r="2103" ht="14.25" hidden="1" customHeight="1" x14ac:dyDescent="0.2"/>
    <row r="2104" ht="14.25" hidden="1" customHeight="1" x14ac:dyDescent="0.2"/>
    <row r="2105" ht="14.25" hidden="1" customHeight="1" x14ac:dyDescent="0.2"/>
    <row r="2106" ht="14.25" hidden="1" customHeight="1" x14ac:dyDescent="0.2"/>
    <row r="2107" ht="14.25" hidden="1" customHeight="1" x14ac:dyDescent="0.2"/>
    <row r="2108" ht="14.25" hidden="1" customHeight="1" x14ac:dyDescent="0.2"/>
    <row r="2109" ht="14.25" hidden="1" customHeight="1" x14ac:dyDescent="0.2"/>
    <row r="2110" ht="14.25" hidden="1" customHeight="1" x14ac:dyDescent="0.2"/>
    <row r="2111" ht="14.25" hidden="1" customHeight="1" x14ac:dyDescent="0.2"/>
    <row r="2112" ht="14.25" hidden="1" customHeight="1" x14ac:dyDescent="0.2"/>
    <row r="2113" ht="14.25" hidden="1" customHeight="1" x14ac:dyDescent="0.2"/>
    <row r="2114" ht="14.25" hidden="1" customHeight="1" x14ac:dyDescent="0.2"/>
    <row r="2115" ht="14.25" hidden="1" customHeight="1" x14ac:dyDescent="0.2"/>
    <row r="2116" ht="14.25" hidden="1" customHeight="1" x14ac:dyDescent="0.2"/>
    <row r="2117" ht="14.25" hidden="1" customHeight="1" x14ac:dyDescent="0.2"/>
    <row r="2118" ht="14.25" hidden="1" customHeight="1" x14ac:dyDescent="0.2"/>
    <row r="2119" ht="14.25" hidden="1" customHeight="1" x14ac:dyDescent="0.2"/>
    <row r="2120" ht="14.25" hidden="1" customHeight="1" x14ac:dyDescent="0.2"/>
    <row r="2121" ht="14.25" hidden="1" customHeight="1" x14ac:dyDescent="0.2"/>
    <row r="2122" ht="14.25" hidden="1" customHeight="1" x14ac:dyDescent="0.2"/>
    <row r="2123" ht="14.25" hidden="1" customHeight="1" x14ac:dyDescent="0.2"/>
    <row r="2124" ht="14.25" hidden="1" customHeight="1" x14ac:dyDescent="0.2"/>
    <row r="2125" ht="14.25" hidden="1" customHeight="1" x14ac:dyDescent="0.2"/>
    <row r="2126" ht="14.25" hidden="1" customHeight="1" x14ac:dyDescent="0.2"/>
    <row r="2127" ht="14.25" hidden="1" customHeight="1" x14ac:dyDescent="0.2"/>
    <row r="2128" ht="14.25" hidden="1" customHeight="1" x14ac:dyDescent="0.2"/>
    <row r="2129" ht="14.25" hidden="1" customHeight="1" x14ac:dyDescent="0.2"/>
    <row r="2130" ht="14.25" hidden="1" customHeight="1" x14ac:dyDescent="0.2"/>
    <row r="2131" ht="14.25" hidden="1" customHeight="1" x14ac:dyDescent="0.2"/>
    <row r="2132" ht="14.25" hidden="1" customHeight="1" x14ac:dyDescent="0.2"/>
    <row r="2133" ht="14.25" hidden="1" customHeight="1" x14ac:dyDescent="0.2"/>
    <row r="2134" ht="14.25" hidden="1" customHeight="1" x14ac:dyDescent="0.2"/>
    <row r="2135" ht="14.25" hidden="1" customHeight="1" x14ac:dyDescent="0.2"/>
    <row r="2136" ht="14.25" hidden="1" customHeight="1" x14ac:dyDescent="0.2"/>
    <row r="2137" ht="14.25" hidden="1" customHeight="1" x14ac:dyDescent="0.2"/>
    <row r="2138" ht="14.25" hidden="1" customHeight="1" x14ac:dyDescent="0.2"/>
    <row r="2139" ht="14.25" hidden="1" customHeight="1" x14ac:dyDescent="0.2"/>
    <row r="2140" ht="14.25" hidden="1" customHeight="1" x14ac:dyDescent="0.2"/>
    <row r="2141" ht="14.25" hidden="1" customHeight="1" x14ac:dyDescent="0.2"/>
    <row r="2142" ht="14.25" hidden="1" customHeight="1" x14ac:dyDescent="0.2"/>
    <row r="2143" ht="14.25" hidden="1" customHeight="1" x14ac:dyDescent="0.2"/>
    <row r="2144" ht="14.25" hidden="1" customHeight="1" x14ac:dyDescent="0.2"/>
    <row r="2145" ht="14.25" hidden="1" customHeight="1" x14ac:dyDescent="0.2"/>
    <row r="2146" ht="14.25" hidden="1" customHeight="1" x14ac:dyDescent="0.2"/>
    <row r="2147" ht="14.25" hidden="1" customHeight="1" x14ac:dyDescent="0.2"/>
    <row r="2148" ht="14.25" hidden="1" customHeight="1" x14ac:dyDescent="0.2"/>
    <row r="2149" ht="14.25" hidden="1" customHeight="1" x14ac:dyDescent="0.2"/>
    <row r="2150" ht="14.25" hidden="1" customHeight="1" x14ac:dyDescent="0.2"/>
    <row r="2151" ht="14.25" hidden="1" customHeight="1" x14ac:dyDescent="0.2"/>
    <row r="2152" ht="14.25" hidden="1" customHeight="1" x14ac:dyDescent="0.2"/>
    <row r="2153" ht="14.25" hidden="1" customHeight="1" x14ac:dyDescent="0.2"/>
    <row r="2154" ht="14.25" hidden="1" customHeight="1" x14ac:dyDescent="0.2"/>
    <row r="2155" ht="14.25" hidden="1" customHeight="1" x14ac:dyDescent="0.2"/>
    <row r="2156" ht="14.25" hidden="1" customHeight="1" x14ac:dyDescent="0.2"/>
    <row r="2157" ht="14.25" hidden="1" customHeight="1" x14ac:dyDescent="0.2"/>
    <row r="2158" ht="14.25" hidden="1" customHeight="1" x14ac:dyDescent="0.2"/>
    <row r="2159" ht="14.25" hidden="1" customHeight="1" x14ac:dyDescent="0.2"/>
    <row r="2160" ht="14.25" hidden="1" customHeight="1" x14ac:dyDescent="0.2"/>
    <row r="2161" ht="14.25" hidden="1" customHeight="1" x14ac:dyDescent="0.2"/>
    <row r="2162" ht="14.25" hidden="1" customHeight="1" x14ac:dyDescent="0.2"/>
    <row r="2163" ht="14.25" hidden="1" customHeight="1" x14ac:dyDescent="0.2"/>
    <row r="2164" ht="14.25" hidden="1" customHeight="1" x14ac:dyDescent="0.2"/>
    <row r="2165" ht="14.25" hidden="1" customHeight="1" x14ac:dyDescent="0.2"/>
    <row r="2166" ht="14.25" hidden="1" customHeight="1" x14ac:dyDescent="0.2"/>
    <row r="2167" ht="14.25" hidden="1" customHeight="1" x14ac:dyDescent="0.2"/>
    <row r="2168" ht="14.25" hidden="1" customHeight="1" x14ac:dyDescent="0.2"/>
    <row r="2169" ht="14.25" hidden="1" customHeight="1" x14ac:dyDescent="0.2"/>
    <row r="2170" ht="14.25" hidden="1" customHeight="1" x14ac:dyDescent="0.2"/>
    <row r="2171" ht="14.25" hidden="1" customHeight="1" x14ac:dyDescent="0.2"/>
    <row r="2172" ht="14.25" hidden="1" customHeight="1" x14ac:dyDescent="0.2"/>
    <row r="2173" ht="14.25" hidden="1" customHeight="1" x14ac:dyDescent="0.2"/>
    <row r="2174" ht="14.25" hidden="1" customHeight="1" x14ac:dyDescent="0.2"/>
    <row r="2175" ht="14.25" hidden="1" customHeight="1" x14ac:dyDescent="0.2"/>
    <row r="2176" ht="14.25" hidden="1" customHeight="1" x14ac:dyDescent="0.2"/>
    <row r="2177" ht="14.25" hidden="1" customHeight="1" x14ac:dyDescent="0.2"/>
    <row r="2178" ht="14.25" hidden="1" customHeight="1" x14ac:dyDescent="0.2"/>
    <row r="2179" ht="14.25" hidden="1" customHeight="1" x14ac:dyDescent="0.2"/>
    <row r="2180" ht="14.25" hidden="1" customHeight="1" x14ac:dyDescent="0.2"/>
    <row r="2181" ht="14.25" hidden="1" customHeight="1" x14ac:dyDescent="0.2"/>
    <row r="2182" ht="14.25" hidden="1" customHeight="1" x14ac:dyDescent="0.2"/>
    <row r="2183" ht="14.25" hidden="1" customHeight="1" x14ac:dyDescent="0.2"/>
    <row r="2184" ht="14.25" hidden="1" customHeight="1" x14ac:dyDescent="0.2"/>
    <row r="2185" ht="14.25" hidden="1" customHeight="1" x14ac:dyDescent="0.2"/>
    <row r="2186" ht="14.25" hidden="1" customHeight="1" x14ac:dyDescent="0.2"/>
    <row r="2187" ht="14.25" hidden="1" customHeight="1" x14ac:dyDescent="0.2"/>
    <row r="2188" ht="14.25" hidden="1" customHeight="1" x14ac:dyDescent="0.2"/>
    <row r="2189" ht="14.25" hidden="1" customHeight="1" x14ac:dyDescent="0.2"/>
    <row r="2190" ht="14.25" hidden="1" customHeight="1" x14ac:dyDescent="0.2"/>
    <row r="2191" ht="14.25" hidden="1" customHeight="1" x14ac:dyDescent="0.2"/>
    <row r="2192" ht="14.25" hidden="1" customHeight="1" x14ac:dyDescent="0.2"/>
    <row r="2193" ht="14.25" hidden="1" customHeight="1" x14ac:dyDescent="0.2"/>
    <row r="2194" ht="14.25" hidden="1" customHeight="1" x14ac:dyDescent="0.2"/>
    <row r="2195" ht="14.25" hidden="1" customHeight="1" x14ac:dyDescent="0.2"/>
    <row r="2196" ht="14.25" hidden="1" customHeight="1" x14ac:dyDescent="0.2"/>
    <row r="2197" ht="14.25" hidden="1" customHeight="1" x14ac:dyDescent="0.2"/>
    <row r="2198" ht="14.25" hidden="1" customHeight="1" x14ac:dyDescent="0.2"/>
    <row r="2199" ht="14.25" hidden="1" customHeight="1" x14ac:dyDescent="0.2"/>
    <row r="2200" ht="14.25" hidden="1" customHeight="1" x14ac:dyDescent="0.2"/>
    <row r="2201" ht="14.25" hidden="1" customHeight="1" x14ac:dyDescent="0.2"/>
    <row r="2202" ht="14.25" hidden="1" customHeight="1" x14ac:dyDescent="0.2"/>
    <row r="2203" ht="14.25" hidden="1" customHeight="1" x14ac:dyDescent="0.2"/>
    <row r="2204" ht="14.25" hidden="1" customHeight="1" x14ac:dyDescent="0.2"/>
    <row r="2205" ht="14.25" hidden="1" customHeight="1" x14ac:dyDescent="0.2"/>
    <row r="2206" ht="14.25" hidden="1" customHeight="1" x14ac:dyDescent="0.2"/>
    <row r="2207" ht="14.25" hidden="1" customHeight="1" x14ac:dyDescent="0.2"/>
    <row r="2208" ht="14.25" hidden="1" customHeight="1" x14ac:dyDescent="0.2"/>
    <row r="2209" ht="14.25" hidden="1" customHeight="1" x14ac:dyDescent="0.2"/>
    <row r="2210" ht="14.25" hidden="1" customHeight="1" x14ac:dyDescent="0.2"/>
    <row r="2211" ht="14.25" hidden="1" customHeight="1" x14ac:dyDescent="0.2"/>
    <row r="2212" ht="14.25" hidden="1" customHeight="1" x14ac:dyDescent="0.2"/>
    <row r="2213" ht="14.25" hidden="1" customHeight="1" x14ac:dyDescent="0.2"/>
    <row r="2214" ht="14.25" hidden="1" customHeight="1" x14ac:dyDescent="0.2"/>
    <row r="2215" ht="14.25" hidden="1" customHeight="1" x14ac:dyDescent="0.2"/>
    <row r="2216" ht="14.25" hidden="1" customHeight="1" x14ac:dyDescent="0.2"/>
    <row r="2217" ht="14.25" hidden="1" customHeight="1" x14ac:dyDescent="0.2"/>
    <row r="2218" ht="14.25" hidden="1" customHeight="1" x14ac:dyDescent="0.2"/>
    <row r="2219" ht="14.25" hidden="1" customHeight="1" x14ac:dyDescent="0.2"/>
    <row r="2220" ht="14.25" hidden="1" customHeight="1" x14ac:dyDescent="0.2"/>
    <row r="2221" ht="14.25" hidden="1" customHeight="1" x14ac:dyDescent="0.2"/>
    <row r="2222" ht="14.25" hidden="1" customHeight="1" x14ac:dyDescent="0.2"/>
    <row r="2223" ht="14.25" hidden="1" customHeight="1" x14ac:dyDescent="0.2"/>
    <row r="2224" ht="14.25" hidden="1" customHeight="1" x14ac:dyDescent="0.2"/>
    <row r="2225" ht="14.25" hidden="1" customHeight="1" x14ac:dyDescent="0.2"/>
    <row r="2226" ht="14.25" hidden="1" customHeight="1" x14ac:dyDescent="0.2"/>
    <row r="2227" ht="14.25" hidden="1" customHeight="1" x14ac:dyDescent="0.2"/>
    <row r="2228" ht="14.25" hidden="1" customHeight="1" x14ac:dyDescent="0.2"/>
    <row r="2229" ht="14.25" hidden="1" customHeight="1" x14ac:dyDescent="0.2"/>
    <row r="2230" ht="14.25" hidden="1" customHeight="1" x14ac:dyDescent="0.2"/>
    <row r="2231" ht="14.25" hidden="1" customHeight="1" x14ac:dyDescent="0.2"/>
    <row r="2232" ht="14.25" hidden="1" customHeight="1" x14ac:dyDescent="0.2"/>
    <row r="2233" ht="14.25" hidden="1" customHeight="1" x14ac:dyDescent="0.2"/>
    <row r="2234" ht="14.25" hidden="1" customHeight="1" x14ac:dyDescent="0.2"/>
    <row r="2235" ht="14.25" hidden="1" customHeight="1" x14ac:dyDescent="0.2"/>
    <row r="2236" ht="14.25" hidden="1" customHeight="1" x14ac:dyDescent="0.2"/>
    <row r="2237" ht="14.25" hidden="1" customHeight="1" x14ac:dyDescent="0.2"/>
    <row r="2238" ht="14.25" hidden="1" customHeight="1" x14ac:dyDescent="0.2"/>
    <row r="2239" ht="14.25" hidden="1" customHeight="1" x14ac:dyDescent="0.2"/>
    <row r="2240" ht="14.25" hidden="1" customHeight="1" x14ac:dyDescent="0.2"/>
    <row r="2241" ht="14.25" hidden="1" customHeight="1" x14ac:dyDescent="0.2"/>
    <row r="2242" ht="14.25" hidden="1" customHeight="1" x14ac:dyDescent="0.2"/>
    <row r="2243" ht="14.25" hidden="1" customHeight="1" x14ac:dyDescent="0.2"/>
    <row r="2244" ht="14.25" hidden="1" customHeight="1" x14ac:dyDescent="0.2"/>
    <row r="2245" ht="14.25" hidden="1" customHeight="1" x14ac:dyDescent="0.2"/>
    <row r="2246" ht="14.25" hidden="1" customHeight="1" x14ac:dyDescent="0.2"/>
    <row r="2247" ht="14.25" hidden="1" customHeight="1" x14ac:dyDescent="0.2"/>
    <row r="2248" ht="14.25" hidden="1" customHeight="1" x14ac:dyDescent="0.2"/>
    <row r="2249" ht="14.25" hidden="1" customHeight="1" x14ac:dyDescent="0.2"/>
    <row r="2250" ht="14.25" hidden="1" customHeight="1" x14ac:dyDescent="0.2"/>
    <row r="2251" ht="14.25" hidden="1" customHeight="1" x14ac:dyDescent="0.2"/>
    <row r="2252" ht="14.25" hidden="1" customHeight="1" x14ac:dyDescent="0.2"/>
    <row r="2253" ht="14.25" hidden="1" customHeight="1" x14ac:dyDescent="0.2"/>
    <row r="2254" ht="14.25" hidden="1" customHeight="1" x14ac:dyDescent="0.2"/>
    <row r="2255" ht="14.25" hidden="1" customHeight="1" x14ac:dyDescent="0.2"/>
    <row r="2256" ht="14.25" hidden="1" customHeight="1" x14ac:dyDescent="0.2"/>
    <row r="2257" ht="14.25" hidden="1" customHeight="1" x14ac:dyDescent="0.2"/>
    <row r="2258" ht="14.25" hidden="1" customHeight="1" x14ac:dyDescent="0.2"/>
    <row r="2259" ht="14.25" hidden="1" customHeight="1" x14ac:dyDescent="0.2"/>
    <row r="2260" ht="14.25" hidden="1" customHeight="1" x14ac:dyDescent="0.2"/>
    <row r="2261" ht="14.25" hidden="1" customHeight="1" x14ac:dyDescent="0.2"/>
    <row r="2262" ht="14.25" hidden="1" customHeight="1" x14ac:dyDescent="0.2"/>
    <row r="2263" ht="14.25" hidden="1" customHeight="1" x14ac:dyDescent="0.2"/>
    <row r="2264" ht="14.25" hidden="1" customHeight="1" x14ac:dyDescent="0.2"/>
    <row r="2265" ht="14.25" hidden="1" customHeight="1" x14ac:dyDescent="0.2"/>
    <row r="2266" ht="14.25" hidden="1" customHeight="1" x14ac:dyDescent="0.2"/>
    <row r="2267" ht="14.25" hidden="1" customHeight="1" x14ac:dyDescent="0.2"/>
    <row r="2268" ht="14.25" hidden="1" customHeight="1" x14ac:dyDescent="0.2"/>
    <row r="2269" ht="14.25" hidden="1" customHeight="1" x14ac:dyDescent="0.2"/>
    <row r="2270" ht="14.25" hidden="1" customHeight="1" x14ac:dyDescent="0.2"/>
    <row r="2271" ht="14.25" hidden="1" customHeight="1" x14ac:dyDescent="0.2"/>
    <row r="2272" ht="14.25" hidden="1" customHeight="1" x14ac:dyDescent="0.2"/>
    <row r="2273" ht="14.25" hidden="1" customHeight="1" x14ac:dyDescent="0.2"/>
    <row r="2274" ht="14.25" hidden="1" customHeight="1" x14ac:dyDescent="0.2"/>
    <row r="2275" ht="14.25" hidden="1" customHeight="1" x14ac:dyDescent="0.2"/>
    <row r="2276" ht="14.25" hidden="1" customHeight="1" x14ac:dyDescent="0.2"/>
    <row r="2277" ht="14.25" hidden="1" customHeight="1" x14ac:dyDescent="0.2"/>
    <row r="2278" ht="14.25" hidden="1" customHeight="1" x14ac:dyDescent="0.2"/>
    <row r="2279" ht="14.25" hidden="1" customHeight="1" x14ac:dyDescent="0.2"/>
    <row r="2280" ht="14.25" hidden="1" customHeight="1" x14ac:dyDescent="0.2"/>
    <row r="2281" ht="14.25" hidden="1" customHeight="1" x14ac:dyDescent="0.2"/>
    <row r="2282" ht="14.25" hidden="1" customHeight="1" x14ac:dyDescent="0.2"/>
    <row r="2283" ht="14.25" hidden="1" customHeight="1" x14ac:dyDescent="0.2"/>
    <row r="2284" ht="14.25" hidden="1" customHeight="1" x14ac:dyDescent="0.2"/>
    <row r="2285" ht="14.25" hidden="1" customHeight="1" x14ac:dyDescent="0.2"/>
    <row r="2286" ht="14.25" hidden="1" customHeight="1" x14ac:dyDescent="0.2"/>
    <row r="2287" ht="14.25" hidden="1" customHeight="1" x14ac:dyDescent="0.2"/>
    <row r="2288" ht="14.25" hidden="1" customHeight="1" x14ac:dyDescent="0.2"/>
    <row r="2289" ht="14.25" hidden="1" customHeight="1" x14ac:dyDescent="0.2"/>
    <row r="2290" ht="14.25" hidden="1" customHeight="1" x14ac:dyDescent="0.2"/>
    <row r="2291" ht="14.25" hidden="1" customHeight="1" x14ac:dyDescent="0.2"/>
    <row r="2292" ht="14.25" hidden="1" customHeight="1" x14ac:dyDescent="0.2"/>
    <row r="2293" ht="14.25" hidden="1" customHeight="1" x14ac:dyDescent="0.2"/>
    <row r="2294" ht="14.25" hidden="1" customHeight="1" x14ac:dyDescent="0.2"/>
    <row r="2295" ht="14.25" hidden="1" customHeight="1" x14ac:dyDescent="0.2"/>
    <row r="2296" ht="14.25" hidden="1" customHeight="1" x14ac:dyDescent="0.2"/>
    <row r="2297" ht="14.25" hidden="1" customHeight="1" x14ac:dyDescent="0.2"/>
    <row r="2298" ht="14.25" hidden="1" customHeight="1" x14ac:dyDescent="0.2"/>
    <row r="2299" ht="14.25" hidden="1" customHeight="1" x14ac:dyDescent="0.2"/>
    <row r="2300" ht="14.25" hidden="1" customHeight="1" x14ac:dyDescent="0.2"/>
    <row r="2301" ht="14.25" hidden="1" customHeight="1" x14ac:dyDescent="0.2"/>
    <row r="2302" ht="14.25" hidden="1" customHeight="1" x14ac:dyDescent="0.2"/>
    <row r="2303" ht="14.25" hidden="1" customHeight="1" x14ac:dyDescent="0.2"/>
    <row r="2304" ht="14.25" hidden="1" customHeight="1" x14ac:dyDescent="0.2"/>
    <row r="2305" ht="14.25" hidden="1" customHeight="1" x14ac:dyDescent="0.2"/>
    <row r="2306" ht="14.25" hidden="1" customHeight="1" x14ac:dyDescent="0.2"/>
    <row r="2307" ht="14.25" hidden="1" customHeight="1" x14ac:dyDescent="0.2"/>
    <row r="2308" ht="14.25" hidden="1" customHeight="1" x14ac:dyDescent="0.2"/>
    <row r="2309" ht="14.25" hidden="1" customHeight="1" x14ac:dyDescent="0.2"/>
    <row r="2310" ht="14.25" hidden="1" customHeight="1" x14ac:dyDescent="0.2"/>
    <row r="2311" ht="14.25" hidden="1" customHeight="1" x14ac:dyDescent="0.2"/>
    <row r="2312" ht="14.25" hidden="1" customHeight="1" x14ac:dyDescent="0.2"/>
    <row r="2313" ht="14.25" hidden="1" customHeight="1" x14ac:dyDescent="0.2"/>
    <row r="2314" ht="14.25" hidden="1" customHeight="1" x14ac:dyDescent="0.2"/>
    <row r="2315" ht="14.25" hidden="1" customHeight="1" x14ac:dyDescent="0.2"/>
    <row r="2316" ht="14.25" hidden="1" customHeight="1" x14ac:dyDescent="0.2"/>
    <row r="2317" ht="14.25" hidden="1" customHeight="1" x14ac:dyDescent="0.2"/>
    <row r="2318" ht="14.25" hidden="1" customHeight="1" x14ac:dyDescent="0.2"/>
    <row r="2319" ht="14.25" hidden="1" customHeight="1" x14ac:dyDescent="0.2"/>
    <row r="2320" ht="14.25" hidden="1" customHeight="1" x14ac:dyDescent="0.2"/>
    <row r="2321" ht="14.25" hidden="1" customHeight="1" x14ac:dyDescent="0.2"/>
    <row r="2322" ht="14.25" hidden="1" customHeight="1" x14ac:dyDescent="0.2"/>
    <row r="2323" ht="14.25" hidden="1" customHeight="1" x14ac:dyDescent="0.2"/>
    <row r="2324" ht="14.25" hidden="1" customHeight="1" x14ac:dyDescent="0.2"/>
    <row r="2325" ht="14.25" hidden="1" customHeight="1" x14ac:dyDescent="0.2"/>
    <row r="2326" ht="14.25" hidden="1" customHeight="1" x14ac:dyDescent="0.2"/>
    <row r="2327" ht="14.25" hidden="1" customHeight="1" x14ac:dyDescent="0.2"/>
    <row r="2328" ht="14.25" hidden="1" customHeight="1" x14ac:dyDescent="0.2"/>
    <row r="2329" ht="14.25" hidden="1" customHeight="1" x14ac:dyDescent="0.2"/>
    <row r="2330" ht="14.25" hidden="1" customHeight="1" x14ac:dyDescent="0.2"/>
    <row r="2331" ht="14.25" hidden="1" customHeight="1" x14ac:dyDescent="0.2"/>
    <row r="2332" ht="14.25" hidden="1" customHeight="1" x14ac:dyDescent="0.2"/>
    <row r="2333" ht="14.25" hidden="1" customHeight="1" x14ac:dyDescent="0.2"/>
    <row r="2334" ht="14.25" hidden="1" customHeight="1" x14ac:dyDescent="0.2"/>
    <row r="2335" ht="14.25" hidden="1" customHeight="1" x14ac:dyDescent="0.2"/>
    <row r="2336" ht="14.25" hidden="1" customHeight="1" x14ac:dyDescent="0.2"/>
    <row r="2337" ht="14.25" hidden="1" customHeight="1" x14ac:dyDescent="0.2"/>
    <row r="2338" ht="14.25" hidden="1" customHeight="1" x14ac:dyDescent="0.2"/>
    <row r="2339" ht="14.25" hidden="1" customHeight="1" x14ac:dyDescent="0.2"/>
    <row r="2340" ht="14.25" hidden="1" customHeight="1" x14ac:dyDescent="0.2"/>
    <row r="2341" ht="14.25" hidden="1" customHeight="1" x14ac:dyDescent="0.2"/>
    <row r="2342" ht="14.25" hidden="1" customHeight="1" x14ac:dyDescent="0.2"/>
    <row r="2343" ht="14.25" hidden="1" customHeight="1" x14ac:dyDescent="0.2"/>
    <row r="2344" ht="14.25" hidden="1" customHeight="1" x14ac:dyDescent="0.2"/>
    <row r="2345" ht="14.25" hidden="1" customHeight="1" x14ac:dyDescent="0.2"/>
    <row r="2346" ht="14.25" hidden="1" customHeight="1" x14ac:dyDescent="0.2"/>
    <row r="2347" ht="14.25" hidden="1" customHeight="1" x14ac:dyDescent="0.2"/>
    <row r="2348" ht="14.25" hidden="1" customHeight="1" x14ac:dyDescent="0.2"/>
    <row r="2349" ht="14.25" hidden="1" customHeight="1" x14ac:dyDescent="0.2"/>
    <row r="2350" ht="14.25" hidden="1" customHeight="1" x14ac:dyDescent="0.2"/>
    <row r="2351" ht="14.25" hidden="1" customHeight="1" x14ac:dyDescent="0.2"/>
    <row r="2352" ht="14.25" hidden="1" customHeight="1" x14ac:dyDescent="0.2"/>
    <row r="2353" ht="14.25" hidden="1" customHeight="1" x14ac:dyDescent="0.2"/>
    <row r="2354" ht="14.25" hidden="1" customHeight="1" x14ac:dyDescent="0.2"/>
    <row r="2355" ht="14.25" hidden="1" customHeight="1" x14ac:dyDescent="0.2"/>
    <row r="2356" ht="14.25" hidden="1" customHeight="1" x14ac:dyDescent="0.2"/>
    <row r="2357" ht="14.25" hidden="1" customHeight="1" x14ac:dyDescent="0.2"/>
    <row r="2358" ht="14.25" hidden="1" customHeight="1" x14ac:dyDescent="0.2"/>
    <row r="2359" ht="14.25" hidden="1" customHeight="1" x14ac:dyDescent="0.2"/>
    <row r="2360" ht="14.25" hidden="1" customHeight="1" x14ac:dyDescent="0.2"/>
    <row r="2361" ht="14.25" hidden="1" customHeight="1" x14ac:dyDescent="0.2"/>
    <row r="2362" ht="14.25" hidden="1" customHeight="1" x14ac:dyDescent="0.2"/>
    <row r="2363" ht="14.25" hidden="1" customHeight="1" x14ac:dyDescent="0.2"/>
    <row r="2364" ht="14.25" hidden="1" customHeight="1" x14ac:dyDescent="0.2"/>
    <row r="2365" ht="14.25" hidden="1" customHeight="1" x14ac:dyDescent="0.2"/>
    <row r="2366" ht="14.25" hidden="1" customHeight="1" x14ac:dyDescent="0.2"/>
    <row r="2367" ht="14.25" hidden="1" customHeight="1" x14ac:dyDescent="0.2"/>
    <row r="2368" ht="14.25" hidden="1" customHeight="1" x14ac:dyDescent="0.2"/>
    <row r="2369" ht="14.25" hidden="1" customHeight="1" x14ac:dyDescent="0.2"/>
    <row r="2370" ht="14.25" hidden="1" customHeight="1" x14ac:dyDescent="0.2"/>
    <row r="2371" ht="14.25" hidden="1" customHeight="1" x14ac:dyDescent="0.2"/>
    <row r="2372" ht="14.25" hidden="1" customHeight="1" x14ac:dyDescent="0.2"/>
    <row r="2373" ht="14.25" hidden="1" customHeight="1" x14ac:dyDescent="0.2"/>
    <row r="2374" ht="14.25" hidden="1" customHeight="1" x14ac:dyDescent="0.2"/>
    <row r="2375" ht="14.25" hidden="1" customHeight="1" x14ac:dyDescent="0.2"/>
    <row r="2376" ht="14.25" hidden="1" customHeight="1" x14ac:dyDescent="0.2"/>
    <row r="2377" ht="14.25" hidden="1" customHeight="1" x14ac:dyDescent="0.2"/>
    <row r="2378" ht="14.25" hidden="1" customHeight="1" x14ac:dyDescent="0.2"/>
    <row r="2379" ht="14.25" hidden="1" customHeight="1" x14ac:dyDescent="0.2"/>
    <row r="2380" ht="14.25" hidden="1" customHeight="1" x14ac:dyDescent="0.2"/>
    <row r="2381" ht="14.25" hidden="1" customHeight="1" x14ac:dyDescent="0.2"/>
    <row r="2382" ht="14.25" hidden="1" customHeight="1" x14ac:dyDescent="0.2"/>
    <row r="2383" ht="14.25" hidden="1" customHeight="1" x14ac:dyDescent="0.2"/>
    <row r="2384" ht="14.25" hidden="1" customHeight="1" x14ac:dyDescent="0.2"/>
    <row r="2385" ht="14.25" hidden="1" customHeight="1" x14ac:dyDescent="0.2"/>
    <row r="2386" ht="14.25" hidden="1" customHeight="1" x14ac:dyDescent="0.2"/>
    <row r="2387" ht="14.25" hidden="1" customHeight="1" x14ac:dyDescent="0.2"/>
    <row r="2388" ht="14.25" hidden="1" customHeight="1" x14ac:dyDescent="0.2"/>
    <row r="2389" ht="14.25" hidden="1" customHeight="1" x14ac:dyDescent="0.2"/>
    <row r="2390" ht="14.25" hidden="1" customHeight="1" x14ac:dyDescent="0.2"/>
    <row r="2391" ht="14.25" hidden="1" customHeight="1" x14ac:dyDescent="0.2"/>
    <row r="2392" ht="14.25" hidden="1" customHeight="1" x14ac:dyDescent="0.2"/>
    <row r="2393" ht="14.25" hidden="1" customHeight="1" x14ac:dyDescent="0.2"/>
    <row r="2394" ht="14.25" hidden="1" customHeight="1" x14ac:dyDescent="0.2"/>
    <row r="2395" ht="14.25" hidden="1" customHeight="1" x14ac:dyDescent="0.2"/>
    <row r="2396" ht="14.25" hidden="1" customHeight="1" x14ac:dyDescent="0.2"/>
    <row r="2397" ht="14.25" hidden="1" customHeight="1" x14ac:dyDescent="0.2"/>
    <row r="2398" ht="14.25" hidden="1" customHeight="1" x14ac:dyDescent="0.2"/>
    <row r="2399" ht="14.25" hidden="1" customHeight="1" x14ac:dyDescent="0.2"/>
    <row r="2400" ht="14.25" hidden="1" customHeight="1" x14ac:dyDescent="0.2"/>
    <row r="2401" ht="14.25" hidden="1" customHeight="1" x14ac:dyDescent="0.2"/>
    <row r="2402" ht="14.25" hidden="1" customHeight="1" x14ac:dyDescent="0.2"/>
    <row r="2403" ht="14.25" hidden="1" customHeight="1" x14ac:dyDescent="0.2"/>
    <row r="2404" ht="14.25" hidden="1" customHeight="1" x14ac:dyDescent="0.2"/>
    <row r="2405" ht="14.25" hidden="1" customHeight="1" x14ac:dyDescent="0.2"/>
    <row r="2406" ht="14.25" hidden="1" customHeight="1" x14ac:dyDescent="0.2"/>
    <row r="2407" ht="14.25" hidden="1" customHeight="1" x14ac:dyDescent="0.2"/>
    <row r="2408" ht="14.25" hidden="1" customHeight="1" x14ac:dyDescent="0.2"/>
    <row r="2409" ht="14.25" hidden="1" customHeight="1" x14ac:dyDescent="0.2"/>
    <row r="2410" ht="14.25" hidden="1" customHeight="1" x14ac:dyDescent="0.2"/>
    <row r="2411" ht="14.25" hidden="1" customHeight="1" x14ac:dyDescent="0.2"/>
    <row r="2412" ht="14.25" hidden="1" customHeight="1" x14ac:dyDescent="0.2"/>
    <row r="2413" ht="14.25" hidden="1" customHeight="1" x14ac:dyDescent="0.2"/>
    <row r="2414" ht="14.25" hidden="1" customHeight="1" x14ac:dyDescent="0.2"/>
    <row r="2415" ht="14.25" hidden="1" customHeight="1" x14ac:dyDescent="0.2"/>
    <row r="2416" ht="14.25" hidden="1" customHeight="1" x14ac:dyDescent="0.2"/>
    <row r="2417" ht="14.25" hidden="1" customHeight="1" x14ac:dyDescent="0.2"/>
    <row r="2418" ht="14.25" hidden="1" customHeight="1" x14ac:dyDescent="0.2"/>
    <row r="2419" ht="14.25" hidden="1" customHeight="1" x14ac:dyDescent="0.2"/>
    <row r="2420" ht="14.25" hidden="1" customHeight="1" x14ac:dyDescent="0.2"/>
    <row r="2421" ht="14.25" hidden="1" customHeight="1" x14ac:dyDescent="0.2"/>
    <row r="2422" ht="14.25" hidden="1" customHeight="1" x14ac:dyDescent="0.2"/>
    <row r="2423" ht="14.25" hidden="1" customHeight="1" x14ac:dyDescent="0.2"/>
    <row r="2424" ht="14.25" hidden="1" customHeight="1" x14ac:dyDescent="0.2"/>
    <row r="2425" ht="14.25" hidden="1" customHeight="1" x14ac:dyDescent="0.2"/>
    <row r="2426" ht="14.25" hidden="1" customHeight="1" x14ac:dyDescent="0.2"/>
    <row r="2427" ht="14.25" hidden="1" customHeight="1" x14ac:dyDescent="0.2"/>
    <row r="2428" ht="14.25" hidden="1" customHeight="1" x14ac:dyDescent="0.2"/>
    <row r="2429" ht="14.25" hidden="1" customHeight="1" x14ac:dyDescent="0.2"/>
    <row r="2430" ht="14.25" hidden="1" customHeight="1" x14ac:dyDescent="0.2"/>
    <row r="2431" ht="14.25" hidden="1" customHeight="1" x14ac:dyDescent="0.2"/>
    <row r="2432" ht="14.25" hidden="1" customHeight="1" x14ac:dyDescent="0.2"/>
    <row r="2433" ht="14.25" hidden="1" customHeight="1" x14ac:dyDescent="0.2"/>
    <row r="2434" ht="14.25" hidden="1" customHeight="1" x14ac:dyDescent="0.2"/>
    <row r="2435" ht="14.25" hidden="1" customHeight="1" x14ac:dyDescent="0.2"/>
    <row r="2436" ht="14.25" hidden="1" customHeight="1" x14ac:dyDescent="0.2"/>
    <row r="2437" ht="14.25" hidden="1" customHeight="1" x14ac:dyDescent="0.2"/>
    <row r="2438" ht="14.25" hidden="1" customHeight="1" x14ac:dyDescent="0.2"/>
    <row r="2439" ht="14.25" hidden="1" customHeight="1" x14ac:dyDescent="0.2"/>
    <row r="2440" ht="14.25" hidden="1" customHeight="1" x14ac:dyDescent="0.2"/>
    <row r="2441" ht="14.25" hidden="1" customHeight="1" x14ac:dyDescent="0.2"/>
    <row r="2442" ht="14.25" hidden="1" customHeight="1" x14ac:dyDescent="0.2"/>
    <row r="2443" ht="14.25" hidden="1" customHeight="1" x14ac:dyDescent="0.2"/>
    <row r="2444" ht="14.25" hidden="1" customHeight="1" x14ac:dyDescent="0.2"/>
    <row r="2445" ht="14.25" hidden="1" customHeight="1" x14ac:dyDescent="0.2"/>
    <row r="2446" ht="14.25" hidden="1" customHeight="1" x14ac:dyDescent="0.2"/>
    <row r="2447" ht="14.25" hidden="1" customHeight="1" x14ac:dyDescent="0.2"/>
    <row r="2448" ht="14.25" hidden="1" customHeight="1" x14ac:dyDescent="0.2"/>
    <row r="2449" ht="14.25" hidden="1" customHeight="1" x14ac:dyDescent="0.2"/>
    <row r="2450" ht="14.25" hidden="1" customHeight="1" x14ac:dyDescent="0.2"/>
    <row r="2451" ht="14.25" hidden="1" customHeight="1" x14ac:dyDescent="0.2"/>
    <row r="2452" ht="14.25" hidden="1" customHeight="1" x14ac:dyDescent="0.2"/>
    <row r="2453" ht="14.25" hidden="1" customHeight="1" x14ac:dyDescent="0.2"/>
    <row r="2454" ht="14.25" hidden="1" customHeight="1" x14ac:dyDescent="0.2"/>
    <row r="2455" ht="14.25" hidden="1" customHeight="1" x14ac:dyDescent="0.2"/>
    <row r="2456" ht="14.25" hidden="1" customHeight="1" x14ac:dyDescent="0.2"/>
    <row r="2457" ht="14.25" hidden="1" customHeight="1" x14ac:dyDescent="0.2"/>
    <row r="2458" ht="14.25" hidden="1" customHeight="1" x14ac:dyDescent="0.2"/>
    <row r="2459" ht="14.25" hidden="1" customHeight="1" x14ac:dyDescent="0.2"/>
    <row r="2460" ht="14.25" hidden="1" customHeight="1" x14ac:dyDescent="0.2"/>
    <row r="2461" ht="14.25" hidden="1" customHeight="1" x14ac:dyDescent="0.2"/>
    <row r="2462" ht="14.25" hidden="1" customHeight="1" x14ac:dyDescent="0.2"/>
    <row r="2463" ht="14.25" hidden="1" customHeight="1" x14ac:dyDescent="0.2"/>
    <row r="2464" ht="14.25" hidden="1" customHeight="1" x14ac:dyDescent="0.2"/>
    <row r="2465" ht="14.25" hidden="1" customHeight="1" x14ac:dyDescent="0.2"/>
    <row r="2466" ht="14.25" hidden="1" customHeight="1" x14ac:dyDescent="0.2"/>
    <row r="2467" ht="14.25" hidden="1" customHeight="1" x14ac:dyDescent="0.2"/>
    <row r="2468" ht="14.25" hidden="1" customHeight="1" x14ac:dyDescent="0.2"/>
    <row r="2469" ht="14.25" hidden="1" customHeight="1" x14ac:dyDescent="0.2"/>
    <row r="2470" ht="14.25" hidden="1" customHeight="1" x14ac:dyDescent="0.2"/>
    <row r="2471" ht="14.25" hidden="1" customHeight="1" x14ac:dyDescent="0.2"/>
    <row r="2472" ht="14.25" hidden="1" customHeight="1" x14ac:dyDescent="0.2"/>
    <row r="2473" ht="14.25" hidden="1" customHeight="1" x14ac:dyDescent="0.2"/>
    <row r="2474" ht="14.25" hidden="1" customHeight="1" x14ac:dyDescent="0.2"/>
    <row r="2475" ht="14.25" hidden="1" customHeight="1" x14ac:dyDescent="0.2"/>
    <row r="2476" ht="14.25" hidden="1" customHeight="1" x14ac:dyDescent="0.2"/>
    <row r="2477" ht="14.25" hidden="1" customHeight="1" x14ac:dyDescent="0.2"/>
    <row r="2478" ht="14.25" hidden="1" customHeight="1" x14ac:dyDescent="0.2"/>
    <row r="2479" ht="14.25" hidden="1" customHeight="1" x14ac:dyDescent="0.2"/>
    <row r="2480" ht="14.25" hidden="1" customHeight="1" x14ac:dyDescent="0.2"/>
    <row r="2481" ht="14.25" hidden="1" customHeight="1" x14ac:dyDescent="0.2"/>
    <row r="2482" ht="14.25" hidden="1" customHeight="1" x14ac:dyDescent="0.2"/>
    <row r="2483" ht="14.25" hidden="1" customHeight="1" x14ac:dyDescent="0.2"/>
    <row r="2484" ht="14.25" hidden="1" customHeight="1" x14ac:dyDescent="0.2"/>
    <row r="2485" ht="14.25" hidden="1" customHeight="1" x14ac:dyDescent="0.2"/>
    <row r="2486" ht="14.25" hidden="1" customHeight="1" x14ac:dyDescent="0.2"/>
    <row r="2487" ht="14.25" hidden="1" customHeight="1" x14ac:dyDescent="0.2"/>
    <row r="2488" ht="14.25" hidden="1" customHeight="1" x14ac:dyDescent="0.2"/>
    <row r="2489" ht="14.25" hidden="1" customHeight="1" x14ac:dyDescent="0.2"/>
    <row r="2490" ht="14.25" hidden="1" customHeight="1" x14ac:dyDescent="0.2"/>
    <row r="2491" ht="14.25" hidden="1" customHeight="1" x14ac:dyDescent="0.2"/>
    <row r="2492" ht="14.25" hidden="1" customHeight="1" x14ac:dyDescent="0.2"/>
    <row r="2493" ht="14.25" hidden="1" customHeight="1" x14ac:dyDescent="0.2"/>
    <row r="2494" ht="14.25" hidden="1" customHeight="1" x14ac:dyDescent="0.2"/>
    <row r="2495" ht="14.25" hidden="1" customHeight="1" x14ac:dyDescent="0.2"/>
    <row r="2496" ht="14.25" hidden="1" customHeight="1" x14ac:dyDescent="0.2"/>
    <row r="2497" ht="14.25" hidden="1" customHeight="1" x14ac:dyDescent="0.2"/>
    <row r="2498" ht="14.25" hidden="1" customHeight="1" x14ac:dyDescent="0.2"/>
    <row r="2499" ht="14.25" hidden="1" customHeight="1" x14ac:dyDescent="0.2"/>
    <row r="2500" ht="14.25" hidden="1" customHeight="1" x14ac:dyDescent="0.2"/>
    <row r="2501" ht="14.25" hidden="1" customHeight="1" x14ac:dyDescent="0.2"/>
    <row r="2502" ht="14.25" hidden="1" customHeight="1" x14ac:dyDescent="0.2"/>
    <row r="2503" ht="14.25" hidden="1" customHeight="1" x14ac:dyDescent="0.2"/>
    <row r="2504" ht="14.25" hidden="1" customHeight="1" x14ac:dyDescent="0.2"/>
    <row r="2505" ht="14.25" hidden="1" customHeight="1" x14ac:dyDescent="0.2"/>
    <row r="2506" ht="14.25" hidden="1" customHeight="1" x14ac:dyDescent="0.2"/>
    <row r="2507" ht="14.25" hidden="1" customHeight="1" x14ac:dyDescent="0.2"/>
    <row r="2508" ht="14.25" hidden="1" customHeight="1" x14ac:dyDescent="0.2"/>
    <row r="2509" ht="14.25" hidden="1" customHeight="1" x14ac:dyDescent="0.2"/>
    <row r="2510" ht="14.25" hidden="1" customHeight="1" x14ac:dyDescent="0.2"/>
    <row r="2511" ht="14.25" hidden="1" customHeight="1" x14ac:dyDescent="0.2"/>
    <row r="2512" ht="14.25" hidden="1" customHeight="1" x14ac:dyDescent="0.2"/>
    <row r="2513" ht="14.25" hidden="1" customHeight="1" x14ac:dyDescent="0.2"/>
    <row r="2514" ht="14.25" hidden="1" customHeight="1" x14ac:dyDescent="0.2"/>
    <row r="2515" ht="14.25" hidden="1" customHeight="1" x14ac:dyDescent="0.2"/>
    <row r="2516" ht="14.25" hidden="1" customHeight="1" x14ac:dyDescent="0.2"/>
    <row r="2517" ht="14.25" hidden="1" customHeight="1" x14ac:dyDescent="0.2"/>
    <row r="2518" ht="14.25" hidden="1" customHeight="1" x14ac:dyDescent="0.2"/>
    <row r="2519" ht="14.25" hidden="1" customHeight="1" x14ac:dyDescent="0.2"/>
    <row r="2520" ht="14.25" hidden="1" customHeight="1" x14ac:dyDescent="0.2"/>
    <row r="2521" ht="14.25" hidden="1" customHeight="1" x14ac:dyDescent="0.2"/>
    <row r="2522" ht="14.25" hidden="1" customHeight="1" x14ac:dyDescent="0.2"/>
    <row r="2523" ht="14.25" hidden="1" customHeight="1" x14ac:dyDescent="0.2"/>
    <row r="2524" ht="14.25" hidden="1" customHeight="1" x14ac:dyDescent="0.2"/>
    <row r="2525" ht="14.25" hidden="1" customHeight="1" x14ac:dyDescent="0.2"/>
    <row r="2526" ht="14.25" hidden="1" customHeight="1" x14ac:dyDescent="0.2"/>
    <row r="2527" ht="14.25" hidden="1" customHeight="1" x14ac:dyDescent="0.2"/>
    <row r="2528" ht="14.25" hidden="1" customHeight="1" x14ac:dyDescent="0.2"/>
    <row r="2529" ht="14.25" hidden="1" customHeight="1" x14ac:dyDescent="0.2"/>
    <row r="2530" ht="14.25" hidden="1" customHeight="1" x14ac:dyDescent="0.2"/>
    <row r="2531" ht="14.25" hidden="1" customHeight="1" x14ac:dyDescent="0.2"/>
    <row r="2532" ht="14.25" hidden="1" customHeight="1" x14ac:dyDescent="0.2"/>
    <row r="2533" ht="14.25" hidden="1" customHeight="1" x14ac:dyDescent="0.2"/>
    <row r="2534" ht="14.25" hidden="1" customHeight="1" x14ac:dyDescent="0.2"/>
    <row r="2535" ht="14.25" hidden="1" customHeight="1" x14ac:dyDescent="0.2"/>
    <row r="2536" ht="14.25" hidden="1" customHeight="1" x14ac:dyDescent="0.2"/>
    <row r="2537" ht="14.25" hidden="1" customHeight="1" x14ac:dyDescent="0.2"/>
    <row r="2538" ht="14.25" hidden="1" customHeight="1" x14ac:dyDescent="0.2"/>
    <row r="2539" ht="14.25" hidden="1" customHeight="1" x14ac:dyDescent="0.2"/>
    <row r="2540" ht="14.25" hidden="1" customHeight="1" x14ac:dyDescent="0.2"/>
    <row r="2541" ht="14.25" hidden="1" customHeight="1" x14ac:dyDescent="0.2"/>
    <row r="2542" ht="14.25" hidden="1" customHeight="1" x14ac:dyDescent="0.2"/>
    <row r="2543" ht="14.25" hidden="1" customHeight="1" x14ac:dyDescent="0.2"/>
    <row r="2544" ht="14.25" hidden="1" customHeight="1" x14ac:dyDescent="0.2"/>
    <row r="2545" ht="14.25" hidden="1" customHeight="1" x14ac:dyDescent="0.2"/>
    <row r="2546" ht="14.25" hidden="1" customHeight="1" x14ac:dyDescent="0.2"/>
    <row r="2547" ht="14.25" hidden="1" customHeight="1" x14ac:dyDescent="0.2"/>
    <row r="2548" ht="14.25" hidden="1" customHeight="1" x14ac:dyDescent="0.2"/>
    <row r="2549" ht="14.25" hidden="1" customHeight="1" x14ac:dyDescent="0.2"/>
    <row r="2550" ht="14.25" hidden="1" customHeight="1" x14ac:dyDescent="0.2"/>
    <row r="2551" ht="14.25" hidden="1" customHeight="1" x14ac:dyDescent="0.2"/>
    <row r="2552" ht="14.25" hidden="1" customHeight="1" x14ac:dyDescent="0.2"/>
    <row r="2553" ht="14.25" hidden="1" customHeight="1" x14ac:dyDescent="0.2"/>
    <row r="2554" ht="14.25" hidden="1" customHeight="1" x14ac:dyDescent="0.2"/>
    <row r="2555" ht="14.25" hidden="1" customHeight="1" x14ac:dyDescent="0.2"/>
    <row r="2556" ht="14.25" hidden="1" customHeight="1" x14ac:dyDescent="0.2"/>
    <row r="2557" ht="14.25" hidden="1" customHeight="1" x14ac:dyDescent="0.2"/>
    <row r="2558" ht="14.25" hidden="1" customHeight="1" x14ac:dyDescent="0.2"/>
    <row r="2559" ht="14.25" hidden="1" customHeight="1" x14ac:dyDescent="0.2"/>
    <row r="2560" ht="14.25" hidden="1" customHeight="1" x14ac:dyDescent="0.2"/>
    <row r="2561" ht="14.25" hidden="1" customHeight="1" x14ac:dyDescent="0.2"/>
    <row r="2562" ht="14.25" hidden="1" customHeight="1" x14ac:dyDescent="0.2"/>
    <row r="2563" ht="14.25" hidden="1" customHeight="1" x14ac:dyDescent="0.2"/>
    <row r="2564" ht="14.25" hidden="1" customHeight="1" x14ac:dyDescent="0.2"/>
    <row r="2565" ht="14.25" hidden="1" customHeight="1" x14ac:dyDescent="0.2"/>
    <row r="2566" ht="14.25" hidden="1" customHeight="1" x14ac:dyDescent="0.2"/>
    <row r="2567" ht="14.25" hidden="1" customHeight="1" x14ac:dyDescent="0.2"/>
    <row r="2568" ht="14.25" hidden="1" customHeight="1" x14ac:dyDescent="0.2"/>
    <row r="2569" ht="14.25" hidden="1" customHeight="1" x14ac:dyDescent="0.2"/>
    <row r="2570" ht="14.25" hidden="1" customHeight="1" x14ac:dyDescent="0.2"/>
    <row r="2571" ht="14.25" hidden="1" customHeight="1" x14ac:dyDescent="0.2"/>
    <row r="2572" ht="14.25" hidden="1" customHeight="1" x14ac:dyDescent="0.2"/>
    <row r="2573" ht="14.25" hidden="1" customHeight="1" x14ac:dyDescent="0.2"/>
    <row r="2574" ht="14.25" hidden="1" customHeight="1" x14ac:dyDescent="0.2"/>
    <row r="2575" ht="14.25" hidden="1" customHeight="1" x14ac:dyDescent="0.2"/>
    <row r="2576" ht="14.25" hidden="1" customHeight="1" x14ac:dyDescent="0.2"/>
    <row r="2577" ht="14.25" hidden="1" customHeight="1" x14ac:dyDescent="0.2"/>
    <row r="2578" ht="14.25" hidden="1" customHeight="1" x14ac:dyDescent="0.2"/>
    <row r="2579" ht="14.25" hidden="1" customHeight="1" x14ac:dyDescent="0.2"/>
    <row r="2580" ht="14.25" hidden="1" customHeight="1" x14ac:dyDescent="0.2"/>
    <row r="2581" ht="14.25" hidden="1" customHeight="1" x14ac:dyDescent="0.2"/>
    <row r="2582" ht="14.25" hidden="1" customHeight="1" x14ac:dyDescent="0.2"/>
    <row r="2583" ht="14.25" hidden="1" customHeight="1" x14ac:dyDescent="0.2"/>
    <row r="2584" ht="14.25" hidden="1" customHeight="1" x14ac:dyDescent="0.2"/>
    <row r="2585" ht="14.25" hidden="1" customHeight="1" x14ac:dyDescent="0.2"/>
    <row r="2586" ht="14.25" hidden="1" customHeight="1" x14ac:dyDescent="0.2"/>
    <row r="2587" ht="14.25" hidden="1" customHeight="1" x14ac:dyDescent="0.2"/>
    <row r="2588" ht="14.25" hidden="1" customHeight="1" x14ac:dyDescent="0.2"/>
    <row r="2589" ht="14.25" hidden="1" customHeight="1" x14ac:dyDescent="0.2"/>
    <row r="2590" ht="14.25" hidden="1" customHeight="1" x14ac:dyDescent="0.2"/>
    <row r="2591" ht="14.25" hidden="1" customHeight="1" x14ac:dyDescent="0.2"/>
    <row r="2592" ht="14.25" hidden="1" customHeight="1" x14ac:dyDescent="0.2"/>
    <row r="2593" ht="14.25" hidden="1" customHeight="1" x14ac:dyDescent="0.2"/>
    <row r="2594" ht="14.25" hidden="1" customHeight="1" x14ac:dyDescent="0.2"/>
    <row r="2595" ht="14.25" hidden="1" customHeight="1" x14ac:dyDescent="0.2"/>
    <row r="2596" ht="14.25" hidden="1" customHeight="1" x14ac:dyDescent="0.2"/>
    <row r="2597" ht="14.25" hidden="1" customHeight="1" x14ac:dyDescent="0.2"/>
    <row r="2598" ht="14.25" hidden="1" customHeight="1" x14ac:dyDescent="0.2"/>
    <row r="2599" ht="14.25" hidden="1" customHeight="1" x14ac:dyDescent="0.2"/>
    <row r="2600" ht="14.25" hidden="1" customHeight="1" x14ac:dyDescent="0.2"/>
    <row r="2601" ht="14.25" hidden="1" customHeight="1" x14ac:dyDescent="0.2"/>
    <row r="2602" ht="14.25" hidden="1" customHeight="1" x14ac:dyDescent="0.2"/>
    <row r="2603" ht="14.25" hidden="1" customHeight="1" x14ac:dyDescent="0.2"/>
    <row r="2604" ht="14.25" hidden="1" customHeight="1" x14ac:dyDescent="0.2"/>
    <row r="2605" ht="14.25" hidden="1" customHeight="1" x14ac:dyDescent="0.2"/>
    <row r="2606" ht="14.25" hidden="1" customHeight="1" x14ac:dyDescent="0.2"/>
    <row r="2607" ht="14.25" hidden="1" customHeight="1" x14ac:dyDescent="0.2"/>
    <row r="2608" ht="14.25" hidden="1" customHeight="1" x14ac:dyDescent="0.2"/>
    <row r="2609" ht="14.25" hidden="1" customHeight="1" x14ac:dyDescent="0.2"/>
    <row r="2610" ht="14.25" hidden="1" customHeight="1" x14ac:dyDescent="0.2"/>
    <row r="2611" ht="14.25" hidden="1" customHeight="1" x14ac:dyDescent="0.2"/>
    <row r="2612" ht="14.25" hidden="1" customHeight="1" x14ac:dyDescent="0.2"/>
    <row r="2613" ht="14.25" hidden="1" customHeight="1" x14ac:dyDescent="0.2"/>
    <row r="2614" ht="14.25" hidden="1" customHeight="1" x14ac:dyDescent="0.2"/>
    <row r="2615" ht="14.25" hidden="1" customHeight="1" x14ac:dyDescent="0.2"/>
    <row r="2616" ht="14.25" hidden="1" customHeight="1" x14ac:dyDescent="0.2"/>
    <row r="2617" ht="14.25" hidden="1" customHeight="1" x14ac:dyDescent="0.2"/>
    <row r="2618" ht="14.25" hidden="1" customHeight="1" x14ac:dyDescent="0.2"/>
    <row r="2619" ht="14.25" hidden="1" customHeight="1" x14ac:dyDescent="0.2"/>
    <row r="2620" ht="14.25" hidden="1" customHeight="1" x14ac:dyDescent="0.2"/>
    <row r="2621" ht="14.25" hidden="1" customHeight="1" x14ac:dyDescent="0.2"/>
    <row r="2622" ht="14.25" hidden="1" customHeight="1" x14ac:dyDescent="0.2"/>
    <row r="2623" ht="14.25" hidden="1" customHeight="1" x14ac:dyDescent="0.2"/>
    <row r="2624" ht="14.25" hidden="1" customHeight="1" x14ac:dyDescent="0.2"/>
    <row r="2625" ht="14.25" hidden="1" customHeight="1" x14ac:dyDescent="0.2"/>
    <row r="2626" ht="14.25" hidden="1" customHeight="1" x14ac:dyDescent="0.2"/>
    <row r="2627" ht="14.25" hidden="1" customHeight="1" x14ac:dyDescent="0.2"/>
    <row r="2628" ht="14.25" hidden="1" customHeight="1" x14ac:dyDescent="0.2"/>
    <row r="2629" ht="14.25" hidden="1" customHeight="1" x14ac:dyDescent="0.2"/>
    <row r="2630" ht="14.25" hidden="1" customHeight="1" x14ac:dyDescent="0.2"/>
    <row r="2631" ht="14.25" hidden="1" customHeight="1" x14ac:dyDescent="0.2"/>
    <row r="2632" ht="14.25" hidden="1" customHeight="1" x14ac:dyDescent="0.2"/>
    <row r="2633" ht="14.25" hidden="1" customHeight="1" x14ac:dyDescent="0.2"/>
    <row r="2634" ht="14.25" hidden="1" customHeight="1" x14ac:dyDescent="0.2"/>
    <row r="2635" ht="14.25" hidden="1" customHeight="1" x14ac:dyDescent="0.2"/>
    <row r="2636" ht="14.25" hidden="1" customHeight="1" x14ac:dyDescent="0.2"/>
    <row r="2637" ht="14.25" hidden="1" customHeight="1" x14ac:dyDescent="0.2"/>
    <row r="2638" ht="14.25" hidden="1" customHeight="1" x14ac:dyDescent="0.2"/>
    <row r="2639" ht="14.25" hidden="1" customHeight="1" x14ac:dyDescent="0.2"/>
    <row r="2640" ht="14.25" hidden="1" customHeight="1" x14ac:dyDescent="0.2"/>
    <row r="2641" ht="14.25" hidden="1" customHeight="1" x14ac:dyDescent="0.2"/>
    <row r="2642" ht="14.25" hidden="1" customHeight="1" x14ac:dyDescent="0.2"/>
    <row r="2643" ht="14.25" hidden="1" customHeight="1" x14ac:dyDescent="0.2"/>
    <row r="2644" ht="14.25" hidden="1" customHeight="1" x14ac:dyDescent="0.2"/>
    <row r="2645" ht="14.25" hidden="1" customHeight="1" x14ac:dyDescent="0.2"/>
    <row r="2646" ht="14.25" hidden="1" customHeight="1" x14ac:dyDescent="0.2"/>
    <row r="2647" ht="14.25" hidden="1" customHeight="1" x14ac:dyDescent="0.2"/>
    <row r="2648" ht="14.25" hidden="1" customHeight="1" x14ac:dyDescent="0.2"/>
    <row r="2649" ht="14.25" hidden="1" customHeight="1" x14ac:dyDescent="0.2"/>
    <row r="2650" ht="14.25" hidden="1" customHeight="1" x14ac:dyDescent="0.2"/>
    <row r="2651" ht="14.25" hidden="1" customHeight="1" x14ac:dyDescent="0.2"/>
    <row r="2652" ht="14.25" hidden="1" customHeight="1" x14ac:dyDescent="0.2"/>
    <row r="2653" ht="14.25" hidden="1" customHeight="1" x14ac:dyDescent="0.2"/>
    <row r="2654" ht="14.25" hidden="1" customHeight="1" x14ac:dyDescent="0.2"/>
    <row r="2655" ht="14.25" hidden="1" customHeight="1" x14ac:dyDescent="0.2"/>
    <row r="2656" ht="14.25" hidden="1" customHeight="1" x14ac:dyDescent="0.2"/>
    <row r="2657" ht="14.25" hidden="1" customHeight="1" x14ac:dyDescent="0.2"/>
    <row r="2658" ht="14.25" hidden="1" customHeight="1" x14ac:dyDescent="0.2"/>
    <row r="2659" ht="14.25" hidden="1" customHeight="1" x14ac:dyDescent="0.2"/>
    <row r="2660" ht="14.25" hidden="1" customHeight="1" x14ac:dyDescent="0.2"/>
    <row r="2661" ht="14.25" hidden="1" customHeight="1" x14ac:dyDescent="0.2"/>
    <row r="2662" ht="14.25" hidden="1" customHeight="1" x14ac:dyDescent="0.2"/>
    <row r="2663" ht="14.25" hidden="1" customHeight="1" x14ac:dyDescent="0.2"/>
    <row r="2664" ht="14.25" hidden="1" customHeight="1" x14ac:dyDescent="0.2"/>
    <row r="2665" ht="14.25" hidden="1" customHeight="1" x14ac:dyDescent="0.2"/>
    <row r="2666" ht="14.25" hidden="1" customHeight="1" x14ac:dyDescent="0.2"/>
    <row r="2667" ht="14.25" hidden="1" customHeight="1" x14ac:dyDescent="0.2"/>
    <row r="2668" ht="14.25" hidden="1" customHeight="1" x14ac:dyDescent="0.2"/>
    <row r="2669" ht="14.25" hidden="1" customHeight="1" x14ac:dyDescent="0.2"/>
    <row r="2670" ht="14.25" hidden="1" customHeight="1" x14ac:dyDescent="0.2"/>
    <row r="2671" ht="14.25" hidden="1" customHeight="1" x14ac:dyDescent="0.2"/>
    <row r="2672" ht="14.25" hidden="1" customHeight="1" x14ac:dyDescent="0.2"/>
    <row r="2673" ht="14.25" hidden="1" customHeight="1" x14ac:dyDescent="0.2"/>
    <row r="2674" ht="14.25" hidden="1" customHeight="1" x14ac:dyDescent="0.2"/>
    <row r="2675" ht="14.25" hidden="1" customHeight="1" x14ac:dyDescent="0.2"/>
    <row r="2676" ht="14.25" hidden="1" customHeight="1" x14ac:dyDescent="0.2"/>
    <row r="2677" ht="14.25" hidden="1" customHeight="1" x14ac:dyDescent="0.2"/>
    <row r="2678" ht="14.25" hidden="1" customHeight="1" x14ac:dyDescent="0.2"/>
    <row r="2679" ht="14.25" hidden="1" customHeight="1" x14ac:dyDescent="0.2"/>
    <row r="2680" ht="14.25" hidden="1" customHeight="1" x14ac:dyDescent="0.2"/>
    <row r="2681" ht="14.25" hidden="1" customHeight="1" x14ac:dyDescent="0.2"/>
  </sheetData>
  <sheetProtection password="CE33" sheet="1" objects="1" scenarios="1" formatCells="0" formatColumns="0" formatRows="0" insertHyperlinks="0"/>
  <mergeCells count="77">
    <mergeCell ref="AC36:AN1048576"/>
    <mergeCell ref="G7:G8"/>
    <mergeCell ref="I7:I8"/>
    <mergeCell ref="K7:K8"/>
    <mergeCell ref="M7:M8"/>
    <mergeCell ref="G9:H9"/>
    <mergeCell ref="I9:J9"/>
    <mergeCell ref="K9:L9"/>
    <mergeCell ref="M9:N9"/>
    <mergeCell ref="S9:T9"/>
    <mergeCell ref="U9:V9"/>
    <mergeCell ref="AG31:AG33"/>
    <mergeCell ref="AH31:AH33"/>
    <mergeCell ref="AI31:AI33"/>
    <mergeCell ref="AB12:AC13"/>
    <mergeCell ref="AB14:AC15"/>
    <mergeCell ref="AU9:AV9"/>
    <mergeCell ref="AB10:AC11"/>
    <mergeCell ref="AV31:AV33"/>
    <mergeCell ref="AC20:AC21"/>
    <mergeCell ref="AC22:AC23"/>
    <mergeCell ref="AC24:AC25"/>
    <mergeCell ref="AC26:AC27"/>
    <mergeCell ref="AC28:AC29"/>
    <mergeCell ref="AP31:AP33"/>
    <mergeCell ref="AQ31:AQ33"/>
    <mergeCell ref="AR31:AR33"/>
    <mergeCell ref="AS31:AS33"/>
    <mergeCell ref="AT31:AT33"/>
    <mergeCell ref="AU31:AU33"/>
    <mergeCell ref="AK31:AK33"/>
    <mergeCell ref="AB31:AD33"/>
    <mergeCell ref="AB16:AC17"/>
    <mergeCell ref="AB18:AC19"/>
    <mergeCell ref="AB20:AB29"/>
    <mergeCell ref="AM31:AM33"/>
    <mergeCell ref="AB30:AD30"/>
    <mergeCell ref="AN31:AN33"/>
    <mergeCell ref="AO31:AO33"/>
    <mergeCell ref="AE31:AE33"/>
    <mergeCell ref="AM7:AM8"/>
    <mergeCell ref="AO7:AO8"/>
    <mergeCell ref="AH7:AH8"/>
    <mergeCell ref="AJ7:AJ8"/>
    <mergeCell ref="AO9:AP9"/>
    <mergeCell ref="AF31:AF33"/>
    <mergeCell ref="AE7:AE8"/>
    <mergeCell ref="AF7:AF8"/>
    <mergeCell ref="AG7:AG8"/>
    <mergeCell ref="AL31:AL33"/>
    <mergeCell ref="AJ31:AJ33"/>
    <mergeCell ref="AU7:AU8"/>
    <mergeCell ref="C9:D9"/>
    <mergeCell ref="E9:F9"/>
    <mergeCell ref="AB9:AD9"/>
    <mergeCell ref="AH9:AI9"/>
    <mergeCell ref="AM9:AN9"/>
    <mergeCell ref="O9:P9"/>
    <mergeCell ref="Q9:R9"/>
    <mergeCell ref="W9:X9"/>
    <mergeCell ref="Y9:Z9"/>
    <mergeCell ref="AK7:AK8"/>
    <mergeCell ref="AL7:AL8"/>
    <mergeCell ref="O7:O8"/>
    <mergeCell ref="Q7:Q8"/>
    <mergeCell ref="AQ9:AR9"/>
    <mergeCell ref="AS9:AT9"/>
    <mergeCell ref="AQ7:AQ8"/>
    <mergeCell ref="AS7:AS8"/>
    <mergeCell ref="S7:S8"/>
    <mergeCell ref="U7:U8"/>
    <mergeCell ref="B6:B8"/>
    <mergeCell ref="AB6:AC6"/>
    <mergeCell ref="C7:C8"/>
    <mergeCell ref="E7:E8"/>
    <mergeCell ref="W7:W8"/>
    <mergeCell ref="Y7:Y8"/>
  </mergeCells>
  <dataValidations count="1">
    <dataValidation type="decimal" operator="greaterThanOrEqual" allowBlank="1" showInputMessage="1" showErrorMessage="1" error="Please enter non-negative number." sqref="AF11:AF12 AE18:AI29 AH10:AI16 AG11:AG14 C10:Z25 AJ10:AV29 AE10:AV10">
      <formula1>0</formula1>
    </dataValidation>
  </dataValidations>
  <pageMargins left="0.70866141732283472" right="0.70866141732283472" top="0.74803149606299213" bottom="0.74803149606299213" header="0.31496062992125984" footer="0.31496062992125984"/>
  <pageSetup paperSize="8" scale="65" fitToWidth="2" orientation="landscape" cellComments="asDisplayed" r:id="rId1"/>
  <headerFooter>
    <oddHeader>&amp;LFSB shadow banking exercise 2017&amp;RConfidential when completed</oddHeader>
    <oddFooter>&amp;C&amp;P of &amp;N</oddFooter>
  </headerFooter>
  <colBreaks count="1" manualBreakCount="1">
    <brk id="28" min="1" max="2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59999389629810485"/>
  </sheetPr>
  <dimension ref="A1:AU2680"/>
  <sheetViews>
    <sheetView showGridLines="0" topLeftCell="Y1" zoomScale="85" zoomScaleNormal="85" zoomScaleSheetLayoutView="40" workbookViewId="0">
      <selection activeCell="D35" sqref="D35"/>
    </sheetView>
  </sheetViews>
  <sheetFormatPr defaultColWidth="0" defaultRowHeight="0" customHeight="1" zeroHeight="1" x14ac:dyDescent="0.2"/>
  <cols>
    <col min="1" max="1" width="3.625" style="3" customWidth="1"/>
    <col min="2" max="2" width="11.625" style="3" customWidth="1"/>
    <col min="3" max="26" width="12.5" style="3" customWidth="1"/>
    <col min="27" max="27" width="10.75" style="3" customWidth="1"/>
    <col min="28" max="28" width="14.875" style="3" customWidth="1"/>
    <col min="29" max="29" width="11.625" style="3" customWidth="1"/>
    <col min="30" max="47" width="12.5" style="3" customWidth="1"/>
    <col min="48" max="48" width="9" style="3" customWidth="1"/>
    <col min="49" max="16384" width="0" style="3" hidden="1"/>
  </cols>
  <sheetData>
    <row r="1" spans="1:47" s="2" customFormat="1" ht="14.25" customHeight="1" x14ac:dyDescent="0.2">
      <c r="A1" s="50" t="s">
        <v>217</v>
      </c>
      <c r="B1" s="39"/>
      <c r="O1" s="156" t="s">
        <v>3</v>
      </c>
      <c r="P1" s="65" t="s">
        <v>94</v>
      </c>
      <c r="Q1" s="58"/>
      <c r="AA1" s="3"/>
      <c r="AB1" s="39"/>
      <c r="AC1" s="39"/>
    </row>
    <row r="2" spans="1:47" s="2" customFormat="1" ht="19.5" customHeight="1" x14ac:dyDescent="0.2">
      <c r="B2" s="75" t="s">
        <v>138</v>
      </c>
      <c r="C2" s="75"/>
      <c r="D2" s="75"/>
      <c r="E2" s="75"/>
      <c r="F2" s="75"/>
      <c r="G2" s="75"/>
      <c r="H2" s="75"/>
      <c r="I2" s="75"/>
      <c r="J2" s="75"/>
      <c r="K2" s="75"/>
      <c r="L2" s="75"/>
      <c r="M2" s="75"/>
      <c r="N2" s="75"/>
      <c r="O2" s="75"/>
      <c r="P2" s="75"/>
      <c r="Q2" s="75"/>
      <c r="R2" s="75"/>
      <c r="S2" s="75"/>
      <c r="T2" s="75"/>
      <c r="U2" s="75"/>
      <c r="V2" s="75"/>
      <c r="W2" s="75"/>
      <c r="X2" s="75"/>
      <c r="Y2" s="75"/>
      <c r="Z2" s="75"/>
      <c r="AA2" s="130"/>
      <c r="AB2" s="75" t="s">
        <v>139</v>
      </c>
      <c r="AC2" s="75"/>
      <c r="AD2" s="75"/>
      <c r="AE2" s="75"/>
      <c r="AF2" s="75"/>
      <c r="AG2" s="75"/>
      <c r="AH2" s="75"/>
      <c r="AI2" s="75"/>
      <c r="AJ2" s="75"/>
      <c r="AK2" s="75"/>
      <c r="AL2" s="75"/>
      <c r="AM2" s="75"/>
      <c r="AN2" s="75"/>
      <c r="AO2" s="75"/>
      <c r="AP2" s="75"/>
      <c r="AQ2" s="75"/>
      <c r="AR2" s="75"/>
      <c r="AS2" s="75"/>
      <c r="AT2" s="75"/>
      <c r="AU2" s="75"/>
    </row>
    <row r="3" spans="1:47" ht="9.9499999999999993" customHeight="1" x14ac:dyDescent="0.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row>
    <row r="4" spans="1:47" s="2" customFormat="1" ht="12" customHeight="1" x14ac:dyDescent="0.2">
      <c r="B4" s="74" t="s">
        <v>237</v>
      </c>
      <c r="D4" s="74"/>
      <c r="E4" s="74"/>
      <c r="F4" s="74"/>
      <c r="G4" s="74"/>
      <c r="H4" s="74"/>
      <c r="I4" s="74"/>
      <c r="J4" s="74"/>
      <c r="K4" s="74"/>
      <c r="L4" s="74"/>
      <c r="M4" s="74"/>
      <c r="N4" s="74"/>
      <c r="O4" s="74"/>
      <c r="P4" s="74"/>
      <c r="Q4" s="74"/>
      <c r="R4" s="74"/>
      <c r="S4" s="74"/>
      <c r="T4" s="74"/>
      <c r="U4" s="74"/>
      <c r="V4" s="74"/>
      <c r="W4" s="74"/>
      <c r="X4" s="74"/>
      <c r="Y4" s="74"/>
      <c r="Z4" s="74"/>
      <c r="AA4" s="155"/>
      <c r="AB4" s="74" t="s">
        <v>237</v>
      </c>
      <c r="AC4" s="74"/>
      <c r="AH4" s="74"/>
      <c r="AM4" s="74"/>
      <c r="AO4" s="74"/>
      <c r="AQ4" s="74"/>
      <c r="AS4" s="74"/>
      <c r="AU4" s="74"/>
    </row>
    <row r="5" spans="1:47" s="2" customFormat="1" ht="12" customHeight="1" thickBot="1" x14ac:dyDescent="0.25">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row>
    <row r="6" spans="1:47" s="2" customFormat="1" ht="14.25" customHeight="1" x14ac:dyDescent="0.2">
      <c r="B6" s="2023" t="s">
        <v>124</v>
      </c>
      <c r="C6" s="156" t="s">
        <v>1</v>
      </c>
      <c r="D6" s="65" t="s">
        <v>2</v>
      </c>
      <c r="E6" s="156" t="s">
        <v>3</v>
      </c>
      <c r="F6" s="65" t="s">
        <v>94</v>
      </c>
      <c r="G6" s="65"/>
      <c r="H6" s="65"/>
      <c r="I6" s="65"/>
      <c r="J6" s="65"/>
      <c r="K6" s="65"/>
      <c r="L6" s="65"/>
      <c r="M6" s="65"/>
      <c r="N6" s="65"/>
      <c r="O6" s="156" t="s">
        <v>4</v>
      </c>
      <c r="P6" s="65" t="s">
        <v>5</v>
      </c>
      <c r="Q6" s="156" t="s">
        <v>6</v>
      </c>
      <c r="R6" s="65" t="s">
        <v>7</v>
      </c>
      <c r="S6" s="156" t="s">
        <v>8</v>
      </c>
      <c r="T6" s="65" t="s">
        <v>9</v>
      </c>
      <c r="U6" s="156" t="s">
        <v>10</v>
      </c>
      <c r="V6" s="65" t="s">
        <v>11</v>
      </c>
      <c r="W6" s="156" t="s">
        <v>20</v>
      </c>
      <c r="X6" s="65" t="s">
        <v>21</v>
      </c>
      <c r="Y6" s="156" t="s">
        <v>22</v>
      </c>
      <c r="Z6" s="65" t="s">
        <v>23</v>
      </c>
      <c r="AA6" s="58"/>
      <c r="AB6" s="2111" t="s">
        <v>541</v>
      </c>
      <c r="AC6" s="2111"/>
      <c r="AD6" s="156" t="s">
        <v>1</v>
      </c>
      <c r="AE6" s="156" t="s">
        <v>2</v>
      </c>
      <c r="AF6" s="156" t="s">
        <v>3</v>
      </c>
      <c r="AG6" s="156" t="s">
        <v>94</v>
      </c>
      <c r="AH6" s="65" t="s">
        <v>4</v>
      </c>
      <c r="AI6" s="156" t="s">
        <v>5</v>
      </c>
      <c r="AJ6" s="156" t="s">
        <v>6</v>
      </c>
      <c r="AK6" s="156" t="s">
        <v>7</v>
      </c>
      <c r="AL6" s="156" t="s">
        <v>8</v>
      </c>
      <c r="AM6" s="156" t="s">
        <v>9</v>
      </c>
      <c r="AN6" s="65" t="s">
        <v>10</v>
      </c>
      <c r="AO6" s="156" t="s">
        <v>11</v>
      </c>
      <c r="AP6" s="65" t="s">
        <v>12</v>
      </c>
      <c r="AQ6" s="156" t="s">
        <v>13</v>
      </c>
      <c r="AR6" s="65" t="s">
        <v>14</v>
      </c>
      <c r="AS6" s="156" t="s">
        <v>15</v>
      </c>
      <c r="AT6" s="65" t="s">
        <v>16</v>
      </c>
      <c r="AU6" s="156" t="s">
        <v>17</v>
      </c>
    </row>
    <row r="7" spans="1:47" s="2" customFormat="1" ht="32.1" customHeight="1" x14ac:dyDescent="0.2">
      <c r="B7" s="2015"/>
      <c r="C7" s="2058" t="s">
        <v>344</v>
      </c>
      <c r="D7" s="159"/>
      <c r="E7" s="2060" t="s">
        <v>345</v>
      </c>
      <c r="F7" s="159"/>
      <c r="G7" s="2060" t="s">
        <v>1012</v>
      </c>
      <c r="H7" s="159"/>
      <c r="I7" s="2060" t="s">
        <v>1013</v>
      </c>
      <c r="J7" s="159"/>
      <c r="K7" s="2060" t="s">
        <v>1014</v>
      </c>
      <c r="L7" s="159"/>
      <c r="M7" s="2060" t="s">
        <v>1015</v>
      </c>
      <c r="N7" s="159"/>
      <c r="O7" s="2060" t="s">
        <v>784</v>
      </c>
      <c r="P7" s="159"/>
      <c r="Q7" s="2060" t="s">
        <v>785</v>
      </c>
      <c r="R7" s="159"/>
      <c r="S7" s="2060" t="s">
        <v>786</v>
      </c>
      <c r="T7" s="159"/>
      <c r="U7" s="2060" t="s">
        <v>787</v>
      </c>
      <c r="V7" s="159"/>
      <c r="W7" s="2060" t="s">
        <v>1048</v>
      </c>
      <c r="X7" s="159"/>
      <c r="Y7" s="2060" t="s">
        <v>1047</v>
      </c>
      <c r="Z7" s="159"/>
      <c r="AA7" s="815"/>
      <c r="AB7" s="2112"/>
      <c r="AC7" s="2112"/>
      <c r="AD7" s="2058" t="s">
        <v>312</v>
      </c>
      <c r="AE7" s="2060" t="s">
        <v>143</v>
      </c>
      <c r="AF7" s="2060" t="s">
        <v>136</v>
      </c>
      <c r="AG7" s="2060" t="s">
        <v>137</v>
      </c>
      <c r="AH7" s="159"/>
      <c r="AI7" s="2060" t="s">
        <v>253</v>
      </c>
      <c r="AJ7" s="2060" t="s">
        <v>352</v>
      </c>
      <c r="AK7" s="2060" t="s">
        <v>350</v>
      </c>
      <c r="AL7" s="2060" t="s">
        <v>254</v>
      </c>
      <c r="AM7" s="159"/>
      <c r="AN7" s="2036" t="s">
        <v>255</v>
      </c>
      <c r="AO7" s="159"/>
      <c r="AP7" s="2036" t="s">
        <v>256</v>
      </c>
      <c r="AQ7" s="159"/>
      <c r="AR7" s="2036" t="s">
        <v>343</v>
      </c>
      <c r="AS7" s="159"/>
      <c r="AT7" s="2036" t="s">
        <v>472</v>
      </c>
      <c r="AU7" s="159"/>
    </row>
    <row r="8" spans="1:47" s="2" customFormat="1" ht="68.099999999999994" customHeight="1" x14ac:dyDescent="0.2">
      <c r="B8" s="2015"/>
      <c r="C8" s="2059"/>
      <c r="D8" s="1627" t="s">
        <v>252</v>
      </c>
      <c r="E8" s="2061"/>
      <c r="F8" s="1627" t="s">
        <v>252</v>
      </c>
      <c r="G8" s="2061"/>
      <c r="H8" s="1627" t="s">
        <v>252</v>
      </c>
      <c r="I8" s="2061"/>
      <c r="J8" s="1627" t="s">
        <v>252</v>
      </c>
      <c r="K8" s="2061"/>
      <c r="L8" s="1627" t="s">
        <v>252</v>
      </c>
      <c r="M8" s="2061"/>
      <c r="N8" s="1627" t="s">
        <v>252</v>
      </c>
      <c r="O8" s="2061"/>
      <c r="P8" s="1627" t="s">
        <v>252</v>
      </c>
      <c r="Q8" s="2061"/>
      <c r="R8" s="1627" t="s">
        <v>252</v>
      </c>
      <c r="S8" s="2061"/>
      <c r="T8" s="1627" t="s">
        <v>252</v>
      </c>
      <c r="U8" s="2061"/>
      <c r="V8" s="1627" t="s">
        <v>252</v>
      </c>
      <c r="W8" s="2061"/>
      <c r="X8" s="1627" t="s">
        <v>252</v>
      </c>
      <c r="Y8" s="2061"/>
      <c r="Z8" s="1627" t="s">
        <v>252</v>
      </c>
      <c r="AA8" s="815"/>
      <c r="AB8" s="2112"/>
      <c r="AC8" s="2112"/>
      <c r="AD8" s="2058"/>
      <c r="AE8" s="2060"/>
      <c r="AF8" s="2060"/>
      <c r="AG8" s="2060"/>
      <c r="AH8" s="197" t="s">
        <v>252</v>
      </c>
      <c r="AI8" s="2060"/>
      <c r="AJ8" s="2060"/>
      <c r="AK8" s="2060"/>
      <c r="AL8" s="2060"/>
      <c r="AM8" s="197" t="s">
        <v>252</v>
      </c>
      <c r="AN8" s="2061"/>
      <c r="AO8" s="197" t="s">
        <v>252</v>
      </c>
      <c r="AP8" s="2061"/>
      <c r="AQ8" s="197" t="s">
        <v>252</v>
      </c>
      <c r="AR8" s="2061"/>
      <c r="AS8" s="197" t="s">
        <v>252</v>
      </c>
      <c r="AT8" s="2061"/>
      <c r="AU8" s="197" t="s">
        <v>252</v>
      </c>
    </row>
    <row r="9" spans="1:47" s="52" customFormat="1" ht="27.75" customHeight="1" thickBot="1" x14ac:dyDescent="0.25">
      <c r="A9" s="51"/>
      <c r="B9" s="816" t="s">
        <v>104</v>
      </c>
      <c r="C9" s="2104" t="s">
        <v>347</v>
      </c>
      <c r="D9" s="2105"/>
      <c r="E9" s="2106" t="s">
        <v>348</v>
      </c>
      <c r="F9" s="2105"/>
      <c r="G9" s="1625"/>
      <c r="H9" s="1625"/>
      <c r="I9" s="1625"/>
      <c r="J9" s="1625"/>
      <c r="K9" s="1625"/>
      <c r="L9" s="1625"/>
      <c r="M9" s="1625"/>
      <c r="N9" s="1625"/>
      <c r="O9" s="1625"/>
      <c r="P9" s="1625"/>
      <c r="Q9" s="1625"/>
      <c r="R9" s="1625"/>
      <c r="S9" s="1625"/>
      <c r="T9" s="1625"/>
      <c r="U9" s="1625"/>
      <c r="V9" s="1625"/>
      <c r="W9" s="2065" t="s">
        <v>1049</v>
      </c>
      <c r="X9" s="2063"/>
      <c r="Y9" s="2064" t="s">
        <v>1050</v>
      </c>
      <c r="Z9" s="2063"/>
      <c r="AA9" s="60"/>
      <c r="AB9" s="2107" t="s">
        <v>104</v>
      </c>
      <c r="AC9" s="2108"/>
      <c r="AD9" s="432" t="s">
        <v>349</v>
      </c>
      <c r="AE9" s="817" t="s">
        <v>257</v>
      </c>
      <c r="AF9" s="817" t="s">
        <v>258</v>
      </c>
      <c r="AG9" s="2068" t="s">
        <v>259</v>
      </c>
      <c r="AH9" s="2068"/>
      <c r="AI9" s="817" t="s">
        <v>260</v>
      </c>
      <c r="AJ9" s="817" t="s">
        <v>261</v>
      </c>
      <c r="AK9" s="817" t="s">
        <v>351</v>
      </c>
      <c r="AL9" s="2069" t="s">
        <v>353</v>
      </c>
      <c r="AM9" s="2069"/>
      <c r="AN9" s="2073" t="s">
        <v>262</v>
      </c>
      <c r="AO9" s="2074"/>
      <c r="AP9" s="2073" t="s">
        <v>263</v>
      </c>
      <c r="AQ9" s="2074"/>
      <c r="AR9" s="2073" t="s">
        <v>264</v>
      </c>
      <c r="AS9" s="2074"/>
      <c r="AT9" s="2073" t="s">
        <v>473</v>
      </c>
      <c r="AU9" s="2074"/>
    </row>
    <row r="10" spans="1:47" s="2" customFormat="1" ht="14.25" customHeight="1" x14ac:dyDescent="0.2">
      <c r="A10" s="6"/>
      <c r="B10" s="84">
        <v>2002</v>
      </c>
      <c r="C10" s="844"/>
      <c r="D10" s="840"/>
      <c r="E10" s="845"/>
      <c r="F10" s="840"/>
      <c r="G10" s="840"/>
      <c r="H10" s="840"/>
      <c r="I10" s="840"/>
      <c r="J10" s="840"/>
      <c r="K10" s="840"/>
      <c r="L10" s="840"/>
      <c r="M10" s="840"/>
      <c r="N10" s="840"/>
      <c r="O10" s="840"/>
      <c r="P10" s="840"/>
      <c r="Q10" s="840"/>
      <c r="R10" s="840"/>
      <c r="S10" s="840"/>
      <c r="T10" s="840"/>
      <c r="U10" s="840"/>
      <c r="V10" s="840"/>
      <c r="W10" s="1746"/>
      <c r="X10" s="1746"/>
      <c r="Y10" s="1746"/>
      <c r="Z10" s="1746"/>
      <c r="AA10" s="658"/>
      <c r="AB10" s="2109" t="s">
        <v>312</v>
      </c>
      <c r="AC10" s="173" t="s">
        <v>134</v>
      </c>
      <c r="AD10" s="178"/>
      <c r="AE10" s="178"/>
      <c r="AF10" s="178"/>
      <c r="AG10" s="178"/>
      <c r="AH10" s="179"/>
      <c r="AI10" s="178"/>
      <c r="AJ10" s="178"/>
      <c r="AK10" s="178"/>
      <c r="AL10" s="178"/>
      <c r="AM10" s="179"/>
      <c r="AN10" s="178"/>
      <c r="AO10" s="179"/>
      <c r="AP10" s="178"/>
      <c r="AQ10" s="179"/>
      <c r="AR10" s="178"/>
      <c r="AS10" s="179"/>
      <c r="AT10" s="178"/>
      <c r="AU10" s="179"/>
    </row>
    <row r="11" spans="1:47" s="2" customFormat="1" ht="14.25" customHeight="1" x14ac:dyDescent="0.2">
      <c r="A11" s="6"/>
      <c r="B11" s="85">
        <v>2003</v>
      </c>
      <c r="C11" s="846" t="str">
        <f>IF(NOT(ISBLANK('3 interconnectedness'!C11)),IF(NOT(ISBLANK('3 interconnectedness'!C10)),'3 interconnectedness'!C11/'3 interconnectedness'!C10-1,""),"")</f>
        <v/>
      </c>
      <c r="D11" s="841" t="str">
        <f>IF(NOT(ISBLANK('3 interconnectedness'!D11)),IF(NOT(ISBLANK('3 interconnectedness'!D10)),'3 interconnectedness'!D11/'3 interconnectedness'!D10-1,""),"")</f>
        <v/>
      </c>
      <c r="E11" s="847" t="str">
        <f>IF(NOT(ISBLANK('3 interconnectedness'!E11)),IF(NOT(ISBLANK('3 interconnectedness'!E10)),'3 interconnectedness'!E11/'3 interconnectedness'!E10-1,""),"")</f>
        <v/>
      </c>
      <c r="F11" s="841" t="str">
        <f>IF(NOT(ISBLANK('3 interconnectedness'!F11)),IF(NOT(ISBLANK('3 interconnectedness'!F10)),'3 interconnectedness'!F11/'3 interconnectedness'!F10-1,""),"")</f>
        <v/>
      </c>
      <c r="G11" s="841" t="str">
        <f>IF(NOT(ISBLANK('3 interconnectedness'!G11)),IF(NOT(ISBLANK('3 interconnectedness'!G10)),'3 interconnectedness'!G11/'3 interconnectedness'!G10-1,""),"")</f>
        <v/>
      </c>
      <c r="H11" s="841" t="str">
        <f>IF(NOT(ISBLANK('3 interconnectedness'!H11)),IF(NOT(ISBLANK('3 interconnectedness'!H10)),'3 interconnectedness'!H11/'3 interconnectedness'!H10-1,""),"")</f>
        <v/>
      </c>
      <c r="I11" s="841" t="str">
        <f>IF(NOT(ISBLANK('3 interconnectedness'!I11)),IF(NOT(ISBLANK('3 interconnectedness'!I10)),'3 interconnectedness'!I11/'3 interconnectedness'!I10-1,""),"")</f>
        <v/>
      </c>
      <c r="J11" s="841" t="str">
        <f>IF(NOT(ISBLANK('3 interconnectedness'!J11)),IF(NOT(ISBLANK('3 interconnectedness'!J10)),'3 interconnectedness'!J11/'3 interconnectedness'!J10-1,""),"")</f>
        <v/>
      </c>
      <c r="K11" s="841" t="str">
        <f>IF(NOT(ISBLANK('3 interconnectedness'!K11)),IF(NOT(ISBLANK('3 interconnectedness'!K10)),'3 interconnectedness'!K11/'3 interconnectedness'!K10-1,""),"")</f>
        <v/>
      </c>
      <c r="L11" s="841" t="str">
        <f>IF(NOT(ISBLANK('3 interconnectedness'!L11)),IF(NOT(ISBLANK('3 interconnectedness'!L10)),'3 interconnectedness'!L11/'3 interconnectedness'!L10-1,""),"")</f>
        <v/>
      </c>
      <c r="M11" s="841" t="str">
        <f>IF(NOT(ISBLANK('3 interconnectedness'!M11)),IF(NOT(ISBLANK('3 interconnectedness'!M10)),'3 interconnectedness'!M11/'3 interconnectedness'!M10-1,""),"")</f>
        <v/>
      </c>
      <c r="N11" s="841" t="str">
        <f>IF(NOT(ISBLANK('3 interconnectedness'!N11)),IF(NOT(ISBLANK('3 interconnectedness'!N10)),'3 interconnectedness'!N11/'3 interconnectedness'!N10-1,""),"")</f>
        <v/>
      </c>
      <c r="O11" s="841" t="str">
        <f>IF(NOT(ISBLANK('3 interconnectedness'!O11)),IF(NOT(ISBLANK('3 interconnectedness'!O10)),'3 interconnectedness'!O11/'3 interconnectedness'!O10-1,""),"")</f>
        <v/>
      </c>
      <c r="P11" s="841" t="str">
        <f>IF(NOT(ISBLANK('3 interconnectedness'!P11)),IF(NOT(ISBLANK('3 interconnectedness'!P10)),'3 interconnectedness'!P11/'3 interconnectedness'!P10-1,""),"")</f>
        <v/>
      </c>
      <c r="Q11" s="841" t="str">
        <f>IF(NOT(ISBLANK('3 interconnectedness'!Q11)),IF(NOT(ISBLANK('3 interconnectedness'!Q10)),'3 interconnectedness'!Q11/'3 interconnectedness'!Q10-1,""),"")</f>
        <v/>
      </c>
      <c r="R11" s="841" t="str">
        <f>IF(NOT(ISBLANK('3 interconnectedness'!R11)),IF(NOT(ISBLANK('3 interconnectedness'!R10)),'3 interconnectedness'!R11/'3 interconnectedness'!R10-1,""),"")</f>
        <v/>
      </c>
      <c r="S11" s="841" t="str">
        <f>IF(NOT(ISBLANK('3 interconnectedness'!S11)),IF(NOT(ISBLANK('3 interconnectedness'!S10)),'3 interconnectedness'!S11/'3 interconnectedness'!S10-1,""),"")</f>
        <v/>
      </c>
      <c r="T11" s="841" t="str">
        <f>IF(NOT(ISBLANK('3 interconnectedness'!T11)),IF(NOT(ISBLANK('3 interconnectedness'!T10)),'3 interconnectedness'!T11/'3 interconnectedness'!T10-1,""),"")</f>
        <v/>
      </c>
      <c r="U11" s="841" t="str">
        <f>IF(NOT(ISBLANK('3 interconnectedness'!U11)),IF(NOT(ISBLANK('3 interconnectedness'!U10)),'3 interconnectedness'!U11/'3 interconnectedness'!U10-1,""),"")</f>
        <v/>
      </c>
      <c r="V11" s="841" t="str">
        <f>IF(NOT(ISBLANK('3 interconnectedness'!V11)),IF(NOT(ISBLANK('3 interconnectedness'!V10)),'3 interconnectedness'!V11/'3 interconnectedness'!V10-1,""),"")</f>
        <v/>
      </c>
      <c r="W11" s="841" t="str">
        <f>IF(NOT(ISBLANK('3 interconnectedness'!W11)),IF(NOT(ISBLANK('3 interconnectedness'!W10)),'3 interconnectedness'!W11/'3 interconnectedness'!W10-1,""),"")</f>
        <v/>
      </c>
      <c r="X11" s="841" t="str">
        <f>IF(NOT(ISBLANK('3 interconnectedness'!X11)),IF(NOT(ISBLANK('3 interconnectedness'!X10)),'3 interconnectedness'!X11/'3 interconnectedness'!X10-1,""),"")</f>
        <v/>
      </c>
      <c r="Y11" s="841" t="str">
        <f>IF(NOT(ISBLANK('3 interconnectedness'!Y11)),IF(NOT(ISBLANK('3 interconnectedness'!Y10)),'3 interconnectedness'!Y11/'3 interconnectedness'!Y10-1,""),"")</f>
        <v/>
      </c>
      <c r="Z11" s="841" t="str">
        <f>IF(NOT(ISBLANK('3 interconnectedness'!Z11)),IF(NOT(ISBLANK('3 interconnectedness'!Z10)),'3 interconnectedness'!Z11/'3 interconnectedness'!Z10-1,""),"")</f>
        <v/>
      </c>
      <c r="AA11" s="658"/>
      <c r="AB11" s="2110"/>
      <c r="AC11" s="174" t="s">
        <v>135</v>
      </c>
      <c r="AD11" s="663" t="str">
        <f>IF(COUNTBLANK(AD10)=1,"-",AD10)</f>
        <v>-</v>
      </c>
      <c r="AE11" s="175"/>
      <c r="AF11" s="175"/>
      <c r="AG11" s="175"/>
      <c r="AH11" s="176"/>
      <c r="AI11" s="175"/>
      <c r="AJ11" s="175"/>
      <c r="AK11" s="175"/>
      <c r="AL11" s="175"/>
      <c r="AM11" s="176"/>
      <c r="AN11" s="175"/>
      <c r="AO11" s="176"/>
      <c r="AP11" s="175"/>
      <c r="AQ11" s="176"/>
      <c r="AR11" s="175"/>
      <c r="AS11" s="176"/>
      <c r="AT11" s="175"/>
      <c r="AU11" s="176"/>
    </row>
    <row r="12" spans="1:47" s="2" customFormat="1" ht="14.25" customHeight="1" x14ac:dyDescent="0.2">
      <c r="A12" s="6"/>
      <c r="B12" s="85">
        <v>2004</v>
      </c>
      <c r="C12" s="846" t="str">
        <f>IF(NOT(ISBLANK('3 interconnectedness'!C12)),IF(NOT(ISBLANK('3 interconnectedness'!C11)),'3 interconnectedness'!C12/'3 interconnectedness'!C11-1,""),"")</f>
        <v/>
      </c>
      <c r="D12" s="841" t="str">
        <f>IF(NOT(ISBLANK('3 interconnectedness'!D12)),IF(NOT(ISBLANK('3 interconnectedness'!D11)),'3 interconnectedness'!D12/'3 interconnectedness'!D11-1,""),"")</f>
        <v/>
      </c>
      <c r="E12" s="847" t="str">
        <f>IF(NOT(ISBLANK('3 interconnectedness'!E12)),IF(NOT(ISBLANK('3 interconnectedness'!E11)),'3 interconnectedness'!E12/'3 interconnectedness'!E11-1,""),"")</f>
        <v/>
      </c>
      <c r="F12" s="841" t="str">
        <f>IF(NOT(ISBLANK('3 interconnectedness'!F12)),IF(NOT(ISBLANK('3 interconnectedness'!F11)),'3 interconnectedness'!F12/'3 interconnectedness'!F11-1,""),"")</f>
        <v/>
      </c>
      <c r="G12" s="841" t="str">
        <f>IF(NOT(ISBLANK('3 interconnectedness'!G12)),IF(NOT(ISBLANK('3 interconnectedness'!G11)),'3 interconnectedness'!G12/'3 interconnectedness'!G11-1,""),"")</f>
        <v/>
      </c>
      <c r="H12" s="841" t="str">
        <f>IF(NOT(ISBLANK('3 interconnectedness'!H12)),IF(NOT(ISBLANK('3 interconnectedness'!H11)),'3 interconnectedness'!H12/'3 interconnectedness'!H11-1,""),"")</f>
        <v/>
      </c>
      <c r="I12" s="841" t="str">
        <f>IF(NOT(ISBLANK('3 interconnectedness'!I12)),IF(NOT(ISBLANK('3 interconnectedness'!I11)),'3 interconnectedness'!I12/'3 interconnectedness'!I11-1,""),"")</f>
        <v/>
      </c>
      <c r="J12" s="841" t="str">
        <f>IF(NOT(ISBLANK('3 interconnectedness'!J12)),IF(NOT(ISBLANK('3 interconnectedness'!J11)),'3 interconnectedness'!J12/'3 interconnectedness'!J11-1,""),"")</f>
        <v/>
      </c>
      <c r="K12" s="841" t="str">
        <f>IF(NOT(ISBLANK('3 interconnectedness'!K12)),IF(NOT(ISBLANK('3 interconnectedness'!K11)),'3 interconnectedness'!K12/'3 interconnectedness'!K11-1,""),"")</f>
        <v/>
      </c>
      <c r="L12" s="841" t="str">
        <f>IF(NOT(ISBLANK('3 interconnectedness'!L12)),IF(NOT(ISBLANK('3 interconnectedness'!L11)),'3 interconnectedness'!L12/'3 interconnectedness'!L11-1,""),"")</f>
        <v/>
      </c>
      <c r="M12" s="841" t="str">
        <f>IF(NOT(ISBLANK('3 interconnectedness'!M12)),IF(NOT(ISBLANK('3 interconnectedness'!M11)),'3 interconnectedness'!M12/'3 interconnectedness'!M11-1,""),"")</f>
        <v/>
      </c>
      <c r="N12" s="841" t="str">
        <f>IF(NOT(ISBLANK('3 interconnectedness'!N12)),IF(NOT(ISBLANK('3 interconnectedness'!N11)),'3 interconnectedness'!N12/'3 interconnectedness'!N11-1,""),"")</f>
        <v/>
      </c>
      <c r="O12" s="841" t="str">
        <f>IF(NOT(ISBLANK('3 interconnectedness'!O12)),IF(NOT(ISBLANK('3 interconnectedness'!O11)),'3 interconnectedness'!O12/'3 interconnectedness'!O11-1,""),"")</f>
        <v/>
      </c>
      <c r="P12" s="841" t="str">
        <f>IF(NOT(ISBLANK('3 interconnectedness'!P12)),IF(NOT(ISBLANK('3 interconnectedness'!P11)),'3 interconnectedness'!P12/'3 interconnectedness'!P11-1,""),"")</f>
        <v/>
      </c>
      <c r="Q12" s="841" t="str">
        <f>IF(NOT(ISBLANK('3 interconnectedness'!Q12)),IF(NOT(ISBLANK('3 interconnectedness'!Q11)),'3 interconnectedness'!Q12/'3 interconnectedness'!Q11-1,""),"")</f>
        <v/>
      </c>
      <c r="R12" s="841" t="str">
        <f>IF(NOT(ISBLANK('3 interconnectedness'!R12)),IF(NOT(ISBLANK('3 interconnectedness'!R11)),'3 interconnectedness'!R12/'3 interconnectedness'!R11-1,""),"")</f>
        <v/>
      </c>
      <c r="S12" s="841" t="str">
        <f>IF(NOT(ISBLANK('3 interconnectedness'!S12)),IF(NOT(ISBLANK('3 interconnectedness'!S11)),'3 interconnectedness'!S12/'3 interconnectedness'!S11-1,""),"")</f>
        <v/>
      </c>
      <c r="T12" s="841" t="str">
        <f>IF(NOT(ISBLANK('3 interconnectedness'!T12)),IF(NOT(ISBLANK('3 interconnectedness'!T11)),'3 interconnectedness'!T12/'3 interconnectedness'!T11-1,""),"")</f>
        <v/>
      </c>
      <c r="U12" s="841" t="str">
        <f>IF(NOT(ISBLANK('3 interconnectedness'!U12)),IF(NOT(ISBLANK('3 interconnectedness'!U11)),'3 interconnectedness'!U12/'3 interconnectedness'!U11-1,""),"")</f>
        <v/>
      </c>
      <c r="V12" s="841" t="str">
        <f>IF(NOT(ISBLANK('3 interconnectedness'!V12)),IF(NOT(ISBLANK('3 interconnectedness'!V11)),'3 interconnectedness'!V12/'3 interconnectedness'!V11-1,""),"")</f>
        <v/>
      </c>
      <c r="W12" s="841" t="str">
        <f>IF(NOT(ISBLANK('3 interconnectedness'!W12)),IF(NOT(ISBLANK('3 interconnectedness'!W11)),'3 interconnectedness'!W12/'3 interconnectedness'!W11-1,""),"")</f>
        <v/>
      </c>
      <c r="X12" s="841" t="str">
        <f>IF(NOT(ISBLANK('3 interconnectedness'!X12)),IF(NOT(ISBLANK('3 interconnectedness'!X11)),'3 interconnectedness'!X12/'3 interconnectedness'!X11-1,""),"")</f>
        <v/>
      </c>
      <c r="Y12" s="841" t="str">
        <f>IF(NOT(ISBLANK('3 interconnectedness'!Y12)),IF(NOT(ISBLANK('3 interconnectedness'!Y11)),'3 interconnectedness'!Y12/'3 interconnectedness'!Y11-1,""),"")</f>
        <v/>
      </c>
      <c r="Z12" s="841" t="str">
        <f>IF(NOT(ISBLANK('3 interconnectedness'!Z12)),IF(NOT(ISBLANK('3 interconnectedness'!Z11)),'3 interconnectedness'!Z12/'3 interconnectedness'!Z11-1,""),"")</f>
        <v/>
      </c>
      <c r="AA12" s="658"/>
      <c r="AB12" s="2109" t="s">
        <v>140</v>
      </c>
      <c r="AC12" s="177" t="s">
        <v>134</v>
      </c>
      <c r="AD12" s="664" t="str">
        <f>IF(COUNTBLANK(AE11)=1,"-",AE11)</f>
        <v>-</v>
      </c>
      <c r="AE12" s="178"/>
      <c r="AF12" s="178"/>
      <c r="AG12" s="178"/>
      <c r="AH12" s="179"/>
      <c r="AI12" s="178"/>
      <c r="AJ12" s="178"/>
      <c r="AK12" s="178"/>
      <c r="AL12" s="178"/>
      <c r="AM12" s="179"/>
      <c r="AN12" s="178"/>
      <c r="AO12" s="179"/>
      <c r="AP12" s="178"/>
      <c r="AQ12" s="179"/>
      <c r="AR12" s="178"/>
      <c r="AS12" s="179"/>
      <c r="AT12" s="178"/>
      <c r="AU12" s="179"/>
    </row>
    <row r="13" spans="1:47" s="2" customFormat="1" ht="14.25" customHeight="1" x14ac:dyDescent="0.2">
      <c r="A13" s="6"/>
      <c r="B13" s="85">
        <v>2005</v>
      </c>
      <c r="C13" s="846" t="str">
        <f>IF(NOT(ISBLANK('3 interconnectedness'!C13)),IF(NOT(ISBLANK('3 interconnectedness'!C12)),'3 interconnectedness'!C13/'3 interconnectedness'!C12-1,""),"")</f>
        <v/>
      </c>
      <c r="D13" s="841" t="str">
        <f>IF(NOT(ISBLANK('3 interconnectedness'!D13)),IF(NOT(ISBLANK('3 interconnectedness'!D12)),'3 interconnectedness'!D13/'3 interconnectedness'!D12-1,""),"")</f>
        <v/>
      </c>
      <c r="E13" s="847" t="str">
        <f>IF(NOT(ISBLANK('3 interconnectedness'!E13)),IF(NOT(ISBLANK('3 interconnectedness'!E12)),'3 interconnectedness'!E13/'3 interconnectedness'!E12-1,""),"")</f>
        <v/>
      </c>
      <c r="F13" s="841" t="str">
        <f>IF(NOT(ISBLANK('3 interconnectedness'!F13)),IF(NOT(ISBLANK('3 interconnectedness'!F12)),'3 interconnectedness'!F13/'3 interconnectedness'!F12-1,""),"")</f>
        <v/>
      </c>
      <c r="G13" s="841" t="str">
        <f>IF(NOT(ISBLANK('3 interconnectedness'!G13)),IF(NOT(ISBLANK('3 interconnectedness'!G12)),'3 interconnectedness'!G13/'3 interconnectedness'!G12-1,""),"")</f>
        <v/>
      </c>
      <c r="H13" s="841" t="str">
        <f>IF(NOT(ISBLANK('3 interconnectedness'!H13)),IF(NOT(ISBLANK('3 interconnectedness'!H12)),'3 interconnectedness'!H13/'3 interconnectedness'!H12-1,""),"")</f>
        <v/>
      </c>
      <c r="I13" s="841" t="str">
        <f>IF(NOT(ISBLANK('3 interconnectedness'!I13)),IF(NOT(ISBLANK('3 interconnectedness'!I12)),'3 interconnectedness'!I13/'3 interconnectedness'!I12-1,""),"")</f>
        <v/>
      </c>
      <c r="J13" s="841" t="str">
        <f>IF(NOT(ISBLANK('3 interconnectedness'!J13)),IF(NOT(ISBLANK('3 interconnectedness'!J12)),'3 interconnectedness'!J13/'3 interconnectedness'!J12-1,""),"")</f>
        <v/>
      </c>
      <c r="K13" s="841" t="str">
        <f>IF(NOT(ISBLANK('3 interconnectedness'!K13)),IF(NOT(ISBLANK('3 interconnectedness'!K12)),'3 interconnectedness'!K13/'3 interconnectedness'!K12-1,""),"")</f>
        <v/>
      </c>
      <c r="L13" s="841" t="str">
        <f>IF(NOT(ISBLANK('3 interconnectedness'!L13)),IF(NOT(ISBLANK('3 interconnectedness'!L12)),'3 interconnectedness'!L13/'3 interconnectedness'!L12-1,""),"")</f>
        <v/>
      </c>
      <c r="M13" s="841" t="str">
        <f>IF(NOT(ISBLANK('3 interconnectedness'!M13)),IF(NOT(ISBLANK('3 interconnectedness'!M12)),'3 interconnectedness'!M13/'3 interconnectedness'!M12-1,""),"")</f>
        <v/>
      </c>
      <c r="N13" s="841" t="str">
        <f>IF(NOT(ISBLANK('3 interconnectedness'!N13)),IF(NOT(ISBLANK('3 interconnectedness'!N12)),'3 interconnectedness'!N13/'3 interconnectedness'!N12-1,""),"")</f>
        <v/>
      </c>
      <c r="O13" s="841" t="str">
        <f>IF(NOT(ISBLANK('3 interconnectedness'!O13)),IF(NOT(ISBLANK('3 interconnectedness'!O12)),'3 interconnectedness'!O13/'3 interconnectedness'!O12-1,""),"")</f>
        <v/>
      </c>
      <c r="P13" s="841" t="str">
        <f>IF(NOT(ISBLANK('3 interconnectedness'!P13)),IF(NOT(ISBLANK('3 interconnectedness'!P12)),'3 interconnectedness'!P13/'3 interconnectedness'!P12-1,""),"")</f>
        <v/>
      </c>
      <c r="Q13" s="841" t="str">
        <f>IF(NOT(ISBLANK('3 interconnectedness'!Q13)),IF(NOT(ISBLANK('3 interconnectedness'!Q12)),'3 interconnectedness'!Q13/'3 interconnectedness'!Q12-1,""),"")</f>
        <v/>
      </c>
      <c r="R13" s="841" t="str">
        <f>IF(NOT(ISBLANK('3 interconnectedness'!R13)),IF(NOT(ISBLANK('3 interconnectedness'!R12)),'3 interconnectedness'!R13/'3 interconnectedness'!R12-1,""),"")</f>
        <v/>
      </c>
      <c r="S13" s="841" t="str">
        <f>IF(NOT(ISBLANK('3 interconnectedness'!S13)),IF(NOT(ISBLANK('3 interconnectedness'!S12)),'3 interconnectedness'!S13/'3 interconnectedness'!S12-1,""),"")</f>
        <v/>
      </c>
      <c r="T13" s="841" t="str">
        <f>IF(NOT(ISBLANK('3 interconnectedness'!T13)),IF(NOT(ISBLANK('3 interconnectedness'!T12)),'3 interconnectedness'!T13/'3 interconnectedness'!T12-1,""),"")</f>
        <v/>
      </c>
      <c r="U13" s="841" t="str">
        <f>IF(NOT(ISBLANK('3 interconnectedness'!U13)),IF(NOT(ISBLANK('3 interconnectedness'!U12)),'3 interconnectedness'!U13/'3 interconnectedness'!U12-1,""),"")</f>
        <v/>
      </c>
      <c r="V13" s="841" t="str">
        <f>IF(NOT(ISBLANK('3 interconnectedness'!V13)),IF(NOT(ISBLANK('3 interconnectedness'!V12)),'3 interconnectedness'!V13/'3 interconnectedness'!V12-1,""),"")</f>
        <v/>
      </c>
      <c r="W13" s="841" t="str">
        <f>IF(NOT(ISBLANK('3 interconnectedness'!W13)),IF(NOT(ISBLANK('3 interconnectedness'!W12)),'3 interconnectedness'!W13/'3 interconnectedness'!W12-1,""),"")</f>
        <v/>
      </c>
      <c r="X13" s="841" t="str">
        <f>IF(NOT(ISBLANK('3 interconnectedness'!X13)),IF(NOT(ISBLANK('3 interconnectedness'!X12)),'3 interconnectedness'!X13/'3 interconnectedness'!X12-1,""),"")</f>
        <v/>
      </c>
      <c r="Y13" s="841" t="str">
        <f>IF(NOT(ISBLANK('3 interconnectedness'!Y13)),IF(NOT(ISBLANK('3 interconnectedness'!Y12)),'3 interconnectedness'!Y13/'3 interconnectedness'!Y12-1,""),"")</f>
        <v/>
      </c>
      <c r="Z13" s="841" t="str">
        <f>IF(NOT(ISBLANK('3 interconnectedness'!Z13)),IF(NOT(ISBLANK('3 interconnectedness'!Z12)),'3 interconnectedness'!Z13/'3 interconnectedness'!Z12-1,""),"")</f>
        <v/>
      </c>
      <c r="AA13" s="658"/>
      <c r="AB13" s="2110"/>
      <c r="AC13" s="174" t="s">
        <v>135</v>
      </c>
      <c r="AD13" s="665" t="str">
        <f>IF(COUNTBLANK(AE10)=1,"-",AE10)</f>
        <v>-</v>
      </c>
      <c r="AE13" s="663" t="str">
        <f>IF(COUNTBLANK(AE12)=1,"-",AE12)</f>
        <v>-</v>
      </c>
      <c r="AF13" s="175"/>
      <c r="AG13" s="175"/>
      <c r="AH13" s="176"/>
      <c r="AI13" s="175"/>
      <c r="AJ13" s="175"/>
      <c r="AK13" s="175"/>
      <c r="AL13" s="175"/>
      <c r="AM13" s="176"/>
      <c r="AN13" s="175"/>
      <c r="AO13" s="176"/>
      <c r="AP13" s="175"/>
      <c r="AQ13" s="176"/>
      <c r="AR13" s="175"/>
      <c r="AS13" s="176"/>
      <c r="AT13" s="175"/>
      <c r="AU13" s="176"/>
    </row>
    <row r="14" spans="1:47" s="2" customFormat="1" ht="14.25" x14ac:dyDescent="0.2">
      <c r="A14" s="6"/>
      <c r="B14" s="85">
        <v>2006</v>
      </c>
      <c r="C14" s="846" t="str">
        <f>IF(NOT(ISBLANK('3 interconnectedness'!C14)),IF(NOT(ISBLANK('3 interconnectedness'!C13)),'3 interconnectedness'!C14/'3 interconnectedness'!C13-1,""),"")</f>
        <v/>
      </c>
      <c r="D14" s="841" t="str">
        <f>IF(NOT(ISBLANK('3 interconnectedness'!D14)),IF(NOT(ISBLANK('3 interconnectedness'!D13)),'3 interconnectedness'!D14/'3 interconnectedness'!D13-1,""),"")</f>
        <v/>
      </c>
      <c r="E14" s="847" t="str">
        <f>IF(NOT(ISBLANK('3 interconnectedness'!E14)),IF(NOT(ISBLANK('3 interconnectedness'!E13)),'3 interconnectedness'!E14/'3 interconnectedness'!E13-1,""),"")</f>
        <v/>
      </c>
      <c r="F14" s="841" t="str">
        <f>IF(NOT(ISBLANK('3 interconnectedness'!F14)),IF(NOT(ISBLANK('3 interconnectedness'!F13)),'3 interconnectedness'!F14/'3 interconnectedness'!F13-1,""),"")</f>
        <v/>
      </c>
      <c r="G14" s="841" t="str">
        <f>IF(NOT(ISBLANK('3 interconnectedness'!G14)),IF(NOT(ISBLANK('3 interconnectedness'!G13)),'3 interconnectedness'!G14/'3 interconnectedness'!G13-1,""),"")</f>
        <v/>
      </c>
      <c r="H14" s="841" t="str">
        <f>IF(NOT(ISBLANK('3 interconnectedness'!H14)),IF(NOT(ISBLANK('3 interconnectedness'!H13)),'3 interconnectedness'!H14/'3 interconnectedness'!H13-1,""),"")</f>
        <v/>
      </c>
      <c r="I14" s="841" t="str">
        <f>IF(NOT(ISBLANK('3 interconnectedness'!I14)),IF(NOT(ISBLANK('3 interconnectedness'!I13)),'3 interconnectedness'!I14/'3 interconnectedness'!I13-1,""),"")</f>
        <v/>
      </c>
      <c r="J14" s="841" t="str">
        <f>IF(NOT(ISBLANK('3 interconnectedness'!J14)),IF(NOT(ISBLANK('3 interconnectedness'!J13)),'3 interconnectedness'!J14/'3 interconnectedness'!J13-1,""),"")</f>
        <v/>
      </c>
      <c r="K14" s="841" t="str">
        <f>IF(NOT(ISBLANK('3 interconnectedness'!K14)),IF(NOT(ISBLANK('3 interconnectedness'!K13)),'3 interconnectedness'!K14/'3 interconnectedness'!K13-1,""),"")</f>
        <v/>
      </c>
      <c r="L14" s="841" t="str">
        <f>IF(NOT(ISBLANK('3 interconnectedness'!L14)),IF(NOT(ISBLANK('3 interconnectedness'!L13)),'3 interconnectedness'!L14/'3 interconnectedness'!L13-1,""),"")</f>
        <v/>
      </c>
      <c r="M14" s="841" t="str">
        <f>IF(NOT(ISBLANK('3 interconnectedness'!M14)),IF(NOT(ISBLANK('3 interconnectedness'!M13)),'3 interconnectedness'!M14/'3 interconnectedness'!M13-1,""),"")</f>
        <v/>
      </c>
      <c r="N14" s="841" t="str">
        <f>IF(NOT(ISBLANK('3 interconnectedness'!N14)),IF(NOT(ISBLANK('3 interconnectedness'!N13)),'3 interconnectedness'!N14/'3 interconnectedness'!N13-1,""),"")</f>
        <v/>
      </c>
      <c r="O14" s="841" t="str">
        <f>IF(NOT(ISBLANK('3 interconnectedness'!O14)),IF(NOT(ISBLANK('3 interconnectedness'!O13)),'3 interconnectedness'!O14/'3 interconnectedness'!O13-1,""),"")</f>
        <v/>
      </c>
      <c r="P14" s="841" t="str">
        <f>IF(NOT(ISBLANK('3 interconnectedness'!P14)),IF(NOT(ISBLANK('3 interconnectedness'!P13)),'3 interconnectedness'!P14/'3 interconnectedness'!P13-1,""),"")</f>
        <v/>
      </c>
      <c r="Q14" s="841" t="str">
        <f>IF(NOT(ISBLANK('3 interconnectedness'!Q14)),IF(NOT(ISBLANK('3 interconnectedness'!Q13)),'3 interconnectedness'!Q14/'3 interconnectedness'!Q13-1,""),"")</f>
        <v/>
      </c>
      <c r="R14" s="841" t="str">
        <f>IF(NOT(ISBLANK('3 interconnectedness'!R14)),IF(NOT(ISBLANK('3 interconnectedness'!R13)),'3 interconnectedness'!R14/'3 interconnectedness'!R13-1,""),"")</f>
        <v/>
      </c>
      <c r="S14" s="841" t="str">
        <f>IF(NOT(ISBLANK('3 interconnectedness'!S14)),IF(NOT(ISBLANK('3 interconnectedness'!S13)),'3 interconnectedness'!S14/'3 interconnectedness'!S13-1,""),"")</f>
        <v/>
      </c>
      <c r="T14" s="841" t="str">
        <f>IF(NOT(ISBLANK('3 interconnectedness'!T14)),IF(NOT(ISBLANK('3 interconnectedness'!T13)),'3 interconnectedness'!T14/'3 interconnectedness'!T13-1,""),"")</f>
        <v/>
      </c>
      <c r="U14" s="841" t="str">
        <f>IF(NOT(ISBLANK('3 interconnectedness'!U14)),IF(NOT(ISBLANK('3 interconnectedness'!U13)),'3 interconnectedness'!U14/'3 interconnectedness'!U13-1,""),"")</f>
        <v/>
      </c>
      <c r="V14" s="841" t="str">
        <f>IF(NOT(ISBLANK('3 interconnectedness'!V14)),IF(NOT(ISBLANK('3 interconnectedness'!V13)),'3 interconnectedness'!V14/'3 interconnectedness'!V13-1,""),"")</f>
        <v/>
      </c>
      <c r="W14" s="841" t="str">
        <f>IF(NOT(ISBLANK('3 interconnectedness'!W14)),IF(NOT(ISBLANK('3 interconnectedness'!W13)),'3 interconnectedness'!W14/'3 interconnectedness'!W13-1,""),"")</f>
        <v/>
      </c>
      <c r="X14" s="841" t="str">
        <f>IF(NOT(ISBLANK('3 interconnectedness'!X14)),IF(NOT(ISBLANK('3 interconnectedness'!X13)),'3 interconnectedness'!X14/'3 interconnectedness'!X13-1,""),"")</f>
        <v/>
      </c>
      <c r="Y14" s="841" t="str">
        <f>IF(NOT(ISBLANK('3 interconnectedness'!Y14)),IF(NOT(ISBLANK('3 interconnectedness'!Y13)),'3 interconnectedness'!Y14/'3 interconnectedness'!Y13-1,""),"")</f>
        <v/>
      </c>
      <c r="Z14" s="841" t="str">
        <f>IF(NOT(ISBLANK('3 interconnectedness'!Z14)),IF(NOT(ISBLANK('3 interconnectedness'!Z13)),'3 interconnectedness'!Z14/'3 interconnectedness'!Z13-1,""),"")</f>
        <v/>
      </c>
      <c r="AA14" s="658"/>
      <c r="AB14" s="2109" t="s">
        <v>141</v>
      </c>
      <c r="AC14" s="177" t="s">
        <v>134</v>
      </c>
      <c r="AD14" s="664" t="str">
        <f>IF(COUNTBLANK(AF11)=1,"-",AF11)</f>
        <v>-</v>
      </c>
      <c r="AE14" s="666" t="str">
        <f>IF(COUNTBLANK(AF13)=1,"-",AF13)</f>
        <v>-</v>
      </c>
      <c r="AF14" s="178"/>
      <c r="AG14" s="178"/>
      <c r="AH14" s="179"/>
      <c r="AI14" s="178"/>
      <c r="AJ14" s="178"/>
      <c r="AK14" s="178"/>
      <c r="AL14" s="178"/>
      <c r="AM14" s="179"/>
      <c r="AN14" s="178"/>
      <c r="AO14" s="179"/>
      <c r="AP14" s="178"/>
      <c r="AQ14" s="179"/>
      <c r="AR14" s="178"/>
      <c r="AS14" s="179"/>
      <c r="AT14" s="178"/>
      <c r="AU14" s="179"/>
    </row>
    <row r="15" spans="1:47" s="2" customFormat="1" ht="14.25" x14ac:dyDescent="0.2">
      <c r="A15" s="6"/>
      <c r="B15" s="85">
        <v>2007</v>
      </c>
      <c r="C15" s="846" t="str">
        <f>IF(NOT(ISBLANK('3 interconnectedness'!C15)),IF(NOT(ISBLANK('3 interconnectedness'!C14)),'3 interconnectedness'!C15/'3 interconnectedness'!C14-1,""),"")</f>
        <v/>
      </c>
      <c r="D15" s="841" t="str">
        <f>IF(NOT(ISBLANK('3 interconnectedness'!D15)),IF(NOT(ISBLANK('3 interconnectedness'!D14)),'3 interconnectedness'!D15/'3 interconnectedness'!D14-1,""),"")</f>
        <v/>
      </c>
      <c r="E15" s="847" t="str">
        <f>IF(NOT(ISBLANK('3 interconnectedness'!E15)),IF(NOT(ISBLANK('3 interconnectedness'!E14)),'3 interconnectedness'!E15/'3 interconnectedness'!E14-1,""),"")</f>
        <v/>
      </c>
      <c r="F15" s="841" t="str">
        <f>IF(NOT(ISBLANK('3 interconnectedness'!F15)),IF(NOT(ISBLANK('3 interconnectedness'!F14)),'3 interconnectedness'!F15/'3 interconnectedness'!F14-1,""),"")</f>
        <v/>
      </c>
      <c r="G15" s="841" t="str">
        <f>IF(NOT(ISBLANK('3 interconnectedness'!G15)),IF(NOT(ISBLANK('3 interconnectedness'!G14)),'3 interconnectedness'!G15/'3 interconnectedness'!G14-1,""),"")</f>
        <v/>
      </c>
      <c r="H15" s="841" t="str">
        <f>IF(NOT(ISBLANK('3 interconnectedness'!H15)),IF(NOT(ISBLANK('3 interconnectedness'!H14)),'3 interconnectedness'!H15/'3 interconnectedness'!H14-1,""),"")</f>
        <v/>
      </c>
      <c r="I15" s="841" t="str">
        <f>IF(NOT(ISBLANK('3 interconnectedness'!I15)),IF(NOT(ISBLANK('3 interconnectedness'!I14)),'3 interconnectedness'!I15/'3 interconnectedness'!I14-1,""),"")</f>
        <v/>
      </c>
      <c r="J15" s="841" t="str">
        <f>IF(NOT(ISBLANK('3 interconnectedness'!J15)),IF(NOT(ISBLANK('3 interconnectedness'!J14)),'3 interconnectedness'!J15/'3 interconnectedness'!J14-1,""),"")</f>
        <v/>
      </c>
      <c r="K15" s="841" t="str">
        <f>IF(NOT(ISBLANK('3 interconnectedness'!K15)),IF(NOT(ISBLANK('3 interconnectedness'!K14)),'3 interconnectedness'!K15/'3 interconnectedness'!K14-1,""),"")</f>
        <v/>
      </c>
      <c r="L15" s="841" t="str">
        <f>IF(NOT(ISBLANK('3 interconnectedness'!L15)),IF(NOT(ISBLANK('3 interconnectedness'!L14)),'3 interconnectedness'!L15/'3 interconnectedness'!L14-1,""),"")</f>
        <v/>
      </c>
      <c r="M15" s="841" t="str">
        <f>IF(NOT(ISBLANK('3 interconnectedness'!M15)),IF(NOT(ISBLANK('3 interconnectedness'!M14)),'3 interconnectedness'!M15/'3 interconnectedness'!M14-1,""),"")</f>
        <v/>
      </c>
      <c r="N15" s="841" t="str">
        <f>IF(NOT(ISBLANK('3 interconnectedness'!N15)),IF(NOT(ISBLANK('3 interconnectedness'!N14)),'3 interconnectedness'!N15/'3 interconnectedness'!N14-1,""),"")</f>
        <v/>
      </c>
      <c r="O15" s="841" t="str">
        <f>IF(NOT(ISBLANK('3 interconnectedness'!O15)),IF(NOT(ISBLANK('3 interconnectedness'!O14)),'3 interconnectedness'!O15/'3 interconnectedness'!O14-1,""),"")</f>
        <v/>
      </c>
      <c r="P15" s="841" t="str">
        <f>IF(NOT(ISBLANK('3 interconnectedness'!P15)),IF(NOT(ISBLANK('3 interconnectedness'!P14)),'3 interconnectedness'!P15/'3 interconnectedness'!P14-1,""),"")</f>
        <v/>
      </c>
      <c r="Q15" s="841" t="str">
        <f>IF(NOT(ISBLANK('3 interconnectedness'!Q15)),IF(NOT(ISBLANK('3 interconnectedness'!Q14)),'3 interconnectedness'!Q15/'3 interconnectedness'!Q14-1,""),"")</f>
        <v/>
      </c>
      <c r="R15" s="841" t="str">
        <f>IF(NOT(ISBLANK('3 interconnectedness'!R15)),IF(NOT(ISBLANK('3 interconnectedness'!R14)),'3 interconnectedness'!R15/'3 interconnectedness'!R14-1,""),"")</f>
        <v/>
      </c>
      <c r="S15" s="841" t="str">
        <f>IF(NOT(ISBLANK('3 interconnectedness'!S15)),IF(NOT(ISBLANK('3 interconnectedness'!S14)),'3 interconnectedness'!S15/'3 interconnectedness'!S14-1,""),"")</f>
        <v/>
      </c>
      <c r="T15" s="841" t="str">
        <f>IF(NOT(ISBLANK('3 interconnectedness'!T15)),IF(NOT(ISBLANK('3 interconnectedness'!T14)),'3 interconnectedness'!T15/'3 interconnectedness'!T14-1,""),"")</f>
        <v/>
      </c>
      <c r="U15" s="841" t="str">
        <f>IF(NOT(ISBLANK('3 interconnectedness'!U15)),IF(NOT(ISBLANK('3 interconnectedness'!U14)),'3 interconnectedness'!U15/'3 interconnectedness'!U14-1,""),"")</f>
        <v/>
      </c>
      <c r="V15" s="841" t="str">
        <f>IF(NOT(ISBLANK('3 interconnectedness'!V15)),IF(NOT(ISBLANK('3 interconnectedness'!V14)),'3 interconnectedness'!V15/'3 interconnectedness'!V14-1,""),"")</f>
        <v/>
      </c>
      <c r="W15" s="841" t="str">
        <f>IF(NOT(ISBLANK('3 interconnectedness'!W15)),IF(NOT(ISBLANK('3 interconnectedness'!W14)),'3 interconnectedness'!W15/'3 interconnectedness'!W14-1,""),"")</f>
        <v/>
      </c>
      <c r="X15" s="841" t="str">
        <f>IF(NOT(ISBLANK('3 interconnectedness'!X15)),IF(NOT(ISBLANK('3 interconnectedness'!X14)),'3 interconnectedness'!X15/'3 interconnectedness'!X14-1,""),"")</f>
        <v/>
      </c>
      <c r="Y15" s="841" t="str">
        <f>IF(NOT(ISBLANK('3 interconnectedness'!Y15)),IF(NOT(ISBLANK('3 interconnectedness'!Y14)),'3 interconnectedness'!Y15/'3 interconnectedness'!Y14-1,""),"")</f>
        <v/>
      </c>
      <c r="Z15" s="841" t="str">
        <f>IF(NOT(ISBLANK('3 interconnectedness'!Z15)),IF(NOT(ISBLANK('3 interconnectedness'!Z14)),'3 interconnectedness'!Z15/'3 interconnectedness'!Z14-1,""),"")</f>
        <v/>
      </c>
      <c r="AA15" s="658"/>
      <c r="AB15" s="2110"/>
      <c r="AC15" s="174" t="s">
        <v>135</v>
      </c>
      <c r="AD15" s="665" t="str">
        <f>IF(COUNTBLANK(AF10)=1,"-",AF10)</f>
        <v>-</v>
      </c>
      <c r="AE15" s="663" t="str">
        <f>IF(COUNTBLANK(AF12)=1,"-",AF12)</f>
        <v>-</v>
      </c>
      <c r="AF15" s="663" t="str">
        <f>IF(COUNTBLANK(AF14)=1,"-",AF14)</f>
        <v>-</v>
      </c>
      <c r="AG15" s="175"/>
      <c r="AH15" s="176"/>
      <c r="AI15" s="175"/>
      <c r="AJ15" s="175"/>
      <c r="AK15" s="175"/>
      <c r="AL15" s="175"/>
      <c r="AM15" s="176"/>
      <c r="AN15" s="175"/>
      <c r="AO15" s="176"/>
      <c r="AP15" s="175"/>
      <c r="AQ15" s="176"/>
      <c r="AR15" s="175"/>
      <c r="AS15" s="176"/>
      <c r="AT15" s="175"/>
      <c r="AU15" s="176"/>
    </row>
    <row r="16" spans="1:47" s="2" customFormat="1" ht="14.25" x14ac:dyDescent="0.2">
      <c r="A16" s="6"/>
      <c r="B16" s="85">
        <v>2008</v>
      </c>
      <c r="C16" s="846" t="str">
        <f>IF(NOT(ISBLANK('3 interconnectedness'!C16)),IF(NOT(ISBLANK('3 interconnectedness'!C15)),'3 interconnectedness'!C16/'3 interconnectedness'!C15-1,""),"")</f>
        <v/>
      </c>
      <c r="D16" s="841" t="str">
        <f>IF(NOT(ISBLANK('3 interconnectedness'!D16)),IF(NOT(ISBLANK('3 interconnectedness'!D15)),'3 interconnectedness'!D16/'3 interconnectedness'!D15-1,""),"")</f>
        <v/>
      </c>
      <c r="E16" s="847" t="str">
        <f>IF(NOT(ISBLANK('3 interconnectedness'!E16)),IF(NOT(ISBLANK('3 interconnectedness'!E15)),'3 interconnectedness'!E16/'3 interconnectedness'!E15-1,""),"")</f>
        <v/>
      </c>
      <c r="F16" s="841" t="str">
        <f>IF(NOT(ISBLANK('3 interconnectedness'!F16)),IF(NOT(ISBLANK('3 interconnectedness'!F15)),'3 interconnectedness'!F16/'3 interconnectedness'!F15-1,""),"")</f>
        <v/>
      </c>
      <c r="G16" s="841" t="str">
        <f>IF(NOT(ISBLANK('3 interconnectedness'!G16)),IF(NOT(ISBLANK('3 interconnectedness'!G15)),'3 interconnectedness'!G16/'3 interconnectedness'!G15-1,""),"")</f>
        <v/>
      </c>
      <c r="H16" s="841" t="str">
        <f>IF(NOT(ISBLANK('3 interconnectedness'!H16)),IF(NOT(ISBLANK('3 interconnectedness'!H15)),'3 interconnectedness'!H16/'3 interconnectedness'!H15-1,""),"")</f>
        <v/>
      </c>
      <c r="I16" s="841" t="str">
        <f>IF(NOT(ISBLANK('3 interconnectedness'!I16)),IF(NOT(ISBLANK('3 interconnectedness'!I15)),'3 interconnectedness'!I16/'3 interconnectedness'!I15-1,""),"")</f>
        <v/>
      </c>
      <c r="J16" s="841" t="str">
        <f>IF(NOT(ISBLANK('3 interconnectedness'!J16)),IF(NOT(ISBLANK('3 interconnectedness'!J15)),'3 interconnectedness'!J16/'3 interconnectedness'!J15-1,""),"")</f>
        <v/>
      </c>
      <c r="K16" s="841" t="str">
        <f>IF(NOT(ISBLANK('3 interconnectedness'!K16)),IF(NOT(ISBLANK('3 interconnectedness'!K15)),'3 interconnectedness'!K16/'3 interconnectedness'!K15-1,""),"")</f>
        <v/>
      </c>
      <c r="L16" s="841" t="str">
        <f>IF(NOT(ISBLANK('3 interconnectedness'!L16)),IF(NOT(ISBLANK('3 interconnectedness'!L15)),'3 interconnectedness'!L16/'3 interconnectedness'!L15-1,""),"")</f>
        <v/>
      </c>
      <c r="M16" s="841" t="str">
        <f>IF(NOT(ISBLANK('3 interconnectedness'!M16)),IF(NOT(ISBLANK('3 interconnectedness'!M15)),'3 interconnectedness'!M16/'3 interconnectedness'!M15-1,""),"")</f>
        <v/>
      </c>
      <c r="N16" s="841" t="str">
        <f>IF(NOT(ISBLANK('3 interconnectedness'!N16)),IF(NOT(ISBLANK('3 interconnectedness'!N15)),'3 interconnectedness'!N16/'3 interconnectedness'!N15-1,""),"")</f>
        <v/>
      </c>
      <c r="O16" s="841" t="str">
        <f>IF(NOT(ISBLANK('3 interconnectedness'!O16)),IF(NOT(ISBLANK('3 interconnectedness'!O15)),'3 interconnectedness'!O16/'3 interconnectedness'!O15-1,""),"")</f>
        <v/>
      </c>
      <c r="P16" s="841" t="str">
        <f>IF(NOT(ISBLANK('3 interconnectedness'!P16)),IF(NOT(ISBLANK('3 interconnectedness'!P15)),'3 interconnectedness'!P16/'3 interconnectedness'!P15-1,""),"")</f>
        <v/>
      </c>
      <c r="Q16" s="841" t="str">
        <f>IF(NOT(ISBLANK('3 interconnectedness'!Q16)),IF(NOT(ISBLANK('3 interconnectedness'!Q15)),'3 interconnectedness'!Q16/'3 interconnectedness'!Q15-1,""),"")</f>
        <v/>
      </c>
      <c r="R16" s="841" t="str">
        <f>IF(NOT(ISBLANK('3 interconnectedness'!R16)),IF(NOT(ISBLANK('3 interconnectedness'!R15)),'3 interconnectedness'!R16/'3 interconnectedness'!R15-1,""),"")</f>
        <v/>
      </c>
      <c r="S16" s="841" t="str">
        <f>IF(NOT(ISBLANK('3 interconnectedness'!S16)),IF(NOT(ISBLANK('3 interconnectedness'!S15)),'3 interconnectedness'!S16/'3 interconnectedness'!S15-1,""),"")</f>
        <v/>
      </c>
      <c r="T16" s="841" t="str">
        <f>IF(NOT(ISBLANK('3 interconnectedness'!T16)),IF(NOT(ISBLANK('3 interconnectedness'!T15)),'3 interconnectedness'!T16/'3 interconnectedness'!T15-1,""),"")</f>
        <v/>
      </c>
      <c r="U16" s="841" t="str">
        <f>IF(NOT(ISBLANK('3 interconnectedness'!U16)),IF(NOT(ISBLANK('3 interconnectedness'!U15)),'3 interconnectedness'!U16/'3 interconnectedness'!U15-1,""),"")</f>
        <v/>
      </c>
      <c r="V16" s="841" t="str">
        <f>IF(NOT(ISBLANK('3 interconnectedness'!V16)),IF(NOT(ISBLANK('3 interconnectedness'!V15)),'3 interconnectedness'!V16/'3 interconnectedness'!V15-1,""),"")</f>
        <v/>
      </c>
      <c r="W16" s="841" t="str">
        <f>IF(NOT(ISBLANK('3 interconnectedness'!W16)),IF(NOT(ISBLANK('3 interconnectedness'!W15)),'3 interconnectedness'!W16/'3 interconnectedness'!W15-1,""),"")</f>
        <v/>
      </c>
      <c r="X16" s="841" t="str">
        <f>IF(NOT(ISBLANK('3 interconnectedness'!X16)),IF(NOT(ISBLANK('3 interconnectedness'!X15)),'3 interconnectedness'!X16/'3 interconnectedness'!X15-1,""),"")</f>
        <v/>
      </c>
      <c r="Y16" s="841" t="str">
        <f>IF(NOT(ISBLANK('3 interconnectedness'!Y16)),IF(NOT(ISBLANK('3 interconnectedness'!Y15)),'3 interconnectedness'!Y16/'3 interconnectedness'!Y15-1,""),"")</f>
        <v/>
      </c>
      <c r="Z16" s="841" t="str">
        <f>IF(NOT(ISBLANK('3 interconnectedness'!Z16)),IF(NOT(ISBLANK('3 interconnectedness'!Z15)),'3 interconnectedness'!Z16/'3 interconnectedness'!Z15-1,""),"")</f>
        <v/>
      </c>
      <c r="AA16" s="658"/>
      <c r="AB16" s="2113" t="s">
        <v>142</v>
      </c>
      <c r="AC16" s="172" t="s">
        <v>134</v>
      </c>
      <c r="AD16" s="667" t="str">
        <f>IF(COUNTBLANK(AG11)=1,"-",AG11)</f>
        <v>-</v>
      </c>
      <c r="AE16" s="668" t="str">
        <f>IF(COUNTBLANK(AG13)=1,"-",AG13)</f>
        <v>-</v>
      </c>
      <c r="AF16" s="668" t="str">
        <f>IF(COUNTBLANK(AG15)=1,"-",AG15)</f>
        <v>-</v>
      </c>
      <c r="AG16" s="671"/>
      <c r="AH16" s="179"/>
      <c r="AI16" s="178"/>
      <c r="AJ16" s="178"/>
      <c r="AK16" s="178"/>
      <c r="AL16" s="178"/>
      <c r="AM16" s="179"/>
      <c r="AN16" s="178"/>
      <c r="AO16" s="179"/>
      <c r="AP16" s="178"/>
      <c r="AQ16" s="179"/>
      <c r="AR16" s="178"/>
      <c r="AS16" s="179"/>
      <c r="AT16" s="178"/>
      <c r="AU16" s="179"/>
    </row>
    <row r="17" spans="1:47" s="2" customFormat="1" ht="14.25" x14ac:dyDescent="0.2">
      <c r="A17" s="6"/>
      <c r="B17" s="85">
        <v>2009</v>
      </c>
      <c r="C17" s="846" t="str">
        <f>IF(NOT(ISBLANK('3 interconnectedness'!C17)),IF(NOT(ISBLANK('3 interconnectedness'!C16)),'3 interconnectedness'!C17/'3 interconnectedness'!C16-1,""),"")</f>
        <v/>
      </c>
      <c r="D17" s="841" t="str">
        <f>IF(NOT(ISBLANK('3 interconnectedness'!D17)),IF(NOT(ISBLANK('3 interconnectedness'!D16)),'3 interconnectedness'!D17/'3 interconnectedness'!D16-1,""),"")</f>
        <v/>
      </c>
      <c r="E17" s="847" t="str">
        <f>IF(NOT(ISBLANK('3 interconnectedness'!E17)),IF(NOT(ISBLANK('3 interconnectedness'!E16)),'3 interconnectedness'!E17/'3 interconnectedness'!E16-1,""),"")</f>
        <v/>
      </c>
      <c r="F17" s="841" t="str">
        <f>IF(NOT(ISBLANK('3 interconnectedness'!F17)),IF(NOT(ISBLANK('3 interconnectedness'!F16)),'3 interconnectedness'!F17/'3 interconnectedness'!F16-1,""),"")</f>
        <v/>
      </c>
      <c r="G17" s="841" t="str">
        <f>IF(NOT(ISBLANK('3 interconnectedness'!G17)),IF(NOT(ISBLANK('3 interconnectedness'!G16)),'3 interconnectedness'!G17/'3 interconnectedness'!G16-1,""),"")</f>
        <v/>
      </c>
      <c r="H17" s="841" t="str">
        <f>IF(NOT(ISBLANK('3 interconnectedness'!H17)),IF(NOT(ISBLANK('3 interconnectedness'!H16)),'3 interconnectedness'!H17/'3 interconnectedness'!H16-1,""),"")</f>
        <v/>
      </c>
      <c r="I17" s="841" t="str">
        <f>IF(NOT(ISBLANK('3 interconnectedness'!I17)),IF(NOT(ISBLANK('3 interconnectedness'!I16)),'3 interconnectedness'!I17/'3 interconnectedness'!I16-1,""),"")</f>
        <v/>
      </c>
      <c r="J17" s="841" t="str">
        <f>IF(NOT(ISBLANK('3 interconnectedness'!J17)),IF(NOT(ISBLANK('3 interconnectedness'!J16)),'3 interconnectedness'!J17/'3 interconnectedness'!J16-1,""),"")</f>
        <v/>
      </c>
      <c r="K17" s="841" t="str">
        <f>IF(NOT(ISBLANK('3 interconnectedness'!K17)),IF(NOT(ISBLANK('3 interconnectedness'!K16)),'3 interconnectedness'!K17/'3 interconnectedness'!K16-1,""),"")</f>
        <v/>
      </c>
      <c r="L17" s="841" t="str">
        <f>IF(NOT(ISBLANK('3 interconnectedness'!L17)),IF(NOT(ISBLANK('3 interconnectedness'!L16)),'3 interconnectedness'!L17/'3 interconnectedness'!L16-1,""),"")</f>
        <v/>
      </c>
      <c r="M17" s="841" t="str">
        <f>IF(NOT(ISBLANK('3 interconnectedness'!M17)),IF(NOT(ISBLANK('3 interconnectedness'!M16)),'3 interconnectedness'!M17/'3 interconnectedness'!M16-1,""),"")</f>
        <v/>
      </c>
      <c r="N17" s="841" t="str">
        <f>IF(NOT(ISBLANK('3 interconnectedness'!N17)),IF(NOT(ISBLANK('3 interconnectedness'!N16)),'3 interconnectedness'!N17/'3 interconnectedness'!N16-1,""),"")</f>
        <v/>
      </c>
      <c r="O17" s="841" t="str">
        <f>IF(NOT(ISBLANK('3 interconnectedness'!O17)),IF(NOT(ISBLANK('3 interconnectedness'!O16)),'3 interconnectedness'!O17/'3 interconnectedness'!O16-1,""),"")</f>
        <v/>
      </c>
      <c r="P17" s="841" t="str">
        <f>IF(NOT(ISBLANK('3 interconnectedness'!P17)),IF(NOT(ISBLANK('3 interconnectedness'!P16)),'3 interconnectedness'!P17/'3 interconnectedness'!P16-1,""),"")</f>
        <v/>
      </c>
      <c r="Q17" s="841" t="str">
        <f>IF(NOT(ISBLANK('3 interconnectedness'!Q17)),IF(NOT(ISBLANK('3 interconnectedness'!Q16)),'3 interconnectedness'!Q17/'3 interconnectedness'!Q16-1,""),"")</f>
        <v/>
      </c>
      <c r="R17" s="841" t="str">
        <f>IF(NOT(ISBLANK('3 interconnectedness'!R17)),IF(NOT(ISBLANK('3 interconnectedness'!R16)),'3 interconnectedness'!R17/'3 interconnectedness'!R16-1,""),"")</f>
        <v/>
      </c>
      <c r="S17" s="841" t="str">
        <f>IF(NOT(ISBLANK('3 interconnectedness'!S17)),IF(NOT(ISBLANK('3 interconnectedness'!S16)),'3 interconnectedness'!S17/'3 interconnectedness'!S16-1,""),"")</f>
        <v/>
      </c>
      <c r="T17" s="841" t="str">
        <f>IF(NOT(ISBLANK('3 interconnectedness'!T17)),IF(NOT(ISBLANK('3 interconnectedness'!T16)),'3 interconnectedness'!T17/'3 interconnectedness'!T16-1,""),"")</f>
        <v/>
      </c>
      <c r="U17" s="841" t="str">
        <f>IF(NOT(ISBLANK('3 interconnectedness'!U17)),IF(NOT(ISBLANK('3 interconnectedness'!U16)),'3 interconnectedness'!U17/'3 interconnectedness'!U16-1,""),"")</f>
        <v/>
      </c>
      <c r="V17" s="841" t="str">
        <f>IF(NOT(ISBLANK('3 interconnectedness'!V17)),IF(NOT(ISBLANK('3 interconnectedness'!V16)),'3 interconnectedness'!V17/'3 interconnectedness'!V16-1,""),"")</f>
        <v/>
      </c>
      <c r="W17" s="841" t="str">
        <f>IF(NOT(ISBLANK('3 interconnectedness'!W17)),IF(NOT(ISBLANK('3 interconnectedness'!W16)),'3 interconnectedness'!W17/'3 interconnectedness'!W16-1,""),"")</f>
        <v/>
      </c>
      <c r="X17" s="841" t="str">
        <f>IF(NOT(ISBLANK('3 interconnectedness'!X17)),IF(NOT(ISBLANK('3 interconnectedness'!X16)),'3 interconnectedness'!X17/'3 interconnectedness'!X16-1,""),"")</f>
        <v/>
      </c>
      <c r="Y17" s="841" t="str">
        <f>IF(NOT(ISBLANK('3 interconnectedness'!Y17)),IF(NOT(ISBLANK('3 interconnectedness'!Y16)),'3 interconnectedness'!Y17/'3 interconnectedness'!Y16-1,""),"")</f>
        <v/>
      </c>
      <c r="Z17" s="841" t="str">
        <f>IF(NOT(ISBLANK('3 interconnectedness'!Z17)),IF(NOT(ISBLANK('3 interconnectedness'!Z16)),'3 interconnectedness'!Z17/'3 interconnectedness'!Z16-1,""),"")</f>
        <v/>
      </c>
      <c r="AA17" s="658"/>
      <c r="AB17" s="2113"/>
      <c r="AC17" s="384" t="s">
        <v>135</v>
      </c>
      <c r="AD17" s="669" t="str">
        <f>IF(COUNTBLANK(AG10)=1,"-",AG10)</f>
        <v>-</v>
      </c>
      <c r="AE17" s="670" t="str">
        <f>IF(COUNTBLANK(AG12)=1,"-",AG12)</f>
        <v>-</v>
      </c>
      <c r="AF17" s="670" t="str">
        <f>IF(COUNTBLANK(AG14)=1,"-",AG14)</f>
        <v>-</v>
      </c>
      <c r="AG17" s="672" t="str">
        <f>IF(COUNTBLANK(AG16)=1,"-",AG16)</f>
        <v>-</v>
      </c>
      <c r="AH17" s="673" t="str">
        <f>IF(COUNTBLANK(AH16)=1,"-",AH16)</f>
        <v>-</v>
      </c>
      <c r="AI17" s="175"/>
      <c r="AJ17" s="175"/>
      <c r="AK17" s="175"/>
      <c r="AL17" s="175"/>
      <c r="AM17" s="176"/>
      <c r="AN17" s="175"/>
      <c r="AO17" s="176"/>
      <c r="AP17" s="175"/>
      <c r="AQ17" s="176"/>
      <c r="AR17" s="175"/>
      <c r="AS17" s="176"/>
      <c r="AT17" s="175"/>
      <c r="AU17" s="176"/>
    </row>
    <row r="18" spans="1:47" s="2" customFormat="1" ht="14.25" x14ac:dyDescent="0.2">
      <c r="A18" s="6"/>
      <c r="B18" s="85">
        <v>2010</v>
      </c>
      <c r="C18" s="846" t="str">
        <f>IF(NOT(ISBLANK('3 interconnectedness'!C18)),IF(NOT(ISBLANK('3 interconnectedness'!C17)),'3 interconnectedness'!C18/'3 interconnectedness'!C17-1,""),"")</f>
        <v/>
      </c>
      <c r="D18" s="841" t="str">
        <f>IF(NOT(ISBLANK('3 interconnectedness'!D18)),IF(NOT(ISBLANK('3 interconnectedness'!D17)),'3 interconnectedness'!D18/'3 interconnectedness'!D17-1,""),"")</f>
        <v/>
      </c>
      <c r="E18" s="847" t="str">
        <f>IF(NOT(ISBLANK('3 interconnectedness'!E18)),IF(NOT(ISBLANK('3 interconnectedness'!E17)),'3 interconnectedness'!E18/'3 interconnectedness'!E17-1,""),"")</f>
        <v/>
      </c>
      <c r="F18" s="841" t="str">
        <f>IF(NOT(ISBLANK('3 interconnectedness'!F18)),IF(NOT(ISBLANK('3 interconnectedness'!F17)),'3 interconnectedness'!F18/'3 interconnectedness'!F17-1,""),"")</f>
        <v/>
      </c>
      <c r="G18" s="841" t="str">
        <f>IF(NOT(ISBLANK('3 interconnectedness'!G18)),IF(NOT(ISBLANK('3 interconnectedness'!G17)),'3 interconnectedness'!G18/'3 interconnectedness'!G17-1,""),"")</f>
        <v/>
      </c>
      <c r="H18" s="841" t="str">
        <f>IF(NOT(ISBLANK('3 interconnectedness'!H18)),IF(NOT(ISBLANK('3 interconnectedness'!H17)),'3 interconnectedness'!H18/'3 interconnectedness'!H17-1,""),"")</f>
        <v/>
      </c>
      <c r="I18" s="841" t="str">
        <f>IF(NOT(ISBLANK('3 interconnectedness'!I18)),IF(NOT(ISBLANK('3 interconnectedness'!I17)),'3 interconnectedness'!I18/'3 interconnectedness'!I17-1,""),"")</f>
        <v/>
      </c>
      <c r="J18" s="841" t="str">
        <f>IF(NOT(ISBLANK('3 interconnectedness'!J18)),IF(NOT(ISBLANK('3 interconnectedness'!J17)),'3 interconnectedness'!J18/'3 interconnectedness'!J17-1,""),"")</f>
        <v/>
      </c>
      <c r="K18" s="841" t="str">
        <f>IF(NOT(ISBLANK('3 interconnectedness'!K18)),IF(NOT(ISBLANK('3 interconnectedness'!K17)),'3 interconnectedness'!K18/'3 interconnectedness'!K17-1,""),"")</f>
        <v/>
      </c>
      <c r="L18" s="841" t="str">
        <f>IF(NOT(ISBLANK('3 interconnectedness'!L18)),IF(NOT(ISBLANK('3 interconnectedness'!L17)),'3 interconnectedness'!L18/'3 interconnectedness'!L17-1,""),"")</f>
        <v/>
      </c>
      <c r="M18" s="841" t="str">
        <f>IF(NOT(ISBLANK('3 interconnectedness'!M18)),IF(NOT(ISBLANK('3 interconnectedness'!M17)),'3 interconnectedness'!M18/'3 interconnectedness'!M17-1,""),"")</f>
        <v/>
      </c>
      <c r="N18" s="841" t="str">
        <f>IF(NOT(ISBLANK('3 interconnectedness'!N18)),IF(NOT(ISBLANK('3 interconnectedness'!N17)),'3 interconnectedness'!N18/'3 interconnectedness'!N17-1,""),"")</f>
        <v/>
      </c>
      <c r="O18" s="841" t="str">
        <f>IF(NOT(ISBLANK('3 interconnectedness'!O18)),IF(NOT(ISBLANK('3 interconnectedness'!O17)),'3 interconnectedness'!O18/'3 interconnectedness'!O17-1,""),"")</f>
        <v/>
      </c>
      <c r="P18" s="841" t="str">
        <f>IF(NOT(ISBLANK('3 interconnectedness'!P18)),IF(NOT(ISBLANK('3 interconnectedness'!P17)),'3 interconnectedness'!P18/'3 interconnectedness'!P17-1,""),"")</f>
        <v/>
      </c>
      <c r="Q18" s="841" t="str">
        <f>IF(NOT(ISBLANK('3 interconnectedness'!Q18)),IF(NOT(ISBLANK('3 interconnectedness'!Q17)),'3 interconnectedness'!Q18/'3 interconnectedness'!Q17-1,""),"")</f>
        <v/>
      </c>
      <c r="R18" s="841" t="str">
        <f>IF(NOT(ISBLANK('3 interconnectedness'!R18)),IF(NOT(ISBLANK('3 interconnectedness'!R17)),'3 interconnectedness'!R18/'3 interconnectedness'!R17-1,""),"")</f>
        <v/>
      </c>
      <c r="S18" s="841" t="str">
        <f>IF(NOT(ISBLANK('3 interconnectedness'!S18)),IF(NOT(ISBLANK('3 interconnectedness'!S17)),'3 interconnectedness'!S18/'3 interconnectedness'!S17-1,""),"")</f>
        <v/>
      </c>
      <c r="T18" s="841" t="str">
        <f>IF(NOT(ISBLANK('3 interconnectedness'!T18)),IF(NOT(ISBLANK('3 interconnectedness'!T17)),'3 interconnectedness'!T18/'3 interconnectedness'!T17-1,""),"")</f>
        <v/>
      </c>
      <c r="U18" s="841" t="str">
        <f>IF(NOT(ISBLANK('3 interconnectedness'!U18)),IF(NOT(ISBLANK('3 interconnectedness'!U17)),'3 interconnectedness'!U18/'3 interconnectedness'!U17-1,""),"")</f>
        <v/>
      </c>
      <c r="V18" s="841" t="str">
        <f>IF(NOT(ISBLANK('3 interconnectedness'!V18)),IF(NOT(ISBLANK('3 interconnectedness'!V17)),'3 interconnectedness'!V18/'3 interconnectedness'!V17-1,""),"")</f>
        <v/>
      </c>
      <c r="W18" s="841" t="str">
        <f>IF(NOT(ISBLANK('3 interconnectedness'!W18)),IF(NOT(ISBLANK('3 interconnectedness'!W17)),'3 interconnectedness'!W18/'3 interconnectedness'!W17-1,""),"")</f>
        <v/>
      </c>
      <c r="X18" s="841" t="str">
        <f>IF(NOT(ISBLANK('3 interconnectedness'!X18)),IF(NOT(ISBLANK('3 interconnectedness'!X17)),'3 interconnectedness'!X18/'3 interconnectedness'!X17-1,""),"")</f>
        <v/>
      </c>
      <c r="Y18" s="841" t="str">
        <f>IF(NOT(ISBLANK('3 interconnectedness'!Y18)),IF(NOT(ISBLANK('3 interconnectedness'!Y17)),'3 interconnectedness'!Y18/'3 interconnectedness'!Y17-1,""),"")</f>
        <v/>
      </c>
      <c r="Z18" s="841" t="str">
        <f>IF(NOT(ISBLANK('3 interconnectedness'!Z18)),IF(NOT(ISBLANK('3 interconnectedness'!Z17)),'3 interconnectedness'!Z18/'3 interconnectedness'!Z17-1,""),"")</f>
        <v/>
      </c>
      <c r="AA18" s="658"/>
      <c r="AB18" s="2109" t="s">
        <v>342</v>
      </c>
      <c r="AC18" s="177" t="s">
        <v>134</v>
      </c>
      <c r="AD18" s="180"/>
      <c r="AE18" s="178"/>
      <c r="AF18" s="178"/>
      <c r="AG18" s="178"/>
      <c r="AH18" s="179"/>
      <c r="AI18" s="178"/>
      <c r="AJ18" s="178"/>
      <c r="AK18" s="178"/>
      <c r="AL18" s="178"/>
      <c r="AM18" s="179"/>
      <c r="AN18" s="178"/>
      <c r="AO18" s="179"/>
      <c r="AP18" s="178"/>
      <c r="AQ18" s="179"/>
      <c r="AR18" s="178"/>
      <c r="AS18" s="179"/>
      <c r="AT18" s="178"/>
      <c r="AU18" s="179"/>
    </row>
    <row r="19" spans="1:47" s="2" customFormat="1" ht="15" thickBot="1" x14ac:dyDescent="0.25">
      <c r="A19" s="6"/>
      <c r="B19" s="85">
        <v>2011</v>
      </c>
      <c r="C19" s="846" t="str">
        <f>IF(NOT(ISBLANK('3 interconnectedness'!C19)),IF(NOT(ISBLANK('3 interconnectedness'!C18)),'3 interconnectedness'!C19/'3 interconnectedness'!C18-1,""),"")</f>
        <v/>
      </c>
      <c r="D19" s="841" t="str">
        <f>IF(NOT(ISBLANK('3 interconnectedness'!D19)),IF(NOT(ISBLANK('3 interconnectedness'!D18)),'3 interconnectedness'!D19/'3 interconnectedness'!D18-1,""),"")</f>
        <v/>
      </c>
      <c r="E19" s="847" t="str">
        <f>IF(NOT(ISBLANK('3 interconnectedness'!E19)),IF(NOT(ISBLANK('3 interconnectedness'!E18)),'3 interconnectedness'!E19/'3 interconnectedness'!E18-1,""),"")</f>
        <v/>
      </c>
      <c r="F19" s="841" t="str">
        <f>IF(NOT(ISBLANK('3 interconnectedness'!F19)),IF(NOT(ISBLANK('3 interconnectedness'!F18)),'3 interconnectedness'!F19/'3 interconnectedness'!F18-1,""),"")</f>
        <v/>
      </c>
      <c r="G19" s="841" t="str">
        <f>IF(NOT(ISBLANK('3 interconnectedness'!G19)),IF(NOT(ISBLANK('3 interconnectedness'!G18)),'3 interconnectedness'!G19/'3 interconnectedness'!G18-1,""),"")</f>
        <v/>
      </c>
      <c r="H19" s="841" t="str">
        <f>IF(NOT(ISBLANK('3 interconnectedness'!H19)),IF(NOT(ISBLANK('3 interconnectedness'!H18)),'3 interconnectedness'!H19/'3 interconnectedness'!H18-1,""),"")</f>
        <v/>
      </c>
      <c r="I19" s="841" t="str">
        <f>IF(NOT(ISBLANK('3 interconnectedness'!I19)),IF(NOT(ISBLANK('3 interconnectedness'!I18)),'3 interconnectedness'!I19/'3 interconnectedness'!I18-1,""),"")</f>
        <v/>
      </c>
      <c r="J19" s="841" t="str">
        <f>IF(NOT(ISBLANK('3 interconnectedness'!J19)),IF(NOT(ISBLANK('3 interconnectedness'!J18)),'3 interconnectedness'!J19/'3 interconnectedness'!J18-1,""),"")</f>
        <v/>
      </c>
      <c r="K19" s="841" t="str">
        <f>IF(NOT(ISBLANK('3 interconnectedness'!K19)),IF(NOT(ISBLANK('3 interconnectedness'!K18)),'3 interconnectedness'!K19/'3 interconnectedness'!K18-1,""),"")</f>
        <v/>
      </c>
      <c r="L19" s="841" t="str">
        <f>IF(NOT(ISBLANK('3 interconnectedness'!L19)),IF(NOT(ISBLANK('3 interconnectedness'!L18)),'3 interconnectedness'!L19/'3 interconnectedness'!L18-1,""),"")</f>
        <v/>
      </c>
      <c r="M19" s="841" t="str">
        <f>IF(NOT(ISBLANK('3 interconnectedness'!M19)),IF(NOT(ISBLANK('3 interconnectedness'!M18)),'3 interconnectedness'!M19/'3 interconnectedness'!M18-1,""),"")</f>
        <v/>
      </c>
      <c r="N19" s="841" t="str">
        <f>IF(NOT(ISBLANK('3 interconnectedness'!N19)),IF(NOT(ISBLANK('3 interconnectedness'!N18)),'3 interconnectedness'!N19/'3 interconnectedness'!N18-1,""),"")</f>
        <v/>
      </c>
      <c r="O19" s="841" t="str">
        <f>IF(NOT(ISBLANK('3 interconnectedness'!O19)),IF(NOT(ISBLANK('3 interconnectedness'!O18)),'3 interconnectedness'!O19/'3 interconnectedness'!O18-1,""),"")</f>
        <v/>
      </c>
      <c r="P19" s="841" t="str">
        <f>IF(NOT(ISBLANK('3 interconnectedness'!P19)),IF(NOT(ISBLANK('3 interconnectedness'!P18)),'3 interconnectedness'!P19/'3 interconnectedness'!P18-1,""),"")</f>
        <v/>
      </c>
      <c r="Q19" s="841" t="str">
        <f>IF(NOT(ISBLANK('3 interconnectedness'!Q19)),IF(NOT(ISBLANK('3 interconnectedness'!Q18)),'3 interconnectedness'!Q19/'3 interconnectedness'!Q18-1,""),"")</f>
        <v/>
      </c>
      <c r="R19" s="841" t="str">
        <f>IF(NOT(ISBLANK('3 interconnectedness'!R19)),IF(NOT(ISBLANK('3 interconnectedness'!R18)),'3 interconnectedness'!R19/'3 interconnectedness'!R18-1,""),"")</f>
        <v/>
      </c>
      <c r="S19" s="841" t="str">
        <f>IF(NOT(ISBLANK('3 interconnectedness'!S19)),IF(NOT(ISBLANK('3 interconnectedness'!S18)),'3 interconnectedness'!S19/'3 interconnectedness'!S18-1,""),"")</f>
        <v/>
      </c>
      <c r="T19" s="841" t="str">
        <f>IF(NOT(ISBLANK('3 interconnectedness'!T19)),IF(NOT(ISBLANK('3 interconnectedness'!T18)),'3 interconnectedness'!T19/'3 interconnectedness'!T18-1,""),"")</f>
        <v/>
      </c>
      <c r="U19" s="841" t="str">
        <f>IF(NOT(ISBLANK('3 interconnectedness'!U19)),IF(NOT(ISBLANK('3 interconnectedness'!U18)),'3 interconnectedness'!U19/'3 interconnectedness'!U18-1,""),"")</f>
        <v/>
      </c>
      <c r="V19" s="841" t="str">
        <f>IF(NOT(ISBLANK('3 interconnectedness'!V19)),IF(NOT(ISBLANK('3 interconnectedness'!V18)),'3 interconnectedness'!V19/'3 interconnectedness'!V18-1,""),"")</f>
        <v/>
      </c>
      <c r="W19" s="841" t="str">
        <f>IF(NOT(ISBLANK('3 interconnectedness'!W19)),IF(NOT(ISBLANK('3 interconnectedness'!W18)),'3 interconnectedness'!W19/'3 interconnectedness'!W18-1,""),"")</f>
        <v/>
      </c>
      <c r="X19" s="841" t="str">
        <f>IF(NOT(ISBLANK('3 interconnectedness'!X19)),IF(NOT(ISBLANK('3 interconnectedness'!X18)),'3 interconnectedness'!X19/'3 interconnectedness'!X18-1,""),"")</f>
        <v/>
      </c>
      <c r="Y19" s="841" t="str">
        <f>IF(NOT(ISBLANK('3 interconnectedness'!Y19)),IF(NOT(ISBLANK('3 interconnectedness'!Y18)),'3 interconnectedness'!Y19/'3 interconnectedness'!Y18-1,""),"")</f>
        <v/>
      </c>
      <c r="Z19" s="841" t="str">
        <f>IF(NOT(ISBLANK('3 interconnectedness'!Z19)),IF(NOT(ISBLANK('3 interconnectedness'!Z18)),'3 interconnectedness'!Z19/'3 interconnectedness'!Z18-1,""),"")</f>
        <v/>
      </c>
      <c r="AA19" s="658"/>
      <c r="AB19" s="2114"/>
      <c r="AC19" s="807" t="s">
        <v>135</v>
      </c>
      <c r="AD19" s="169"/>
      <c r="AE19" s="170"/>
      <c r="AF19" s="170"/>
      <c r="AG19" s="170"/>
      <c r="AH19" s="171"/>
      <c r="AI19" s="170"/>
      <c r="AJ19" s="170"/>
      <c r="AK19" s="170"/>
      <c r="AL19" s="170"/>
      <c r="AM19" s="171"/>
      <c r="AN19" s="170"/>
      <c r="AO19" s="171"/>
      <c r="AP19" s="170"/>
      <c r="AQ19" s="171"/>
      <c r="AR19" s="170"/>
      <c r="AS19" s="171"/>
      <c r="AT19" s="170"/>
      <c r="AU19" s="171"/>
    </row>
    <row r="20" spans="1:47" s="2" customFormat="1" ht="14.25" customHeight="1" thickBot="1" x14ac:dyDescent="0.25">
      <c r="A20" s="6"/>
      <c r="B20" s="85">
        <v>2012</v>
      </c>
      <c r="C20" s="846" t="str">
        <f>IF(NOT(ISBLANK('3 interconnectedness'!C20)),IF(NOT(ISBLANK('3 interconnectedness'!C19)),'3 interconnectedness'!C20/'3 interconnectedness'!C19-1,""),"")</f>
        <v/>
      </c>
      <c r="D20" s="841" t="str">
        <f>IF(NOT(ISBLANK('3 interconnectedness'!D20)),IF(NOT(ISBLANK('3 interconnectedness'!D19)),'3 interconnectedness'!D20/'3 interconnectedness'!D19-1,""),"")</f>
        <v/>
      </c>
      <c r="E20" s="847" t="str">
        <f>IF(NOT(ISBLANK('3 interconnectedness'!E20)),IF(NOT(ISBLANK('3 interconnectedness'!E19)),'3 interconnectedness'!E20/'3 interconnectedness'!E19-1,""),"")</f>
        <v/>
      </c>
      <c r="F20" s="841" t="str">
        <f>IF(NOT(ISBLANK('3 interconnectedness'!F20)),IF(NOT(ISBLANK('3 interconnectedness'!F19)),'3 interconnectedness'!F20/'3 interconnectedness'!F19-1,""),"")</f>
        <v/>
      </c>
      <c r="G20" s="841" t="str">
        <f>IF(NOT(ISBLANK('3 interconnectedness'!G20)),IF(NOT(ISBLANK('3 interconnectedness'!G19)),'3 interconnectedness'!G20/'3 interconnectedness'!G19-1,""),"")</f>
        <v/>
      </c>
      <c r="H20" s="841" t="str">
        <f>IF(NOT(ISBLANK('3 interconnectedness'!H20)),IF(NOT(ISBLANK('3 interconnectedness'!H19)),'3 interconnectedness'!H20/'3 interconnectedness'!H19-1,""),"")</f>
        <v/>
      </c>
      <c r="I20" s="841" t="str">
        <f>IF(NOT(ISBLANK('3 interconnectedness'!I20)),IF(NOT(ISBLANK('3 interconnectedness'!I19)),'3 interconnectedness'!I20/'3 interconnectedness'!I19-1,""),"")</f>
        <v/>
      </c>
      <c r="J20" s="841" t="str">
        <f>IF(NOT(ISBLANK('3 interconnectedness'!J20)),IF(NOT(ISBLANK('3 interconnectedness'!J19)),'3 interconnectedness'!J20/'3 interconnectedness'!J19-1,""),"")</f>
        <v/>
      </c>
      <c r="K20" s="841" t="str">
        <f>IF(NOT(ISBLANK('3 interconnectedness'!K20)),IF(NOT(ISBLANK('3 interconnectedness'!K19)),'3 interconnectedness'!K20/'3 interconnectedness'!K19-1,""),"")</f>
        <v/>
      </c>
      <c r="L20" s="841" t="str">
        <f>IF(NOT(ISBLANK('3 interconnectedness'!L20)),IF(NOT(ISBLANK('3 interconnectedness'!L19)),'3 interconnectedness'!L20/'3 interconnectedness'!L19-1,""),"")</f>
        <v/>
      </c>
      <c r="M20" s="841" t="str">
        <f>IF(NOT(ISBLANK('3 interconnectedness'!M20)),IF(NOT(ISBLANK('3 interconnectedness'!M19)),'3 interconnectedness'!M20/'3 interconnectedness'!M19-1,""),"")</f>
        <v/>
      </c>
      <c r="N20" s="841" t="str">
        <f>IF(NOT(ISBLANK('3 interconnectedness'!N20)),IF(NOT(ISBLANK('3 interconnectedness'!N19)),'3 interconnectedness'!N20/'3 interconnectedness'!N19-1,""),"")</f>
        <v/>
      </c>
      <c r="O20" s="841" t="str">
        <f>IF(NOT(ISBLANK('3 interconnectedness'!O20)),IF(NOT(ISBLANK('3 interconnectedness'!O19)),'3 interconnectedness'!O20/'3 interconnectedness'!O19-1,""),"")</f>
        <v/>
      </c>
      <c r="P20" s="841" t="str">
        <f>IF(NOT(ISBLANK('3 interconnectedness'!P20)),IF(NOT(ISBLANK('3 interconnectedness'!P19)),'3 interconnectedness'!P20/'3 interconnectedness'!P19-1,""),"")</f>
        <v/>
      </c>
      <c r="Q20" s="841" t="str">
        <f>IF(NOT(ISBLANK('3 interconnectedness'!Q20)),IF(NOT(ISBLANK('3 interconnectedness'!Q19)),'3 interconnectedness'!Q20/'3 interconnectedness'!Q19-1,""),"")</f>
        <v/>
      </c>
      <c r="R20" s="841" t="str">
        <f>IF(NOT(ISBLANK('3 interconnectedness'!R20)),IF(NOT(ISBLANK('3 interconnectedness'!R19)),'3 interconnectedness'!R20/'3 interconnectedness'!R19-1,""),"")</f>
        <v/>
      </c>
      <c r="S20" s="841" t="str">
        <f>IF(NOT(ISBLANK('3 interconnectedness'!S20)),IF(NOT(ISBLANK('3 interconnectedness'!S19)),'3 interconnectedness'!S20/'3 interconnectedness'!S19-1,""),"")</f>
        <v/>
      </c>
      <c r="T20" s="841" t="str">
        <f>IF(NOT(ISBLANK('3 interconnectedness'!T20)),IF(NOT(ISBLANK('3 interconnectedness'!T19)),'3 interconnectedness'!T20/'3 interconnectedness'!T19-1,""),"")</f>
        <v/>
      </c>
      <c r="U20" s="841" t="str">
        <f>IF(NOT(ISBLANK('3 interconnectedness'!U20)),IF(NOT(ISBLANK('3 interconnectedness'!U19)),'3 interconnectedness'!U20/'3 interconnectedness'!U19-1,""),"")</f>
        <v/>
      </c>
      <c r="V20" s="841" t="str">
        <f>IF(NOT(ISBLANK('3 interconnectedness'!V20)),IF(NOT(ISBLANK('3 interconnectedness'!V19)),'3 interconnectedness'!V20/'3 interconnectedness'!V19-1,""),"")</f>
        <v/>
      </c>
      <c r="W20" s="841" t="str">
        <f>IF(NOT(ISBLANK('3 interconnectedness'!W20)),IF(NOT(ISBLANK('3 interconnectedness'!W19)),'3 interconnectedness'!W20/'3 interconnectedness'!W19-1,""),"")</f>
        <v/>
      </c>
      <c r="X20" s="841" t="str">
        <f>IF(NOT(ISBLANK('3 interconnectedness'!X20)),IF(NOT(ISBLANK('3 interconnectedness'!X19)),'3 interconnectedness'!X20/'3 interconnectedness'!X19-1,""),"")</f>
        <v/>
      </c>
      <c r="Y20" s="841" t="str">
        <f>IF(NOT(ISBLANK('3 interconnectedness'!Y20)),IF(NOT(ISBLANK('3 interconnectedness'!Y19)),'3 interconnectedness'!Y20/'3 interconnectedness'!Y19-1,""),"")</f>
        <v/>
      </c>
      <c r="Z20" s="841" t="str">
        <f>IF(NOT(ISBLANK('3 interconnectedness'!Z20)),IF(NOT(ISBLANK('3 interconnectedness'!Z19)),'3 interconnectedness'!Z20/'3 interconnectedness'!Z19-1,""),"")</f>
        <v/>
      </c>
      <c r="AA20" s="658"/>
      <c r="AB20" s="2115" t="s">
        <v>540</v>
      </c>
      <c r="AC20" s="2116"/>
      <c r="AD20" s="808"/>
      <c r="AE20" s="809"/>
      <c r="AF20" s="809"/>
      <c r="AG20" s="810" t="str">
        <f>IF(AG10=C24,IF(AG11=E24,"","Figure for banks' liabilities to OFIs doesn't match figure reported in cell E24"),IF(NOT(AG11=E24),"Figures reported to banks' claims on and liabilities to OFIs don't match those reported in cells C24 ans E24","Figure for banks' claims on OFIs doesn't match figure reported in cell C24"))</f>
        <v/>
      </c>
      <c r="AH20" s="811"/>
      <c r="AI20" s="809"/>
      <c r="AJ20" s="809"/>
      <c r="AK20" s="809"/>
      <c r="AL20" s="812"/>
      <c r="AM20" s="813"/>
      <c r="AN20" s="812"/>
      <c r="AO20" s="813"/>
      <c r="AP20" s="812"/>
      <c r="AQ20" s="813"/>
      <c r="AR20" s="812"/>
      <c r="AS20" s="813"/>
      <c r="AT20" s="812"/>
      <c r="AU20" s="813"/>
    </row>
    <row r="21" spans="1:47" s="2" customFormat="1" ht="14.25" x14ac:dyDescent="0.2">
      <c r="A21" s="6"/>
      <c r="B21" s="85">
        <v>2013</v>
      </c>
      <c r="C21" s="846" t="str">
        <f>IF(NOT(ISBLANK('3 interconnectedness'!C21)),IF(NOT(ISBLANK('3 interconnectedness'!C20)),'3 interconnectedness'!C21/'3 interconnectedness'!C20-1,""),"")</f>
        <v/>
      </c>
      <c r="D21" s="841" t="str">
        <f>IF(NOT(ISBLANK('3 interconnectedness'!D21)),IF(NOT(ISBLANK('3 interconnectedness'!D20)),'3 interconnectedness'!D21/'3 interconnectedness'!D20-1,""),"")</f>
        <v/>
      </c>
      <c r="E21" s="847" t="str">
        <f>IF(NOT(ISBLANK('3 interconnectedness'!E21)),IF(NOT(ISBLANK('3 interconnectedness'!E20)),'3 interconnectedness'!E21/'3 interconnectedness'!E20-1,""),"")</f>
        <v/>
      </c>
      <c r="F21" s="841" t="str">
        <f>IF(NOT(ISBLANK('3 interconnectedness'!F21)),IF(NOT(ISBLANK('3 interconnectedness'!F20)),'3 interconnectedness'!F21/'3 interconnectedness'!F20-1,""),"")</f>
        <v/>
      </c>
      <c r="G21" s="841" t="str">
        <f>IF(NOT(ISBLANK('3 interconnectedness'!G21)),IF(NOT(ISBLANK('3 interconnectedness'!G20)),'3 interconnectedness'!G21/'3 interconnectedness'!G20-1,""),"")</f>
        <v/>
      </c>
      <c r="H21" s="841" t="str">
        <f>IF(NOT(ISBLANK('3 interconnectedness'!H21)),IF(NOT(ISBLANK('3 interconnectedness'!H20)),'3 interconnectedness'!H21/'3 interconnectedness'!H20-1,""),"")</f>
        <v/>
      </c>
      <c r="I21" s="841" t="str">
        <f>IF(NOT(ISBLANK('3 interconnectedness'!I21)),IF(NOT(ISBLANK('3 interconnectedness'!I20)),'3 interconnectedness'!I21/'3 interconnectedness'!I20-1,""),"")</f>
        <v/>
      </c>
      <c r="J21" s="841" t="str">
        <f>IF(NOT(ISBLANK('3 interconnectedness'!J21)),IF(NOT(ISBLANK('3 interconnectedness'!J20)),'3 interconnectedness'!J21/'3 interconnectedness'!J20-1,""),"")</f>
        <v/>
      </c>
      <c r="K21" s="841" t="str">
        <f>IF(NOT(ISBLANK('3 interconnectedness'!K21)),IF(NOT(ISBLANK('3 interconnectedness'!K20)),'3 interconnectedness'!K21/'3 interconnectedness'!K20-1,""),"")</f>
        <v/>
      </c>
      <c r="L21" s="841" t="str">
        <f>IF(NOT(ISBLANK('3 interconnectedness'!L21)),IF(NOT(ISBLANK('3 interconnectedness'!L20)),'3 interconnectedness'!L21/'3 interconnectedness'!L20-1,""),"")</f>
        <v/>
      </c>
      <c r="M21" s="841" t="str">
        <f>IF(NOT(ISBLANK('3 interconnectedness'!M21)),IF(NOT(ISBLANK('3 interconnectedness'!M20)),'3 interconnectedness'!M21/'3 interconnectedness'!M20-1,""),"")</f>
        <v/>
      </c>
      <c r="N21" s="841" t="str">
        <f>IF(NOT(ISBLANK('3 interconnectedness'!N21)),IF(NOT(ISBLANK('3 interconnectedness'!N20)),'3 interconnectedness'!N21/'3 interconnectedness'!N20-1,""),"")</f>
        <v/>
      </c>
      <c r="O21" s="841" t="str">
        <f>IF(NOT(ISBLANK('3 interconnectedness'!O21)),IF(NOT(ISBLANK('3 interconnectedness'!O20)),'3 interconnectedness'!O21/'3 interconnectedness'!O20-1,""),"")</f>
        <v/>
      </c>
      <c r="P21" s="841" t="str">
        <f>IF(NOT(ISBLANK('3 interconnectedness'!P21)),IF(NOT(ISBLANK('3 interconnectedness'!P20)),'3 interconnectedness'!P21/'3 interconnectedness'!P20-1,""),"")</f>
        <v/>
      </c>
      <c r="Q21" s="841" t="str">
        <f>IF(NOT(ISBLANK('3 interconnectedness'!Q21)),IF(NOT(ISBLANK('3 interconnectedness'!Q20)),'3 interconnectedness'!Q21/'3 interconnectedness'!Q20-1,""),"")</f>
        <v/>
      </c>
      <c r="R21" s="841" t="str">
        <f>IF(NOT(ISBLANK('3 interconnectedness'!R21)),IF(NOT(ISBLANK('3 interconnectedness'!R20)),'3 interconnectedness'!R21/'3 interconnectedness'!R20-1,""),"")</f>
        <v/>
      </c>
      <c r="S21" s="841" t="str">
        <f>IF(NOT(ISBLANK('3 interconnectedness'!S21)),IF(NOT(ISBLANK('3 interconnectedness'!S20)),'3 interconnectedness'!S21/'3 interconnectedness'!S20-1,""),"")</f>
        <v/>
      </c>
      <c r="T21" s="841" t="str">
        <f>IF(NOT(ISBLANK('3 interconnectedness'!T21)),IF(NOT(ISBLANK('3 interconnectedness'!T20)),'3 interconnectedness'!T21/'3 interconnectedness'!T20-1,""),"")</f>
        <v/>
      </c>
      <c r="U21" s="841" t="str">
        <f>IF(NOT(ISBLANK('3 interconnectedness'!U21)),IF(NOT(ISBLANK('3 interconnectedness'!U20)),'3 interconnectedness'!U21/'3 interconnectedness'!U20-1,""),"")</f>
        <v/>
      </c>
      <c r="V21" s="841" t="str">
        <f>IF(NOT(ISBLANK('3 interconnectedness'!V21)),IF(NOT(ISBLANK('3 interconnectedness'!V20)),'3 interconnectedness'!V21/'3 interconnectedness'!V20-1,""),"")</f>
        <v/>
      </c>
      <c r="W21" s="841" t="str">
        <f>IF(NOT(ISBLANK('3 interconnectedness'!W21)),IF(NOT(ISBLANK('3 interconnectedness'!W20)),'3 interconnectedness'!W21/'3 interconnectedness'!W20-1,""),"")</f>
        <v/>
      </c>
      <c r="X21" s="841" t="str">
        <f>IF(NOT(ISBLANK('3 interconnectedness'!X21)),IF(NOT(ISBLANK('3 interconnectedness'!X20)),'3 interconnectedness'!X21/'3 interconnectedness'!X20-1,""),"")</f>
        <v/>
      </c>
      <c r="Y21" s="841" t="str">
        <f>IF(NOT(ISBLANK('3 interconnectedness'!Y21)),IF(NOT(ISBLANK('3 interconnectedness'!Y20)),'3 interconnectedness'!Y21/'3 interconnectedness'!Y20-1,""),"")</f>
        <v/>
      </c>
      <c r="Z21" s="841" t="str">
        <f>IF(NOT(ISBLANK('3 interconnectedness'!Z21)),IF(NOT(ISBLANK('3 interconnectedness'!Z20)),'3 interconnectedness'!Z21/'3 interconnectedness'!Z20-1,""),"")</f>
        <v/>
      </c>
      <c r="AA21" s="658"/>
      <c r="AB21" s="2117" t="s">
        <v>359</v>
      </c>
      <c r="AC21" s="2117"/>
      <c r="AD21" s="2081"/>
      <c r="AE21" s="2084"/>
      <c r="AF21" s="2084"/>
      <c r="AG21" s="2078"/>
      <c r="AH21" s="2075"/>
      <c r="AI21" s="2084"/>
      <c r="AJ21" s="2084"/>
      <c r="AK21" s="2084"/>
      <c r="AL21" s="2078"/>
      <c r="AM21" s="2075"/>
      <c r="AN21" s="2078"/>
      <c r="AO21" s="2075"/>
      <c r="AP21" s="2078"/>
      <c r="AQ21" s="2075"/>
      <c r="AR21" s="2078"/>
      <c r="AS21" s="2075"/>
      <c r="AT21" s="2078"/>
      <c r="AU21" s="2075"/>
    </row>
    <row r="22" spans="1:47" s="20" customFormat="1" ht="14.25" x14ac:dyDescent="0.2">
      <c r="A22" s="24"/>
      <c r="B22" s="41">
        <v>2014</v>
      </c>
      <c r="C22" s="848" t="str">
        <f>IF(NOT(ISBLANK('3 interconnectedness'!C22)),IF(NOT(ISBLANK('3 interconnectedness'!C21)),'3 interconnectedness'!C22/'3 interconnectedness'!C21-1,""),"")</f>
        <v/>
      </c>
      <c r="D22" s="842" t="str">
        <f>IF(NOT(ISBLANK('3 interconnectedness'!D22)),IF(NOT(ISBLANK('3 interconnectedness'!D21)),'3 interconnectedness'!D22/'3 interconnectedness'!D21-1,""),"")</f>
        <v/>
      </c>
      <c r="E22" s="849" t="str">
        <f>IF(NOT(ISBLANK('3 interconnectedness'!E22)),IF(NOT(ISBLANK('3 interconnectedness'!E21)),'3 interconnectedness'!E22/'3 interconnectedness'!E21-1,""),"")</f>
        <v/>
      </c>
      <c r="F22" s="842" t="str">
        <f>IF(NOT(ISBLANK('3 interconnectedness'!F22)),IF(NOT(ISBLANK('3 interconnectedness'!F21)),'3 interconnectedness'!F22/'3 interconnectedness'!F21-1,""),"")</f>
        <v/>
      </c>
      <c r="G22" s="842" t="str">
        <f>IF(NOT(ISBLANK('3 interconnectedness'!G22)),IF(NOT(ISBLANK('3 interconnectedness'!G21)),'3 interconnectedness'!G22/'3 interconnectedness'!G21-1,""),"")</f>
        <v/>
      </c>
      <c r="H22" s="842" t="str">
        <f>IF(NOT(ISBLANK('3 interconnectedness'!H22)),IF(NOT(ISBLANK('3 interconnectedness'!H21)),'3 interconnectedness'!H22/'3 interconnectedness'!H21-1,""),"")</f>
        <v/>
      </c>
      <c r="I22" s="842" t="str">
        <f>IF(NOT(ISBLANK('3 interconnectedness'!I22)),IF(NOT(ISBLANK('3 interconnectedness'!I21)),'3 interconnectedness'!I22/'3 interconnectedness'!I21-1,""),"")</f>
        <v/>
      </c>
      <c r="J22" s="842" t="str">
        <f>IF(NOT(ISBLANK('3 interconnectedness'!J22)),IF(NOT(ISBLANK('3 interconnectedness'!J21)),'3 interconnectedness'!J22/'3 interconnectedness'!J21-1,""),"")</f>
        <v/>
      </c>
      <c r="K22" s="842" t="str">
        <f>IF(NOT(ISBLANK('3 interconnectedness'!K22)),IF(NOT(ISBLANK('3 interconnectedness'!K21)),'3 interconnectedness'!K22/'3 interconnectedness'!K21-1,""),"")</f>
        <v/>
      </c>
      <c r="L22" s="842" t="str">
        <f>IF(NOT(ISBLANK('3 interconnectedness'!L22)),IF(NOT(ISBLANK('3 interconnectedness'!L21)),'3 interconnectedness'!L22/'3 interconnectedness'!L21-1,""),"")</f>
        <v/>
      </c>
      <c r="M22" s="842" t="str">
        <f>IF(NOT(ISBLANK('3 interconnectedness'!M22)),IF(NOT(ISBLANK('3 interconnectedness'!M21)),'3 interconnectedness'!M22/'3 interconnectedness'!M21-1,""),"")</f>
        <v/>
      </c>
      <c r="N22" s="842" t="str">
        <f>IF(NOT(ISBLANK('3 interconnectedness'!N22)),IF(NOT(ISBLANK('3 interconnectedness'!N21)),'3 interconnectedness'!N22/'3 interconnectedness'!N21-1,""),"")</f>
        <v/>
      </c>
      <c r="O22" s="842" t="str">
        <f>IF(NOT(ISBLANK('3 interconnectedness'!O22)),IF(NOT(ISBLANK('3 interconnectedness'!O21)),'3 interconnectedness'!O22/'3 interconnectedness'!O21-1,""),"")</f>
        <v/>
      </c>
      <c r="P22" s="842" t="str">
        <f>IF(NOT(ISBLANK('3 interconnectedness'!P22)),IF(NOT(ISBLANK('3 interconnectedness'!P21)),'3 interconnectedness'!P22/'3 interconnectedness'!P21-1,""),"")</f>
        <v/>
      </c>
      <c r="Q22" s="842" t="str">
        <f>IF(NOT(ISBLANK('3 interconnectedness'!Q22)),IF(NOT(ISBLANK('3 interconnectedness'!Q21)),'3 interconnectedness'!Q22/'3 interconnectedness'!Q21-1,""),"")</f>
        <v/>
      </c>
      <c r="R22" s="842" t="str">
        <f>IF(NOT(ISBLANK('3 interconnectedness'!R22)),IF(NOT(ISBLANK('3 interconnectedness'!R21)),'3 interconnectedness'!R22/'3 interconnectedness'!R21-1,""),"")</f>
        <v/>
      </c>
      <c r="S22" s="842" t="str">
        <f>IF(NOT(ISBLANK('3 interconnectedness'!S22)),IF(NOT(ISBLANK('3 interconnectedness'!S21)),'3 interconnectedness'!S22/'3 interconnectedness'!S21-1,""),"")</f>
        <v/>
      </c>
      <c r="T22" s="842" t="str">
        <f>IF(NOT(ISBLANK('3 interconnectedness'!T22)),IF(NOT(ISBLANK('3 interconnectedness'!T21)),'3 interconnectedness'!T22/'3 interconnectedness'!T21-1,""),"")</f>
        <v/>
      </c>
      <c r="U22" s="842" t="str">
        <f>IF(NOT(ISBLANK('3 interconnectedness'!U22)),IF(NOT(ISBLANK('3 interconnectedness'!U21)),'3 interconnectedness'!U22/'3 interconnectedness'!U21-1,""),"")</f>
        <v/>
      </c>
      <c r="V22" s="842" t="str">
        <f>IF(NOT(ISBLANK('3 interconnectedness'!V22)),IF(NOT(ISBLANK('3 interconnectedness'!V21)),'3 interconnectedness'!V22/'3 interconnectedness'!V21-1,""),"")</f>
        <v/>
      </c>
      <c r="W22" s="842" t="str">
        <f>IF(NOT(ISBLANK('3 interconnectedness'!W22)),IF(NOT(ISBLANK('3 interconnectedness'!W21)),'3 interconnectedness'!W22/'3 interconnectedness'!W21-1,""),"")</f>
        <v/>
      </c>
      <c r="X22" s="842" t="str">
        <f>IF(NOT(ISBLANK('3 interconnectedness'!X22)),IF(NOT(ISBLANK('3 interconnectedness'!X21)),'3 interconnectedness'!X22/'3 interconnectedness'!X21-1,""),"")</f>
        <v/>
      </c>
      <c r="Y22" s="842" t="str">
        <f>IF(NOT(ISBLANK('3 interconnectedness'!Y22)),IF(NOT(ISBLANK('3 interconnectedness'!Y21)),'3 interconnectedness'!Y22/'3 interconnectedness'!Y21-1,""),"")</f>
        <v/>
      </c>
      <c r="Z22" s="842" t="str">
        <f>IF(NOT(ISBLANK('3 interconnectedness'!Z22)),IF(NOT(ISBLANK('3 interconnectedness'!Z21)),'3 interconnectedness'!Z22/'3 interconnectedness'!Z21-1,""),"")</f>
        <v/>
      </c>
      <c r="AA22" s="658"/>
      <c r="AB22" s="2118"/>
      <c r="AC22" s="2118"/>
      <c r="AD22" s="2082"/>
      <c r="AE22" s="2085"/>
      <c r="AF22" s="2085"/>
      <c r="AG22" s="2079"/>
      <c r="AH22" s="2076"/>
      <c r="AI22" s="2085"/>
      <c r="AJ22" s="2085"/>
      <c r="AK22" s="2085"/>
      <c r="AL22" s="2079"/>
      <c r="AM22" s="2076"/>
      <c r="AN22" s="2079"/>
      <c r="AO22" s="2076"/>
      <c r="AP22" s="2079"/>
      <c r="AQ22" s="2076"/>
      <c r="AR22" s="2079"/>
      <c r="AS22" s="2076"/>
      <c r="AT22" s="2079"/>
      <c r="AU22" s="2076"/>
    </row>
    <row r="23" spans="1:47" s="20" customFormat="1" ht="15" thickBot="1" x14ac:dyDescent="0.25">
      <c r="A23" s="24"/>
      <c r="B23" s="85">
        <v>2015</v>
      </c>
      <c r="C23" s="846" t="str">
        <f>IF(NOT(ISBLANK('3 interconnectedness'!C23)),IF(NOT(ISBLANK('3 interconnectedness'!C22)),'3 interconnectedness'!C23/'3 interconnectedness'!C22-1,""),"")</f>
        <v/>
      </c>
      <c r="D23" s="841" t="str">
        <f>IF(NOT(ISBLANK('3 interconnectedness'!D23)),IF(NOT(ISBLANK('3 interconnectedness'!D22)),'3 interconnectedness'!D23/'3 interconnectedness'!D22-1,""),"")</f>
        <v/>
      </c>
      <c r="E23" s="847" t="str">
        <f>IF(NOT(ISBLANK('3 interconnectedness'!E23)),IF(NOT(ISBLANK('3 interconnectedness'!E22)),'3 interconnectedness'!E23/'3 interconnectedness'!E22-1,""),"")</f>
        <v/>
      </c>
      <c r="F23" s="841" t="str">
        <f>IF(NOT(ISBLANK('3 interconnectedness'!F23)),IF(NOT(ISBLANK('3 interconnectedness'!F22)),'3 interconnectedness'!F23/'3 interconnectedness'!F22-1,""),"")</f>
        <v/>
      </c>
      <c r="G23" s="841" t="str">
        <f>IF(NOT(ISBLANK('3 interconnectedness'!G23)),IF(NOT(ISBLANK('3 interconnectedness'!G22)),'3 interconnectedness'!G23/'3 interconnectedness'!G22-1,""),"")</f>
        <v/>
      </c>
      <c r="H23" s="841" t="str">
        <f>IF(NOT(ISBLANK('3 interconnectedness'!H23)),IF(NOT(ISBLANK('3 interconnectedness'!H22)),'3 interconnectedness'!H23/'3 interconnectedness'!H22-1,""),"")</f>
        <v/>
      </c>
      <c r="I23" s="841" t="str">
        <f>IF(NOT(ISBLANK('3 interconnectedness'!I23)),IF(NOT(ISBLANK('3 interconnectedness'!I22)),'3 interconnectedness'!I23/'3 interconnectedness'!I22-1,""),"")</f>
        <v/>
      </c>
      <c r="J23" s="841" t="str">
        <f>IF(NOT(ISBLANK('3 interconnectedness'!J23)),IF(NOT(ISBLANK('3 interconnectedness'!J22)),'3 interconnectedness'!J23/'3 interconnectedness'!J22-1,""),"")</f>
        <v/>
      </c>
      <c r="K23" s="841" t="str">
        <f>IF(NOT(ISBLANK('3 interconnectedness'!K23)),IF(NOT(ISBLANK('3 interconnectedness'!K22)),'3 interconnectedness'!K23/'3 interconnectedness'!K22-1,""),"")</f>
        <v/>
      </c>
      <c r="L23" s="841" t="str">
        <f>IF(NOT(ISBLANK('3 interconnectedness'!L23)),IF(NOT(ISBLANK('3 interconnectedness'!L22)),'3 interconnectedness'!L23/'3 interconnectedness'!L22-1,""),"")</f>
        <v/>
      </c>
      <c r="M23" s="841" t="str">
        <f>IF(NOT(ISBLANK('3 interconnectedness'!M23)),IF(NOT(ISBLANK('3 interconnectedness'!M22)),'3 interconnectedness'!M23/'3 interconnectedness'!M22-1,""),"")</f>
        <v/>
      </c>
      <c r="N23" s="841" t="str">
        <f>IF(NOT(ISBLANK('3 interconnectedness'!N23)),IF(NOT(ISBLANK('3 interconnectedness'!N22)),'3 interconnectedness'!N23/'3 interconnectedness'!N22-1,""),"")</f>
        <v/>
      </c>
      <c r="O23" s="841" t="str">
        <f>IF(NOT(ISBLANK('3 interconnectedness'!O23)),IF(NOT(ISBLANK('3 interconnectedness'!O22)),'3 interconnectedness'!O23/'3 interconnectedness'!O22-1,""),"")</f>
        <v/>
      </c>
      <c r="P23" s="841" t="str">
        <f>IF(NOT(ISBLANK('3 interconnectedness'!P23)),IF(NOT(ISBLANK('3 interconnectedness'!P22)),'3 interconnectedness'!P23/'3 interconnectedness'!P22-1,""),"")</f>
        <v/>
      </c>
      <c r="Q23" s="841" t="str">
        <f>IF(NOT(ISBLANK('3 interconnectedness'!Q23)),IF(NOT(ISBLANK('3 interconnectedness'!Q22)),'3 interconnectedness'!Q23/'3 interconnectedness'!Q22-1,""),"")</f>
        <v/>
      </c>
      <c r="R23" s="841" t="str">
        <f>IF(NOT(ISBLANK('3 interconnectedness'!R23)),IF(NOT(ISBLANK('3 interconnectedness'!R22)),'3 interconnectedness'!R23/'3 interconnectedness'!R22-1,""),"")</f>
        <v/>
      </c>
      <c r="S23" s="841" t="str">
        <f>IF(NOT(ISBLANK('3 interconnectedness'!S23)),IF(NOT(ISBLANK('3 interconnectedness'!S22)),'3 interconnectedness'!S23/'3 interconnectedness'!S22-1,""),"")</f>
        <v/>
      </c>
      <c r="T23" s="841" t="str">
        <f>IF(NOT(ISBLANK('3 interconnectedness'!T23)),IF(NOT(ISBLANK('3 interconnectedness'!T22)),'3 interconnectedness'!T23/'3 interconnectedness'!T22-1,""),"")</f>
        <v/>
      </c>
      <c r="U23" s="841" t="str">
        <f>IF(NOT(ISBLANK('3 interconnectedness'!U23)),IF(NOT(ISBLANK('3 interconnectedness'!U22)),'3 interconnectedness'!U23/'3 interconnectedness'!U22-1,""),"")</f>
        <v/>
      </c>
      <c r="V23" s="841" t="str">
        <f>IF(NOT(ISBLANK('3 interconnectedness'!V23)),IF(NOT(ISBLANK('3 interconnectedness'!V22)),'3 interconnectedness'!V23/'3 interconnectedness'!V22-1,""),"")</f>
        <v/>
      </c>
      <c r="W23" s="841" t="str">
        <f>IF(NOT(ISBLANK('3 interconnectedness'!W23)),IF(NOT(ISBLANK('3 interconnectedness'!W22)),'3 interconnectedness'!W23/'3 interconnectedness'!W22-1,""),"")</f>
        <v/>
      </c>
      <c r="X23" s="841" t="str">
        <f>IF(NOT(ISBLANK('3 interconnectedness'!X23)),IF(NOT(ISBLANK('3 interconnectedness'!X22)),'3 interconnectedness'!X23/'3 interconnectedness'!X22-1,""),"")</f>
        <v/>
      </c>
      <c r="Y23" s="841" t="str">
        <f>IF(NOT(ISBLANK('3 interconnectedness'!Y23)),IF(NOT(ISBLANK('3 interconnectedness'!Y22)),'3 interconnectedness'!Y23/'3 interconnectedness'!Y22-1,""),"")</f>
        <v/>
      </c>
      <c r="Z23" s="841" t="str">
        <f>IF(NOT(ISBLANK('3 interconnectedness'!Z23)),IF(NOT(ISBLANK('3 interconnectedness'!Z22)),'3 interconnectedness'!Z23/'3 interconnectedness'!Z22-1,""),"")</f>
        <v/>
      </c>
      <c r="AA23" s="658"/>
      <c r="AB23" s="2119"/>
      <c r="AC23" s="2119"/>
      <c r="AD23" s="2083"/>
      <c r="AE23" s="2086"/>
      <c r="AF23" s="2086"/>
      <c r="AG23" s="2080"/>
      <c r="AH23" s="2077"/>
      <c r="AI23" s="2086"/>
      <c r="AJ23" s="2086"/>
      <c r="AK23" s="2086"/>
      <c r="AL23" s="2080"/>
      <c r="AM23" s="2077"/>
      <c r="AN23" s="2080"/>
      <c r="AO23" s="2077"/>
      <c r="AP23" s="2080"/>
      <c r="AQ23" s="2077"/>
      <c r="AR23" s="2080"/>
      <c r="AS23" s="2077"/>
      <c r="AT23" s="2080"/>
      <c r="AU23" s="2077"/>
    </row>
    <row r="24" spans="1:47" s="20" customFormat="1" ht="14.25" x14ac:dyDescent="0.2">
      <c r="A24" s="24"/>
      <c r="B24" s="41">
        <v>2016</v>
      </c>
      <c r="C24" s="846" t="str">
        <f>IF(NOT(ISBLANK('3 interconnectedness'!C24)),IF(NOT(ISBLANK('3 interconnectedness'!C23)),'3 interconnectedness'!C24/'3 interconnectedness'!C23-1,""),"")</f>
        <v/>
      </c>
      <c r="D24" s="841" t="str">
        <f>IF(NOT(ISBLANK('3 interconnectedness'!D24)),IF(NOT(ISBLANK('3 interconnectedness'!D23)),'3 interconnectedness'!D24/'3 interconnectedness'!D23-1,""),"")</f>
        <v/>
      </c>
      <c r="E24" s="847" t="str">
        <f>IF(NOT(ISBLANK('3 interconnectedness'!E24)),IF(NOT(ISBLANK('3 interconnectedness'!E23)),'3 interconnectedness'!E24/'3 interconnectedness'!E23-1,""),"")</f>
        <v/>
      </c>
      <c r="F24" s="841" t="str">
        <f>IF(NOT(ISBLANK('3 interconnectedness'!F24)),IF(NOT(ISBLANK('3 interconnectedness'!F23)),'3 interconnectedness'!F24/'3 interconnectedness'!F23-1,""),"")</f>
        <v/>
      </c>
      <c r="G24" s="841" t="str">
        <f>IF(NOT(ISBLANK('3 interconnectedness'!G24)),IF(NOT(ISBLANK('3 interconnectedness'!G23)),'3 interconnectedness'!G24/'3 interconnectedness'!G23-1,""),"")</f>
        <v/>
      </c>
      <c r="H24" s="841" t="str">
        <f>IF(NOT(ISBLANK('3 interconnectedness'!H24)),IF(NOT(ISBLANK('3 interconnectedness'!H23)),'3 interconnectedness'!H24/'3 interconnectedness'!H23-1,""),"")</f>
        <v/>
      </c>
      <c r="I24" s="841" t="str">
        <f>IF(NOT(ISBLANK('3 interconnectedness'!I24)),IF(NOT(ISBLANK('3 interconnectedness'!I23)),'3 interconnectedness'!I24/'3 interconnectedness'!I23-1,""),"")</f>
        <v/>
      </c>
      <c r="J24" s="841" t="str">
        <f>IF(NOT(ISBLANK('3 interconnectedness'!J24)),IF(NOT(ISBLANK('3 interconnectedness'!J23)),'3 interconnectedness'!J24/'3 interconnectedness'!J23-1,""),"")</f>
        <v/>
      </c>
      <c r="K24" s="841" t="str">
        <f>IF(NOT(ISBLANK('3 interconnectedness'!K24)),IF(NOT(ISBLANK('3 interconnectedness'!K23)),'3 interconnectedness'!K24/'3 interconnectedness'!K23-1,""),"")</f>
        <v/>
      </c>
      <c r="L24" s="841" t="str">
        <f>IF(NOT(ISBLANK('3 interconnectedness'!L24)),IF(NOT(ISBLANK('3 interconnectedness'!L23)),'3 interconnectedness'!L24/'3 interconnectedness'!L23-1,""),"")</f>
        <v/>
      </c>
      <c r="M24" s="841" t="str">
        <f>IF(NOT(ISBLANK('3 interconnectedness'!M24)),IF(NOT(ISBLANK('3 interconnectedness'!M23)),'3 interconnectedness'!M24/'3 interconnectedness'!M23-1,""),"")</f>
        <v/>
      </c>
      <c r="N24" s="841" t="str">
        <f>IF(NOT(ISBLANK('3 interconnectedness'!N24)),IF(NOT(ISBLANK('3 interconnectedness'!N23)),'3 interconnectedness'!N24/'3 interconnectedness'!N23-1,""),"")</f>
        <v/>
      </c>
      <c r="O24" s="841" t="str">
        <f>IF(NOT(ISBLANK('3 interconnectedness'!O24)),IF(NOT(ISBLANK('3 interconnectedness'!O23)),'3 interconnectedness'!O24/'3 interconnectedness'!O23-1,""),"")</f>
        <v/>
      </c>
      <c r="P24" s="841" t="str">
        <f>IF(NOT(ISBLANK('3 interconnectedness'!P24)),IF(NOT(ISBLANK('3 interconnectedness'!P23)),'3 interconnectedness'!P24/'3 interconnectedness'!P23-1,""),"")</f>
        <v/>
      </c>
      <c r="Q24" s="841" t="str">
        <f>IF(NOT(ISBLANK('3 interconnectedness'!Q24)),IF(NOT(ISBLANK('3 interconnectedness'!Q23)),'3 interconnectedness'!Q24/'3 interconnectedness'!Q23-1,""),"")</f>
        <v/>
      </c>
      <c r="R24" s="841" t="str">
        <f>IF(NOT(ISBLANK('3 interconnectedness'!R24)),IF(NOT(ISBLANK('3 interconnectedness'!R23)),'3 interconnectedness'!R24/'3 interconnectedness'!R23-1,""),"")</f>
        <v/>
      </c>
      <c r="S24" s="841" t="str">
        <f>IF(NOT(ISBLANK('3 interconnectedness'!S24)),IF(NOT(ISBLANK('3 interconnectedness'!S23)),'3 interconnectedness'!S24/'3 interconnectedness'!S23-1,""),"")</f>
        <v/>
      </c>
      <c r="T24" s="841" t="str">
        <f>IF(NOT(ISBLANK('3 interconnectedness'!T24)),IF(NOT(ISBLANK('3 interconnectedness'!T23)),'3 interconnectedness'!T24/'3 interconnectedness'!T23-1,""),"")</f>
        <v/>
      </c>
      <c r="U24" s="841" t="str">
        <f>IF(NOT(ISBLANK('3 interconnectedness'!U24)),IF(NOT(ISBLANK('3 interconnectedness'!U23)),'3 interconnectedness'!U24/'3 interconnectedness'!U23-1,""),"")</f>
        <v/>
      </c>
      <c r="V24" s="841" t="str">
        <f>IF(NOT(ISBLANK('3 interconnectedness'!V24)),IF(NOT(ISBLANK('3 interconnectedness'!V23)),'3 interconnectedness'!V24/'3 interconnectedness'!V23-1,""),"")</f>
        <v/>
      </c>
      <c r="W24" s="841" t="str">
        <f>IF(NOT(ISBLANK('3 interconnectedness'!W24)),IF(NOT(ISBLANK('3 interconnectedness'!W23)),'3 interconnectedness'!W24/'3 interconnectedness'!W23-1,""),"")</f>
        <v/>
      </c>
      <c r="X24" s="841" t="str">
        <f>IF(NOT(ISBLANK('3 interconnectedness'!X24)),IF(NOT(ISBLANK('3 interconnectedness'!X23)),'3 interconnectedness'!X24/'3 interconnectedness'!X23-1,""),"")</f>
        <v/>
      </c>
      <c r="Y24" s="841" t="str">
        <f>IF(NOT(ISBLANK('3 interconnectedness'!Y24)),IF(NOT(ISBLANK('3 interconnectedness'!Y23)),'3 interconnectedness'!Y24/'3 interconnectedness'!Y23-1,""),"")</f>
        <v/>
      </c>
      <c r="Z24" s="841" t="str">
        <f>IF(NOT(ISBLANK('3 interconnectedness'!Z24)),IF(NOT(ISBLANK('3 interconnectedness'!Z23)),'3 interconnectedness'!Z24/'3 interconnectedness'!Z23-1,""),"")</f>
        <v/>
      </c>
      <c r="AA24" s="658"/>
      <c r="AB24" s="385"/>
      <c r="AC24" s="168"/>
      <c r="AD24" s="658"/>
      <c r="AE24" s="658"/>
      <c r="AF24" s="658"/>
      <c r="AG24" s="658"/>
      <c r="AH24" s="658"/>
      <c r="AI24" s="658"/>
      <c r="AJ24" s="658"/>
      <c r="AK24" s="658"/>
      <c r="AL24" s="658"/>
      <c r="AM24" s="658"/>
      <c r="AN24" s="658"/>
      <c r="AO24" s="658"/>
      <c r="AP24" s="658"/>
      <c r="AQ24" s="658"/>
      <c r="AR24" s="658"/>
      <c r="AS24" s="658"/>
      <c r="AT24" s="658"/>
      <c r="AU24" s="658"/>
    </row>
    <row r="25" spans="1:47" s="20" customFormat="1" ht="14.25" x14ac:dyDescent="0.2">
      <c r="A25" s="24"/>
      <c r="B25" s="85">
        <v>2017</v>
      </c>
      <c r="C25" s="846" t="str">
        <f>IF(NOT(ISBLANK('3 interconnectedness'!C25)),IF(NOT(ISBLANK('3 interconnectedness'!C24)),'3 interconnectedness'!C25/'3 interconnectedness'!C24-1,""),"")</f>
        <v/>
      </c>
      <c r="D25" s="841" t="str">
        <f>IF(NOT(ISBLANK('3 interconnectedness'!D25)),IF(NOT(ISBLANK('3 interconnectedness'!D24)),'3 interconnectedness'!D25/'3 interconnectedness'!D24-1,""),"")</f>
        <v/>
      </c>
      <c r="E25" s="847" t="str">
        <f>IF(NOT(ISBLANK('3 interconnectedness'!E25)),IF(NOT(ISBLANK('3 interconnectedness'!E24)),'3 interconnectedness'!E25/'3 interconnectedness'!E24-1,""),"")</f>
        <v/>
      </c>
      <c r="F25" s="841" t="str">
        <f>IF(NOT(ISBLANK('3 interconnectedness'!F25)),IF(NOT(ISBLANK('3 interconnectedness'!F24)),'3 interconnectedness'!F25/'3 interconnectedness'!F24-1,""),"")</f>
        <v/>
      </c>
      <c r="G25" s="841" t="str">
        <f>IF(NOT(ISBLANK('3 interconnectedness'!G25)),IF(NOT(ISBLANK('3 interconnectedness'!G24)),'3 interconnectedness'!G25/'3 interconnectedness'!G24-1,""),"")</f>
        <v/>
      </c>
      <c r="H25" s="841" t="str">
        <f>IF(NOT(ISBLANK('3 interconnectedness'!H25)),IF(NOT(ISBLANK('3 interconnectedness'!H24)),'3 interconnectedness'!H25/'3 interconnectedness'!H24-1,""),"")</f>
        <v/>
      </c>
      <c r="I25" s="841" t="str">
        <f>IF(NOT(ISBLANK('3 interconnectedness'!I25)),IF(NOT(ISBLANK('3 interconnectedness'!I24)),'3 interconnectedness'!I25/'3 interconnectedness'!I24-1,""),"")</f>
        <v/>
      </c>
      <c r="J25" s="841" t="str">
        <f>IF(NOT(ISBLANK('3 interconnectedness'!J25)),IF(NOT(ISBLANK('3 interconnectedness'!J24)),'3 interconnectedness'!J25/'3 interconnectedness'!J24-1,""),"")</f>
        <v/>
      </c>
      <c r="K25" s="841" t="str">
        <f>IF(NOT(ISBLANK('3 interconnectedness'!K25)),IF(NOT(ISBLANK('3 interconnectedness'!K24)),'3 interconnectedness'!K25/'3 interconnectedness'!K24-1,""),"")</f>
        <v/>
      </c>
      <c r="L25" s="841" t="str">
        <f>IF(NOT(ISBLANK('3 interconnectedness'!L25)),IF(NOT(ISBLANK('3 interconnectedness'!L24)),'3 interconnectedness'!L25/'3 interconnectedness'!L24-1,""),"")</f>
        <v/>
      </c>
      <c r="M25" s="841" t="str">
        <f>IF(NOT(ISBLANK('3 interconnectedness'!M25)),IF(NOT(ISBLANK('3 interconnectedness'!M24)),'3 interconnectedness'!M25/'3 interconnectedness'!M24-1,""),"")</f>
        <v/>
      </c>
      <c r="N25" s="841" t="str">
        <f>IF(NOT(ISBLANK('3 interconnectedness'!N25)),IF(NOT(ISBLANK('3 interconnectedness'!N24)),'3 interconnectedness'!N25/'3 interconnectedness'!N24-1,""),"")</f>
        <v/>
      </c>
      <c r="O25" s="841" t="str">
        <f>IF(NOT(ISBLANK('3 interconnectedness'!O25)),IF(NOT(ISBLANK('3 interconnectedness'!O24)),'3 interconnectedness'!O25/'3 interconnectedness'!O24-1,""),"")</f>
        <v/>
      </c>
      <c r="P25" s="841" t="str">
        <f>IF(NOT(ISBLANK('3 interconnectedness'!P25)),IF(NOT(ISBLANK('3 interconnectedness'!P24)),'3 interconnectedness'!P25/'3 interconnectedness'!P24-1,""),"")</f>
        <v/>
      </c>
      <c r="Q25" s="841" t="str">
        <f>IF(NOT(ISBLANK('3 interconnectedness'!Q25)),IF(NOT(ISBLANK('3 interconnectedness'!Q24)),'3 interconnectedness'!Q25/'3 interconnectedness'!Q24-1,""),"")</f>
        <v/>
      </c>
      <c r="R25" s="841" t="str">
        <f>IF(NOT(ISBLANK('3 interconnectedness'!R25)),IF(NOT(ISBLANK('3 interconnectedness'!R24)),'3 interconnectedness'!R25/'3 interconnectedness'!R24-1,""),"")</f>
        <v/>
      </c>
      <c r="S25" s="841" t="str">
        <f>IF(NOT(ISBLANK('3 interconnectedness'!S25)),IF(NOT(ISBLANK('3 interconnectedness'!S24)),'3 interconnectedness'!S25/'3 interconnectedness'!S24-1,""),"")</f>
        <v/>
      </c>
      <c r="T25" s="841" t="str">
        <f>IF(NOT(ISBLANK('3 interconnectedness'!T25)),IF(NOT(ISBLANK('3 interconnectedness'!T24)),'3 interconnectedness'!T25/'3 interconnectedness'!T24-1,""),"")</f>
        <v/>
      </c>
      <c r="U25" s="841" t="str">
        <f>IF(NOT(ISBLANK('3 interconnectedness'!U25)),IF(NOT(ISBLANK('3 interconnectedness'!U24)),'3 interconnectedness'!U25/'3 interconnectedness'!U24-1,""),"")</f>
        <v/>
      </c>
      <c r="V25" s="841" t="str">
        <f>IF(NOT(ISBLANK('3 interconnectedness'!V25)),IF(NOT(ISBLANK('3 interconnectedness'!V24)),'3 interconnectedness'!V25/'3 interconnectedness'!V24-1,""),"")</f>
        <v/>
      </c>
      <c r="W25" s="841" t="str">
        <f>IF(NOT(ISBLANK('3 interconnectedness'!W25)),IF(NOT(ISBLANK('3 interconnectedness'!W24)),'3 interconnectedness'!W25/'3 interconnectedness'!W24-1,""),"")</f>
        <v/>
      </c>
      <c r="X25" s="841" t="str">
        <f>IF(NOT(ISBLANK('3 interconnectedness'!X25)),IF(NOT(ISBLANK('3 interconnectedness'!X24)),'3 interconnectedness'!X25/'3 interconnectedness'!X24-1,""),"")</f>
        <v/>
      </c>
      <c r="Y25" s="841" t="str">
        <f>IF(NOT(ISBLANK('3 interconnectedness'!Y25)),IF(NOT(ISBLANK('3 interconnectedness'!Y24)),'3 interconnectedness'!Y25/'3 interconnectedness'!Y24-1,""),"")</f>
        <v/>
      </c>
      <c r="Z25" s="841" t="str">
        <f>IF(NOT(ISBLANK('3 interconnectedness'!Z25)),IF(NOT(ISBLANK('3 interconnectedness'!Z24)),'3 interconnectedness'!Z25/'3 interconnectedness'!Z24-1,""),"")</f>
        <v/>
      </c>
      <c r="AA25" s="658"/>
      <c r="AB25" s="385"/>
      <c r="AC25" s="168"/>
      <c r="AD25" s="658"/>
      <c r="AE25" s="658"/>
      <c r="AF25" s="658"/>
      <c r="AG25" s="658"/>
      <c r="AH25" s="658"/>
      <c r="AI25" s="658"/>
      <c r="AJ25" s="658"/>
      <c r="AK25" s="658"/>
      <c r="AL25" s="658"/>
      <c r="AM25" s="658"/>
      <c r="AN25" s="658"/>
      <c r="AO25" s="658"/>
      <c r="AP25" s="658"/>
      <c r="AQ25" s="658"/>
      <c r="AR25" s="658"/>
      <c r="AS25" s="658"/>
      <c r="AT25" s="658"/>
      <c r="AU25" s="658"/>
    </row>
    <row r="26" spans="1:47" ht="14.25" customHeight="1" x14ac:dyDescent="0.2"/>
    <row r="27" spans="1:47" ht="14.25" customHeight="1" x14ac:dyDescent="0.2">
      <c r="B27" s="3" t="s">
        <v>544</v>
      </c>
      <c r="C27" s="3">
        <f>ABS(MIN(C11:C25))</f>
        <v>0</v>
      </c>
      <c r="D27" s="3">
        <f t="shared" ref="D27:V27" si="0">ABS(MIN(D11:D25))</f>
        <v>0</v>
      </c>
      <c r="E27" s="3">
        <f t="shared" si="0"/>
        <v>0</v>
      </c>
      <c r="F27" s="3">
        <f t="shared" si="0"/>
        <v>0</v>
      </c>
      <c r="G27" s="3">
        <f t="shared" ref="G27:O27" si="1">ABS(MIN(G11:G25))</f>
        <v>0</v>
      </c>
      <c r="H27" s="3">
        <f t="shared" si="1"/>
        <v>0</v>
      </c>
      <c r="I27" s="3">
        <f t="shared" si="1"/>
        <v>0</v>
      </c>
      <c r="J27" s="3">
        <f t="shared" si="1"/>
        <v>0</v>
      </c>
      <c r="K27" s="3">
        <f t="shared" si="1"/>
        <v>0</v>
      </c>
      <c r="L27" s="3">
        <f t="shared" si="1"/>
        <v>0</v>
      </c>
      <c r="M27" s="3">
        <f t="shared" si="1"/>
        <v>0</v>
      </c>
      <c r="N27" s="3">
        <f t="shared" si="1"/>
        <v>0</v>
      </c>
      <c r="O27" s="3">
        <f t="shared" si="1"/>
        <v>0</v>
      </c>
      <c r="P27" s="3">
        <f t="shared" si="0"/>
        <v>0</v>
      </c>
      <c r="Q27" s="3">
        <f t="shared" si="0"/>
        <v>0</v>
      </c>
      <c r="R27" s="3">
        <f t="shared" si="0"/>
        <v>0</v>
      </c>
      <c r="S27" s="3">
        <f t="shared" si="0"/>
        <v>0</v>
      </c>
      <c r="T27" s="3">
        <f t="shared" si="0"/>
        <v>0</v>
      </c>
      <c r="U27" s="3">
        <f t="shared" si="0"/>
        <v>0</v>
      </c>
      <c r="V27" s="3">
        <f t="shared" si="0"/>
        <v>0</v>
      </c>
      <c r="W27" s="3">
        <f t="shared" ref="W27:Y27" si="2">ABS(MIN(W11:W25))</f>
        <v>0</v>
      </c>
      <c r="X27" s="3">
        <f t="shared" si="2"/>
        <v>0</v>
      </c>
      <c r="Y27" s="3">
        <f t="shared" si="2"/>
        <v>0</v>
      </c>
      <c r="Z27" s="3">
        <f>ABS(MIN(Z11:Z25))</f>
        <v>0</v>
      </c>
    </row>
    <row r="28" spans="1:47" ht="14.25" customHeight="1" x14ac:dyDescent="0.2">
      <c r="B28" s="3" t="s">
        <v>545</v>
      </c>
      <c r="C28" s="3">
        <f>ABS(MAX(C11:C25))</f>
        <v>0</v>
      </c>
      <c r="D28" s="3">
        <f t="shared" ref="D28:V28" si="3">ABS(MAX(D11:D25))</f>
        <v>0</v>
      </c>
      <c r="E28" s="3">
        <f t="shared" si="3"/>
        <v>0</v>
      </c>
      <c r="F28" s="3">
        <f t="shared" si="3"/>
        <v>0</v>
      </c>
      <c r="G28" s="3">
        <f t="shared" ref="G28:O28" si="4">ABS(MAX(G11:G25))</f>
        <v>0</v>
      </c>
      <c r="H28" s="3">
        <f t="shared" si="4"/>
        <v>0</v>
      </c>
      <c r="I28" s="3">
        <f t="shared" si="4"/>
        <v>0</v>
      </c>
      <c r="J28" s="3">
        <f t="shared" si="4"/>
        <v>0</v>
      </c>
      <c r="K28" s="3">
        <f t="shared" si="4"/>
        <v>0</v>
      </c>
      <c r="L28" s="3">
        <f t="shared" si="4"/>
        <v>0</v>
      </c>
      <c r="M28" s="3">
        <f t="shared" si="4"/>
        <v>0</v>
      </c>
      <c r="N28" s="3">
        <f t="shared" si="4"/>
        <v>0</v>
      </c>
      <c r="O28" s="3">
        <f t="shared" si="4"/>
        <v>0</v>
      </c>
      <c r="P28" s="3">
        <f t="shared" si="3"/>
        <v>0</v>
      </c>
      <c r="Q28" s="3">
        <f t="shared" si="3"/>
        <v>0</v>
      </c>
      <c r="R28" s="3">
        <f t="shared" si="3"/>
        <v>0</v>
      </c>
      <c r="S28" s="3">
        <f t="shared" si="3"/>
        <v>0</v>
      </c>
      <c r="T28" s="3">
        <f t="shared" si="3"/>
        <v>0</v>
      </c>
      <c r="U28" s="3">
        <f t="shared" si="3"/>
        <v>0</v>
      </c>
      <c r="V28" s="3">
        <f t="shared" si="3"/>
        <v>0</v>
      </c>
      <c r="W28" s="3">
        <f t="shared" ref="W28:Y28" si="5">ABS(MAX(W11:W25))</f>
        <v>0</v>
      </c>
      <c r="X28" s="3">
        <f t="shared" si="5"/>
        <v>0</v>
      </c>
      <c r="Y28" s="3">
        <f t="shared" si="5"/>
        <v>0</v>
      </c>
      <c r="Z28" s="3">
        <f>ABS(MAX(Z11:Z25))</f>
        <v>0</v>
      </c>
    </row>
    <row r="29" spans="1:47" ht="14.25" customHeight="1" x14ac:dyDescent="0.2"/>
    <row r="30" spans="1:47" ht="14.25" customHeight="1" x14ac:dyDescent="0.2"/>
    <row r="31" spans="1:47" ht="14.25" customHeight="1" x14ac:dyDescent="0.2"/>
    <row r="32" spans="1:47"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row r="1516" ht="14.25" customHeight="1" x14ac:dyDescent="0.2"/>
    <row r="1517" ht="14.25" customHeight="1" x14ac:dyDescent="0.2"/>
    <row r="1518" ht="14.25" customHeight="1" x14ac:dyDescent="0.2"/>
    <row r="1519" ht="14.25" customHeight="1" x14ac:dyDescent="0.2"/>
    <row r="1520" ht="14.25" customHeight="1" x14ac:dyDescent="0.2"/>
    <row r="1521" ht="14.25" customHeight="1" x14ac:dyDescent="0.2"/>
    <row r="1522" ht="14.25" customHeight="1" x14ac:dyDescent="0.2"/>
    <row r="1523" ht="14.25" customHeight="1" x14ac:dyDescent="0.2"/>
    <row r="1524" ht="14.25" customHeight="1" x14ac:dyDescent="0.2"/>
    <row r="1525" ht="14.25" customHeight="1" x14ac:dyDescent="0.2"/>
    <row r="1526" ht="14.25" customHeight="1" x14ac:dyDescent="0.2"/>
    <row r="1527" ht="14.25" customHeight="1" x14ac:dyDescent="0.2"/>
    <row r="1528" ht="14.25" customHeight="1" x14ac:dyDescent="0.2"/>
    <row r="1529" ht="14.25" customHeight="1" x14ac:dyDescent="0.2"/>
    <row r="1530" ht="14.25" customHeight="1" x14ac:dyDescent="0.2"/>
    <row r="1531" ht="14.25" customHeight="1" x14ac:dyDescent="0.2"/>
    <row r="1532" ht="14.25" customHeight="1" x14ac:dyDescent="0.2"/>
    <row r="1533" ht="14.25" customHeight="1" x14ac:dyDescent="0.2"/>
    <row r="1534" ht="14.25" customHeight="1" x14ac:dyDescent="0.2"/>
    <row r="1535" ht="14.25" customHeight="1" x14ac:dyDescent="0.2"/>
    <row r="1536" ht="14.25" customHeight="1" x14ac:dyDescent="0.2"/>
    <row r="1537" ht="14.25" customHeight="1" x14ac:dyDescent="0.2"/>
    <row r="1538" ht="14.25" customHeight="1" x14ac:dyDescent="0.2"/>
    <row r="1539" ht="14.25" customHeight="1" x14ac:dyDescent="0.2"/>
    <row r="1540" ht="14.25" customHeight="1" x14ac:dyDescent="0.2"/>
    <row r="1541" ht="14.25" customHeight="1" x14ac:dyDescent="0.2"/>
    <row r="1542" ht="14.25" customHeight="1" x14ac:dyDescent="0.2"/>
    <row r="1543" ht="14.25" customHeight="1" x14ac:dyDescent="0.2"/>
    <row r="1544" ht="14.25" customHeight="1" x14ac:dyDescent="0.2"/>
    <row r="1545" ht="14.25" customHeight="1" x14ac:dyDescent="0.2"/>
    <row r="1546" ht="14.25" customHeight="1" x14ac:dyDescent="0.2"/>
    <row r="1547" ht="14.25" customHeight="1" x14ac:dyDescent="0.2"/>
    <row r="1548" ht="14.25" customHeight="1" x14ac:dyDescent="0.2"/>
    <row r="1549" ht="14.25" customHeight="1" x14ac:dyDescent="0.2"/>
    <row r="1550" ht="14.25" customHeight="1" x14ac:dyDescent="0.2"/>
    <row r="1551" ht="14.25" customHeight="1" x14ac:dyDescent="0.2"/>
    <row r="1552" ht="14.25" customHeight="1" x14ac:dyDescent="0.2"/>
    <row r="1553" ht="14.25" customHeight="1" x14ac:dyDescent="0.2"/>
    <row r="1554" ht="14.25" customHeight="1" x14ac:dyDescent="0.2"/>
    <row r="1555" ht="14.25" customHeight="1" x14ac:dyDescent="0.2"/>
    <row r="1556" ht="14.25" customHeight="1" x14ac:dyDescent="0.2"/>
    <row r="1557" ht="14.25" customHeight="1" x14ac:dyDescent="0.2"/>
    <row r="1558" ht="14.25" customHeight="1" x14ac:dyDescent="0.2"/>
    <row r="1559" ht="14.25" customHeight="1" x14ac:dyDescent="0.2"/>
    <row r="1560" ht="14.25" customHeight="1" x14ac:dyDescent="0.2"/>
    <row r="1561" ht="14.25" customHeight="1" x14ac:dyDescent="0.2"/>
    <row r="1562" ht="14.25" customHeight="1" x14ac:dyDescent="0.2"/>
    <row r="1563" ht="14.25" customHeight="1" x14ac:dyDescent="0.2"/>
    <row r="1564" ht="14.25" customHeight="1" x14ac:dyDescent="0.2"/>
    <row r="1565" ht="14.25" customHeight="1" x14ac:dyDescent="0.2"/>
    <row r="1566" ht="14.25" customHeight="1" x14ac:dyDescent="0.2"/>
    <row r="1567" ht="14.25" customHeight="1" x14ac:dyDescent="0.2"/>
    <row r="1568" ht="14.25" customHeight="1" x14ac:dyDescent="0.2"/>
    <row r="1569" ht="14.25" customHeight="1" x14ac:dyDescent="0.2"/>
    <row r="1570" ht="14.25" customHeight="1" x14ac:dyDescent="0.2"/>
    <row r="1571" ht="14.25" customHeight="1" x14ac:dyDescent="0.2"/>
    <row r="1572" ht="14.25" customHeight="1" x14ac:dyDescent="0.2"/>
    <row r="1573" ht="14.25" customHeight="1" x14ac:dyDescent="0.2"/>
    <row r="1574" ht="14.25" customHeight="1" x14ac:dyDescent="0.2"/>
    <row r="1575" ht="14.25" customHeight="1" x14ac:dyDescent="0.2"/>
    <row r="1576" ht="14.25" customHeight="1" x14ac:dyDescent="0.2"/>
    <row r="1577" ht="14.25" customHeight="1" x14ac:dyDescent="0.2"/>
    <row r="1578" ht="14.25" customHeight="1" x14ac:dyDescent="0.2"/>
    <row r="1579" ht="14.25" customHeight="1" x14ac:dyDescent="0.2"/>
    <row r="1580" ht="14.25" customHeight="1" x14ac:dyDescent="0.2"/>
    <row r="1581" ht="14.25" customHeight="1" x14ac:dyDescent="0.2"/>
    <row r="1582" ht="14.25" customHeight="1" x14ac:dyDescent="0.2"/>
    <row r="1583" ht="14.25" customHeight="1" x14ac:dyDescent="0.2"/>
    <row r="1584" ht="14.25" customHeight="1" x14ac:dyDescent="0.2"/>
    <row r="1585" ht="14.25" customHeight="1" x14ac:dyDescent="0.2"/>
    <row r="1586" ht="14.25" customHeight="1" x14ac:dyDescent="0.2"/>
    <row r="1587" ht="14.25" customHeight="1" x14ac:dyDescent="0.2"/>
    <row r="1588" ht="14.25" customHeight="1" x14ac:dyDescent="0.2"/>
    <row r="1589" ht="14.25" customHeight="1" x14ac:dyDescent="0.2"/>
    <row r="1590" ht="14.25" customHeight="1" x14ac:dyDescent="0.2"/>
    <row r="1591" ht="14.25" customHeight="1" x14ac:dyDescent="0.2"/>
    <row r="1592" ht="14.25" customHeight="1" x14ac:dyDescent="0.2"/>
    <row r="1593" ht="14.25" customHeight="1" x14ac:dyDescent="0.2"/>
    <row r="1594" ht="14.25" customHeight="1" x14ac:dyDescent="0.2"/>
    <row r="1595" ht="14.25" customHeight="1" x14ac:dyDescent="0.2"/>
    <row r="1596" ht="14.25" customHeight="1" x14ac:dyDescent="0.2"/>
    <row r="1597" ht="14.25" customHeight="1" x14ac:dyDescent="0.2"/>
    <row r="1598" ht="14.25" customHeight="1" x14ac:dyDescent="0.2"/>
    <row r="1599" ht="14.25" customHeight="1" x14ac:dyDescent="0.2"/>
    <row r="1600" ht="14.25" customHeight="1" x14ac:dyDescent="0.2"/>
    <row r="1601" ht="14.25" customHeight="1" x14ac:dyDescent="0.2"/>
    <row r="1602" ht="14.25" customHeight="1" x14ac:dyDescent="0.2"/>
    <row r="1603" ht="14.25" customHeight="1" x14ac:dyDescent="0.2"/>
    <row r="1604" ht="14.25" customHeight="1" x14ac:dyDescent="0.2"/>
    <row r="1605" ht="14.25" customHeight="1" x14ac:dyDescent="0.2"/>
    <row r="1606" ht="14.25" customHeight="1" x14ac:dyDescent="0.2"/>
    <row r="1607" ht="14.25" customHeight="1" x14ac:dyDescent="0.2"/>
    <row r="1608" ht="14.25" customHeight="1" x14ac:dyDescent="0.2"/>
    <row r="1609" ht="14.25" customHeight="1" x14ac:dyDescent="0.2"/>
    <row r="1610" ht="14.25" customHeight="1" x14ac:dyDescent="0.2"/>
    <row r="1611" ht="14.25" customHeight="1" x14ac:dyDescent="0.2"/>
    <row r="1612" ht="14.25" customHeight="1" x14ac:dyDescent="0.2"/>
    <row r="1613" ht="14.25" customHeight="1" x14ac:dyDescent="0.2"/>
    <row r="1614" ht="14.25" customHeight="1" x14ac:dyDescent="0.2"/>
    <row r="1615" ht="14.25" customHeight="1" x14ac:dyDescent="0.2"/>
    <row r="1616" ht="14.25" customHeight="1" x14ac:dyDescent="0.2"/>
    <row r="1617" ht="14.25" customHeight="1" x14ac:dyDescent="0.2"/>
    <row r="1618" ht="14.25" customHeight="1" x14ac:dyDescent="0.2"/>
    <row r="1619" ht="14.25" customHeight="1" x14ac:dyDescent="0.2"/>
    <row r="1620" ht="14.25" customHeight="1" x14ac:dyDescent="0.2"/>
    <row r="1621" ht="14.25" customHeight="1" x14ac:dyDescent="0.2"/>
    <row r="1622" ht="14.25" customHeight="1" x14ac:dyDescent="0.2"/>
    <row r="1623" ht="14.25" customHeight="1" x14ac:dyDescent="0.2"/>
    <row r="1624" ht="14.25" customHeight="1" x14ac:dyDescent="0.2"/>
    <row r="1625" ht="14.25" customHeight="1" x14ac:dyDescent="0.2"/>
    <row r="1626" ht="14.25" customHeight="1" x14ac:dyDescent="0.2"/>
    <row r="1627" ht="14.25" customHeight="1" x14ac:dyDescent="0.2"/>
    <row r="1628" ht="14.25" customHeight="1" x14ac:dyDescent="0.2"/>
    <row r="1629" ht="14.25" customHeight="1" x14ac:dyDescent="0.2"/>
    <row r="1630" ht="14.25" customHeight="1" x14ac:dyDescent="0.2"/>
    <row r="1631" ht="14.25" customHeight="1" x14ac:dyDescent="0.2"/>
    <row r="1632" ht="14.25" customHeight="1" x14ac:dyDescent="0.2"/>
    <row r="1633" ht="14.25" customHeight="1" x14ac:dyDescent="0.2"/>
    <row r="1634" ht="14.25" customHeight="1" x14ac:dyDescent="0.2"/>
    <row r="1635" ht="14.25" customHeight="1" x14ac:dyDescent="0.2"/>
    <row r="1636" ht="14.25" customHeight="1" x14ac:dyDescent="0.2"/>
    <row r="1637" ht="14.25" customHeight="1" x14ac:dyDescent="0.2"/>
    <row r="1638" ht="14.25" customHeight="1" x14ac:dyDescent="0.2"/>
    <row r="1639" ht="14.25" customHeight="1" x14ac:dyDescent="0.2"/>
    <row r="1640" ht="14.25" customHeight="1" x14ac:dyDescent="0.2"/>
    <row r="1641" ht="14.25" customHeight="1" x14ac:dyDescent="0.2"/>
    <row r="1642" ht="14.25" customHeight="1" x14ac:dyDescent="0.2"/>
    <row r="1643" ht="14.25" customHeight="1" x14ac:dyDescent="0.2"/>
    <row r="1644" ht="14.25" customHeight="1" x14ac:dyDescent="0.2"/>
    <row r="1645" ht="14.25" customHeight="1" x14ac:dyDescent="0.2"/>
    <row r="1646" ht="14.25" customHeight="1" x14ac:dyDescent="0.2"/>
    <row r="1647" ht="14.25" customHeight="1" x14ac:dyDescent="0.2"/>
    <row r="1648" ht="14.25" customHeight="1" x14ac:dyDescent="0.2"/>
    <row r="1649" ht="14.25" customHeight="1" x14ac:dyDescent="0.2"/>
    <row r="1650" ht="14.25" customHeight="1" x14ac:dyDescent="0.2"/>
    <row r="1651" ht="14.25" customHeight="1" x14ac:dyDescent="0.2"/>
    <row r="1652" ht="14.25" customHeight="1" x14ac:dyDescent="0.2"/>
    <row r="1653" ht="14.25" customHeight="1" x14ac:dyDescent="0.2"/>
    <row r="1654" ht="14.25" customHeight="1" x14ac:dyDescent="0.2"/>
    <row r="1655" ht="14.25" customHeight="1" x14ac:dyDescent="0.2"/>
    <row r="1656" ht="14.25" customHeight="1" x14ac:dyDescent="0.2"/>
    <row r="1657" ht="14.25" customHeight="1" x14ac:dyDescent="0.2"/>
    <row r="1658" ht="14.25" customHeight="1" x14ac:dyDescent="0.2"/>
    <row r="1659" ht="14.25" customHeight="1" x14ac:dyDescent="0.2"/>
    <row r="1660" ht="14.25" customHeight="1" x14ac:dyDescent="0.2"/>
    <row r="1661" ht="14.25" customHeight="1" x14ac:dyDescent="0.2"/>
    <row r="1662" ht="14.25" customHeight="1" x14ac:dyDescent="0.2"/>
    <row r="1663" ht="14.25" customHeight="1" x14ac:dyDescent="0.2"/>
    <row r="1664" ht="14.25" customHeight="1" x14ac:dyDescent="0.2"/>
    <row r="1665" ht="14.25" customHeight="1" x14ac:dyDescent="0.2"/>
    <row r="1666" ht="14.25" customHeight="1" x14ac:dyDescent="0.2"/>
    <row r="1667" ht="14.25" customHeight="1" x14ac:dyDescent="0.2"/>
    <row r="1668" ht="14.25" customHeight="1" x14ac:dyDescent="0.2"/>
    <row r="1669" ht="14.25" customHeight="1" x14ac:dyDescent="0.2"/>
    <row r="1670" ht="14.25" customHeight="1" x14ac:dyDescent="0.2"/>
    <row r="1671" ht="14.25" customHeight="1" x14ac:dyDescent="0.2"/>
    <row r="1672" ht="14.25" customHeight="1" x14ac:dyDescent="0.2"/>
    <row r="1673" ht="14.25" customHeight="1" x14ac:dyDescent="0.2"/>
    <row r="1674" ht="14.25" customHeight="1" x14ac:dyDescent="0.2"/>
    <row r="1675" ht="14.25" customHeight="1" x14ac:dyDescent="0.2"/>
    <row r="1676" ht="14.25" customHeight="1" x14ac:dyDescent="0.2"/>
    <row r="1677" ht="14.25" customHeight="1" x14ac:dyDescent="0.2"/>
    <row r="1678" ht="14.25" customHeight="1" x14ac:dyDescent="0.2"/>
    <row r="1679" ht="14.25" customHeight="1" x14ac:dyDescent="0.2"/>
    <row r="1680" ht="14.25" customHeight="1" x14ac:dyDescent="0.2"/>
    <row r="1681" ht="14.25" customHeight="1" x14ac:dyDescent="0.2"/>
    <row r="1682" ht="14.25" customHeight="1" x14ac:dyDescent="0.2"/>
    <row r="1683" ht="14.25" customHeight="1" x14ac:dyDescent="0.2"/>
    <row r="1684" ht="14.25" customHeight="1" x14ac:dyDescent="0.2"/>
    <row r="1685" ht="14.25" customHeight="1" x14ac:dyDescent="0.2"/>
    <row r="1686" ht="14.25" customHeight="1" x14ac:dyDescent="0.2"/>
    <row r="1687" ht="14.25" customHeight="1" x14ac:dyDescent="0.2"/>
    <row r="1688" ht="14.25" customHeight="1" x14ac:dyDescent="0.2"/>
    <row r="1689" ht="14.25" customHeight="1" x14ac:dyDescent="0.2"/>
    <row r="1690" ht="14.25" customHeight="1" x14ac:dyDescent="0.2"/>
    <row r="1691" ht="14.25" customHeight="1" x14ac:dyDescent="0.2"/>
    <row r="1692" ht="14.25" customHeight="1" x14ac:dyDescent="0.2"/>
    <row r="1693" ht="14.25" customHeight="1" x14ac:dyDescent="0.2"/>
    <row r="1694" ht="14.25" customHeight="1" x14ac:dyDescent="0.2"/>
    <row r="1695" ht="14.25" customHeight="1" x14ac:dyDescent="0.2"/>
    <row r="1696" ht="14.25" customHeight="1" x14ac:dyDescent="0.2"/>
    <row r="1697" ht="14.25" customHeight="1" x14ac:dyDescent="0.2"/>
    <row r="1698" ht="14.25" customHeight="1" x14ac:dyDescent="0.2"/>
    <row r="1699" ht="14.25" customHeight="1" x14ac:dyDescent="0.2"/>
    <row r="1700" ht="14.25" customHeight="1" x14ac:dyDescent="0.2"/>
    <row r="1701" ht="14.25" customHeight="1" x14ac:dyDescent="0.2"/>
    <row r="1702" ht="14.25" customHeight="1" x14ac:dyDescent="0.2"/>
    <row r="1703" ht="14.25" customHeight="1" x14ac:dyDescent="0.2"/>
    <row r="1704" ht="14.25" customHeight="1" x14ac:dyDescent="0.2"/>
    <row r="1705" ht="14.25" customHeight="1" x14ac:dyDescent="0.2"/>
    <row r="1706" ht="14.25" customHeight="1" x14ac:dyDescent="0.2"/>
    <row r="1707" ht="14.25" customHeight="1" x14ac:dyDescent="0.2"/>
    <row r="1708" ht="14.25" customHeight="1" x14ac:dyDescent="0.2"/>
    <row r="1709" ht="14.25" customHeight="1" x14ac:dyDescent="0.2"/>
    <row r="1710" ht="14.25" customHeight="1" x14ac:dyDescent="0.2"/>
    <row r="1711" ht="14.25" customHeight="1" x14ac:dyDescent="0.2"/>
    <row r="1712" ht="14.25" customHeight="1" x14ac:dyDescent="0.2"/>
    <row r="1713" ht="14.25" customHeight="1" x14ac:dyDescent="0.2"/>
    <row r="1714" ht="14.25" customHeight="1" x14ac:dyDescent="0.2"/>
    <row r="1715" ht="14.25" customHeight="1" x14ac:dyDescent="0.2"/>
    <row r="1716" ht="14.25" customHeight="1" x14ac:dyDescent="0.2"/>
    <row r="1717" ht="14.25" customHeight="1" x14ac:dyDescent="0.2"/>
    <row r="1718" ht="14.25" customHeight="1" x14ac:dyDescent="0.2"/>
    <row r="1719" ht="14.25" customHeight="1" x14ac:dyDescent="0.2"/>
    <row r="1720" ht="14.25" customHeight="1" x14ac:dyDescent="0.2"/>
    <row r="1721" ht="14.25" customHeight="1" x14ac:dyDescent="0.2"/>
    <row r="1722" ht="14.25" customHeight="1" x14ac:dyDescent="0.2"/>
    <row r="1723" ht="14.25" customHeight="1" x14ac:dyDescent="0.2"/>
    <row r="1724" ht="14.25" customHeight="1" x14ac:dyDescent="0.2"/>
    <row r="1725" ht="14.25" customHeight="1" x14ac:dyDescent="0.2"/>
    <row r="1726" ht="14.25" customHeight="1" x14ac:dyDescent="0.2"/>
    <row r="1727" ht="14.25" customHeight="1" x14ac:dyDescent="0.2"/>
    <row r="1728" ht="14.25" customHeight="1" x14ac:dyDescent="0.2"/>
    <row r="1729" ht="14.25" customHeight="1" x14ac:dyDescent="0.2"/>
    <row r="1730" ht="14.25" customHeight="1" x14ac:dyDescent="0.2"/>
    <row r="1731" ht="14.25" customHeight="1" x14ac:dyDescent="0.2"/>
    <row r="1732" ht="14.25" customHeight="1" x14ac:dyDescent="0.2"/>
    <row r="1733" ht="14.25" customHeight="1" x14ac:dyDescent="0.2"/>
    <row r="1734" ht="14.25" customHeight="1" x14ac:dyDescent="0.2"/>
    <row r="1735" ht="14.25" customHeight="1" x14ac:dyDescent="0.2"/>
    <row r="1736" ht="14.25" customHeight="1" x14ac:dyDescent="0.2"/>
    <row r="1737" ht="14.25" customHeight="1" x14ac:dyDescent="0.2"/>
    <row r="1738" ht="14.25" customHeight="1" x14ac:dyDescent="0.2"/>
    <row r="1739" ht="14.25" customHeight="1" x14ac:dyDescent="0.2"/>
    <row r="1740" ht="14.25" customHeight="1" x14ac:dyDescent="0.2"/>
    <row r="1741" ht="14.25" customHeight="1" x14ac:dyDescent="0.2"/>
    <row r="1742" ht="14.25" customHeight="1" x14ac:dyDescent="0.2"/>
    <row r="1743" ht="14.25" customHeight="1" x14ac:dyDescent="0.2"/>
    <row r="1744" ht="14.25" customHeight="1" x14ac:dyDescent="0.2"/>
    <row r="1745" ht="14.25" customHeight="1" x14ac:dyDescent="0.2"/>
    <row r="1746" ht="14.25" customHeight="1" x14ac:dyDescent="0.2"/>
    <row r="1747" ht="14.25" customHeight="1" x14ac:dyDescent="0.2"/>
    <row r="1748" ht="14.25" customHeight="1" x14ac:dyDescent="0.2"/>
    <row r="1749" ht="14.25" customHeight="1" x14ac:dyDescent="0.2"/>
    <row r="1750" ht="14.25" customHeight="1" x14ac:dyDescent="0.2"/>
    <row r="1751" ht="14.25" customHeight="1" x14ac:dyDescent="0.2"/>
    <row r="1752" ht="14.25" customHeight="1" x14ac:dyDescent="0.2"/>
    <row r="1753" ht="14.25" customHeight="1" x14ac:dyDescent="0.2"/>
    <row r="1754" ht="14.25" customHeight="1" x14ac:dyDescent="0.2"/>
    <row r="1755" ht="14.25" customHeight="1" x14ac:dyDescent="0.2"/>
    <row r="1756" ht="14.25" customHeight="1" x14ac:dyDescent="0.2"/>
    <row r="1757" ht="14.25" customHeight="1" x14ac:dyDescent="0.2"/>
    <row r="1758" ht="14.25" customHeight="1" x14ac:dyDescent="0.2"/>
    <row r="1759" ht="14.25" customHeight="1" x14ac:dyDescent="0.2"/>
    <row r="1760" ht="14.25" customHeight="1" x14ac:dyDescent="0.2"/>
    <row r="1761" ht="14.25" customHeight="1" x14ac:dyDescent="0.2"/>
    <row r="1762" ht="14.25" customHeight="1" x14ac:dyDescent="0.2"/>
    <row r="1763" ht="14.25" customHeight="1" x14ac:dyDescent="0.2"/>
    <row r="1764" ht="14.25" customHeight="1" x14ac:dyDescent="0.2"/>
    <row r="1765" ht="14.25" customHeight="1" x14ac:dyDescent="0.2"/>
    <row r="1766" ht="14.25" customHeight="1" x14ac:dyDescent="0.2"/>
    <row r="1767" ht="14.25" customHeight="1" x14ac:dyDescent="0.2"/>
    <row r="1768" ht="14.25" customHeight="1" x14ac:dyDescent="0.2"/>
    <row r="1769" ht="14.25" customHeight="1" x14ac:dyDescent="0.2"/>
    <row r="1770" ht="14.25" customHeight="1" x14ac:dyDescent="0.2"/>
    <row r="1771" ht="14.25" customHeight="1" x14ac:dyDescent="0.2"/>
    <row r="1772" ht="14.25" customHeight="1" x14ac:dyDescent="0.2"/>
    <row r="1773" ht="14.25" customHeight="1" x14ac:dyDescent="0.2"/>
    <row r="1774" ht="14.25" customHeight="1" x14ac:dyDescent="0.2"/>
    <row r="1775" ht="14.25" customHeight="1" x14ac:dyDescent="0.2"/>
    <row r="1776" ht="14.25" customHeight="1" x14ac:dyDescent="0.2"/>
    <row r="1777" ht="14.25" customHeight="1" x14ac:dyDescent="0.2"/>
    <row r="1778" ht="14.25" customHeight="1" x14ac:dyDescent="0.2"/>
    <row r="1779" ht="14.25" customHeight="1" x14ac:dyDescent="0.2"/>
    <row r="1780" ht="14.25" customHeight="1" x14ac:dyDescent="0.2"/>
    <row r="1781" ht="14.25" customHeight="1" x14ac:dyDescent="0.2"/>
    <row r="1782" ht="14.25" customHeight="1" x14ac:dyDescent="0.2"/>
    <row r="1783" ht="14.25" customHeight="1" x14ac:dyDescent="0.2"/>
    <row r="1784" ht="14.25" customHeight="1" x14ac:dyDescent="0.2"/>
    <row r="1785" ht="14.25" customHeight="1" x14ac:dyDescent="0.2"/>
    <row r="1786" ht="14.25" customHeight="1" x14ac:dyDescent="0.2"/>
    <row r="1787" ht="14.25" customHeight="1" x14ac:dyDescent="0.2"/>
    <row r="1788" ht="14.25" customHeight="1" x14ac:dyDescent="0.2"/>
    <row r="1789" ht="14.25" customHeight="1" x14ac:dyDescent="0.2"/>
    <row r="1790" ht="14.25" customHeight="1" x14ac:dyDescent="0.2"/>
    <row r="1791" ht="14.25" customHeight="1" x14ac:dyDescent="0.2"/>
    <row r="1792" ht="14.25" customHeight="1" x14ac:dyDescent="0.2"/>
    <row r="1793" ht="14.25" customHeight="1" x14ac:dyDescent="0.2"/>
    <row r="1794" ht="14.25" customHeight="1" x14ac:dyDescent="0.2"/>
    <row r="1795" ht="14.25" customHeight="1" x14ac:dyDescent="0.2"/>
    <row r="1796" ht="14.25" customHeight="1" x14ac:dyDescent="0.2"/>
    <row r="1797" ht="14.25" customHeight="1" x14ac:dyDescent="0.2"/>
    <row r="1798" ht="14.25" customHeight="1" x14ac:dyDescent="0.2"/>
    <row r="1799" ht="14.25" customHeight="1" x14ac:dyDescent="0.2"/>
    <row r="1800" ht="14.25" customHeight="1" x14ac:dyDescent="0.2"/>
    <row r="1801" ht="14.25" customHeight="1" x14ac:dyDescent="0.2"/>
    <row r="1802" ht="14.25" customHeight="1" x14ac:dyDescent="0.2"/>
    <row r="1803" ht="14.25" customHeight="1" x14ac:dyDescent="0.2"/>
    <row r="1804" ht="14.25" customHeight="1" x14ac:dyDescent="0.2"/>
    <row r="1805" ht="14.25" customHeight="1" x14ac:dyDescent="0.2"/>
    <row r="1806" ht="14.25" customHeight="1" x14ac:dyDescent="0.2"/>
    <row r="1807" ht="14.25" customHeight="1" x14ac:dyDescent="0.2"/>
    <row r="1808" ht="14.25" customHeight="1" x14ac:dyDescent="0.2"/>
    <row r="1809" ht="14.25" customHeight="1" x14ac:dyDescent="0.2"/>
    <row r="1810" ht="14.25" customHeight="1" x14ac:dyDescent="0.2"/>
    <row r="1811" ht="14.25" customHeight="1" x14ac:dyDescent="0.2"/>
    <row r="1812" ht="14.25" customHeight="1" x14ac:dyDescent="0.2"/>
    <row r="1813" ht="14.25" customHeight="1" x14ac:dyDescent="0.2"/>
    <row r="1814" ht="14.25" customHeight="1" x14ac:dyDescent="0.2"/>
    <row r="1815" ht="14.25" customHeight="1" x14ac:dyDescent="0.2"/>
    <row r="1816" ht="14.25" customHeight="1" x14ac:dyDescent="0.2"/>
    <row r="1817" ht="14.25" customHeight="1" x14ac:dyDescent="0.2"/>
    <row r="1818" ht="14.25" customHeight="1" x14ac:dyDescent="0.2"/>
    <row r="1819" ht="14.25" customHeight="1" x14ac:dyDescent="0.2"/>
    <row r="1820" ht="14.25" customHeight="1" x14ac:dyDescent="0.2"/>
    <row r="1821" ht="14.25" customHeight="1" x14ac:dyDescent="0.2"/>
    <row r="1822" ht="14.25" customHeight="1" x14ac:dyDescent="0.2"/>
    <row r="1823" ht="14.25" customHeight="1" x14ac:dyDescent="0.2"/>
    <row r="1824" ht="14.25" customHeight="1" x14ac:dyDescent="0.2"/>
    <row r="1825" ht="14.25" customHeight="1" x14ac:dyDescent="0.2"/>
    <row r="1826" ht="14.25" customHeight="1" x14ac:dyDescent="0.2"/>
    <row r="1827" ht="14.25" customHeight="1" x14ac:dyDescent="0.2"/>
    <row r="1828" ht="14.25" customHeight="1" x14ac:dyDescent="0.2"/>
    <row r="1829" ht="14.25" customHeight="1" x14ac:dyDescent="0.2"/>
    <row r="1830" ht="14.25" customHeight="1" x14ac:dyDescent="0.2"/>
    <row r="1831" ht="14.25" customHeight="1" x14ac:dyDescent="0.2"/>
    <row r="1832" ht="14.25" customHeight="1" x14ac:dyDescent="0.2"/>
    <row r="1833" ht="14.25" customHeight="1" x14ac:dyDescent="0.2"/>
    <row r="1834" ht="14.25" customHeight="1" x14ac:dyDescent="0.2"/>
    <row r="1835" ht="14.25" customHeight="1" x14ac:dyDescent="0.2"/>
    <row r="1836" ht="14.25" customHeight="1" x14ac:dyDescent="0.2"/>
    <row r="1837" ht="14.25" customHeight="1" x14ac:dyDescent="0.2"/>
    <row r="1838" ht="14.25" customHeight="1" x14ac:dyDescent="0.2"/>
    <row r="1839" ht="14.25" customHeight="1" x14ac:dyDescent="0.2"/>
    <row r="1840" ht="14.25" customHeight="1" x14ac:dyDescent="0.2"/>
    <row r="1841" ht="14.25" customHeight="1" x14ac:dyDescent="0.2"/>
    <row r="1842" ht="14.25" customHeight="1" x14ac:dyDescent="0.2"/>
    <row r="1843" ht="14.25" customHeight="1" x14ac:dyDescent="0.2"/>
    <row r="1844" ht="14.25" customHeight="1" x14ac:dyDescent="0.2"/>
    <row r="1845" ht="14.25" customHeight="1" x14ac:dyDescent="0.2"/>
    <row r="1846" ht="14.25" customHeight="1" x14ac:dyDescent="0.2"/>
    <row r="1847" ht="14.25" customHeight="1" x14ac:dyDescent="0.2"/>
    <row r="1848" ht="14.25" customHeight="1" x14ac:dyDescent="0.2"/>
    <row r="1849" ht="14.25" customHeight="1" x14ac:dyDescent="0.2"/>
    <row r="1850" ht="14.25" customHeight="1" x14ac:dyDescent="0.2"/>
    <row r="1851" ht="14.25" customHeight="1" x14ac:dyDescent="0.2"/>
    <row r="1852" ht="14.25" customHeight="1" x14ac:dyDescent="0.2"/>
    <row r="1853" ht="14.25" customHeight="1" x14ac:dyDescent="0.2"/>
    <row r="1854" ht="14.25" customHeight="1" x14ac:dyDescent="0.2"/>
    <row r="1855" ht="14.25" customHeight="1" x14ac:dyDescent="0.2"/>
    <row r="1856" ht="14.25" customHeight="1" x14ac:dyDescent="0.2"/>
    <row r="1857" ht="14.25" customHeight="1" x14ac:dyDescent="0.2"/>
    <row r="1858" ht="14.25" customHeight="1" x14ac:dyDescent="0.2"/>
    <row r="1859" ht="14.25" customHeight="1" x14ac:dyDescent="0.2"/>
    <row r="1860" ht="14.25" customHeight="1" x14ac:dyDescent="0.2"/>
    <row r="1861" ht="14.25" customHeight="1" x14ac:dyDescent="0.2"/>
    <row r="1862" ht="14.25" customHeight="1" x14ac:dyDescent="0.2"/>
    <row r="1863" ht="14.25" customHeight="1" x14ac:dyDescent="0.2"/>
    <row r="1864" ht="14.25" customHeight="1" x14ac:dyDescent="0.2"/>
    <row r="1865" ht="14.25" customHeight="1" x14ac:dyDescent="0.2"/>
    <row r="1866" ht="14.25" customHeight="1" x14ac:dyDescent="0.2"/>
    <row r="1867" ht="14.25" customHeight="1" x14ac:dyDescent="0.2"/>
    <row r="1868" ht="14.25" customHeight="1" x14ac:dyDescent="0.2"/>
    <row r="1869" ht="14.25" customHeight="1" x14ac:dyDescent="0.2"/>
    <row r="1870" ht="14.25" customHeight="1" x14ac:dyDescent="0.2"/>
    <row r="1871" ht="14.25" customHeight="1" x14ac:dyDescent="0.2"/>
    <row r="1872" ht="14.25" customHeight="1" x14ac:dyDescent="0.2"/>
    <row r="1873" ht="14.25" customHeight="1" x14ac:dyDescent="0.2"/>
    <row r="1874" ht="14.25" customHeight="1" x14ac:dyDescent="0.2"/>
    <row r="1875" ht="14.25" customHeight="1" x14ac:dyDescent="0.2"/>
    <row r="1876" ht="14.25" customHeight="1" x14ac:dyDescent="0.2"/>
    <row r="1877" ht="14.25" customHeight="1" x14ac:dyDescent="0.2"/>
    <row r="1878" ht="14.25" customHeight="1" x14ac:dyDescent="0.2"/>
    <row r="1879" ht="14.25" customHeight="1" x14ac:dyDescent="0.2"/>
    <row r="1880" ht="14.25" customHeight="1" x14ac:dyDescent="0.2"/>
    <row r="1881" ht="14.25" customHeight="1" x14ac:dyDescent="0.2"/>
    <row r="1882" ht="14.25" customHeight="1" x14ac:dyDescent="0.2"/>
    <row r="1883" ht="14.25" customHeight="1" x14ac:dyDescent="0.2"/>
    <row r="1884" ht="14.25" customHeight="1" x14ac:dyDescent="0.2"/>
    <row r="1885" ht="14.25" customHeight="1" x14ac:dyDescent="0.2"/>
    <row r="1886" ht="14.25" customHeight="1" x14ac:dyDescent="0.2"/>
    <row r="1887" ht="14.25" customHeight="1" x14ac:dyDescent="0.2"/>
    <row r="1888" ht="14.25" customHeight="1" x14ac:dyDescent="0.2"/>
    <row r="1889" ht="14.25" customHeight="1" x14ac:dyDescent="0.2"/>
    <row r="1890" ht="14.25" customHeight="1" x14ac:dyDescent="0.2"/>
    <row r="1891" ht="14.25" customHeight="1" x14ac:dyDescent="0.2"/>
    <row r="1892" ht="14.25" customHeight="1" x14ac:dyDescent="0.2"/>
    <row r="1893" ht="14.25" customHeight="1" x14ac:dyDescent="0.2"/>
    <row r="1894" ht="14.25" customHeight="1" x14ac:dyDescent="0.2"/>
    <row r="1895" ht="14.25" customHeight="1" x14ac:dyDescent="0.2"/>
    <row r="1896" ht="14.25" customHeight="1" x14ac:dyDescent="0.2"/>
    <row r="1897" ht="14.25" customHeight="1" x14ac:dyDescent="0.2"/>
    <row r="1898" ht="14.25" customHeight="1" x14ac:dyDescent="0.2"/>
    <row r="1899" ht="14.25" customHeight="1" x14ac:dyDescent="0.2"/>
    <row r="1900" ht="14.25" customHeight="1" x14ac:dyDescent="0.2"/>
    <row r="1901" ht="14.25" customHeight="1" x14ac:dyDescent="0.2"/>
    <row r="1902" ht="14.25" customHeight="1" x14ac:dyDescent="0.2"/>
    <row r="1903" ht="14.25" customHeight="1" x14ac:dyDescent="0.2"/>
    <row r="1904" ht="14.25" customHeight="1" x14ac:dyDescent="0.2"/>
    <row r="1905" ht="14.25" customHeight="1" x14ac:dyDescent="0.2"/>
    <row r="1906" ht="14.25" customHeight="1" x14ac:dyDescent="0.2"/>
    <row r="1907" ht="14.25" customHeight="1" x14ac:dyDescent="0.2"/>
    <row r="1908" ht="14.25" customHeight="1" x14ac:dyDescent="0.2"/>
    <row r="1909" ht="14.25" customHeight="1" x14ac:dyDescent="0.2"/>
    <row r="1910" ht="14.25" customHeight="1" x14ac:dyDescent="0.2"/>
    <row r="1911" ht="14.25" customHeight="1" x14ac:dyDescent="0.2"/>
    <row r="1912" ht="14.25" customHeight="1" x14ac:dyDescent="0.2"/>
    <row r="1913" ht="14.25" customHeight="1" x14ac:dyDescent="0.2"/>
    <row r="1914" ht="14.25" customHeight="1" x14ac:dyDescent="0.2"/>
    <row r="1915" ht="14.25" customHeight="1" x14ac:dyDescent="0.2"/>
    <row r="1916" ht="14.25" customHeight="1" x14ac:dyDescent="0.2"/>
    <row r="1917" ht="14.25" customHeight="1" x14ac:dyDescent="0.2"/>
    <row r="1918" ht="14.25" customHeight="1" x14ac:dyDescent="0.2"/>
    <row r="1919" ht="14.25" customHeight="1" x14ac:dyDescent="0.2"/>
    <row r="1920" ht="14.25" customHeight="1" x14ac:dyDescent="0.2"/>
    <row r="1921" ht="14.25" customHeight="1" x14ac:dyDescent="0.2"/>
    <row r="1922" ht="14.25" customHeight="1" x14ac:dyDescent="0.2"/>
    <row r="1923" ht="14.25" customHeight="1" x14ac:dyDescent="0.2"/>
    <row r="1924" ht="14.25" customHeight="1" x14ac:dyDescent="0.2"/>
    <row r="1925" ht="14.25" customHeight="1" x14ac:dyDescent="0.2"/>
    <row r="1926" ht="14.25" customHeight="1" x14ac:dyDescent="0.2"/>
    <row r="1927" ht="14.25" customHeight="1" x14ac:dyDescent="0.2"/>
    <row r="1928" ht="14.25" customHeight="1" x14ac:dyDescent="0.2"/>
    <row r="1929" ht="14.25" customHeight="1" x14ac:dyDescent="0.2"/>
    <row r="1930" ht="14.25" customHeight="1" x14ac:dyDescent="0.2"/>
    <row r="1931" ht="14.25" customHeight="1" x14ac:dyDescent="0.2"/>
    <row r="1932" ht="14.25" customHeight="1" x14ac:dyDescent="0.2"/>
    <row r="1933" ht="14.25" customHeight="1" x14ac:dyDescent="0.2"/>
    <row r="1934" ht="14.25" customHeight="1" x14ac:dyDescent="0.2"/>
    <row r="1935" ht="14.25" customHeight="1" x14ac:dyDescent="0.2"/>
    <row r="1936" ht="14.25" customHeight="1" x14ac:dyDescent="0.2"/>
    <row r="1937" ht="14.25" customHeight="1" x14ac:dyDescent="0.2"/>
    <row r="1938" ht="14.25" customHeight="1" x14ac:dyDescent="0.2"/>
    <row r="1939" ht="14.25" customHeight="1" x14ac:dyDescent="0.2"/>
    <row r="1940" ht="14.25" customHeight="1" x14ac:dyDescent="0.2"/>
    <row r="1941" ht="14.25" customHeight="1" x14ac:dyDescent="0.2"/>
    <row r="1942" ht="14.25" customHeight="1" x14ac:dyDescent="0.2"/>
    <row r="1943" ht="14.25" customHeight="1" x14ac:dyDescent="0.2"/>
    <row r="1944" ht="14.25" customHeight="1" x14ac:dyDescent="0.2"/>
    <row r="1945" ht="14.25" customHeight="1" x14ac:dyDescent="0.2"/>
    <row r="1946" ht="14.25" customHeight="1" x14ac:dyDescent="0.2"/>
    <row r="1947" ht="14.25" customHeight="1" x14ac:dyDescent="0.2"/>
    <row r="1948" ht="14.25" customHeight="1" x14ac:dyDescent="0.2"/>
    <row r="1949" ht="14.25" customHeight="1" x14ac:dyDescent="0.2"/>
    <row r="1950" ht="14.25" customHeight="1" x14ac:dyDescent="0.2"/>
    <row r="1951" ht="14.25" customHeight="1" x14ac:dyDescent="0.2"/>
    <row r="1952" ht="14.25" customHeight="1" x14ac:dyDescent="0.2"/>
    <row r="1953" ht="14.25" customHeight="1" x14ac:dyDescent="0.2"/>
    <row r="1954" ht="14.25" customHeight="1" x14ac:dyDescent="0.2"/>
    <row r="1955" ht="14.25" customHeight="1" x14ac:dyDescent="0.2"/>
    <row r="1956" ht="14.25" customHeight="1" x14ac:dyDescent="0.2"/>
    <row r="1957" ht="14.25" customHeight="1" x14ac:dyDescent="0.2"/>
    <row r="1958" ht="14.25" customHeight="1" x14ac:dyDescent="0.2"/>
    <row r="1959" ht="14.25" customHeight="1" x14ac:dyDescent="0.2"/>
    <row r="1960" ht="14.25" customHeight="1" x14ac:dyDescent="0.2"/>
    <row r="1961" ht="14.25" customHeight="1" x14ac:dyDescent="0.2"/>
    <row r="1962" ht="14.25" customHeight="1" x14ac:dyDescent="0.2"/>
    <row r="1963" ht="14.25" customHeight="1" x14ac:dyDescent="0.2"/>
    <row r="1964" ht="14.25" customHeight="1" x14ac:dyDescent="0.2"/>
    <row r="1965" ht="14.25" customHeight="1" x14ac:dyDescent="0.2"/>
    <row r="1966" ht="14.25" customHeight="1" x14ac:dyDescent="0.2"/>
    <row r="1967" ht="14.25" customHeight="1" x14ac:dyDescent="0.2"/>
    <row r="1968" ht="14.25" customHeight="1" x14ac:dyDescent="0.2"/>
    <row r="1969" ht="14.25" customHeight="1" x14ac:dyDescent="0.2"/>
    <row r="1970" ht="14.25" customHeight="1" x14ac:dyDescent="0.2"/>
    <row r="1971" ht="14.25" customHeight="1" x14ac:dyDescent="0.2"/>
    <row r="1972" ht="14.25" customHeight="1" x14ac:dyDescent="0.2"/>
    <row r="1973" ht="14.25" customHeight="1" x14ac:dyDescent="0.2"/>
    <row r="1974" ht="14.25" customHeight="1" x14ac:dyDescent="0.2"/>
    <row r="1975" ht="14.25" customHeight="1" x14ac:dyDescent="0.2"/>
    <row r="1976" ht="14.25" customHeight="1" x14ac:dyDescent="0.2"/>
    <row r="1977" ht="14.25" customHeight="1" x14ac:dyDescent="0.2"/>
    <row r="1978" ht="14.25" customHeight="1" x14ac:dyDescent="0.2"/>
    <row r="1979" ht="14.25" customHeight="1" x14ac:dyDescent="0.2"/>
    <row r="1980" ht="14.25" customHeight="1" x14ac:dyDescent="0.2"/>
    <row r="1981" ht="14.25" customHeight="1" x14ac:dyDescent="0.2"/>
    <row r="1982" ht="14.25" customHeight="1" x14ac:dyDescent="0.2"/>
    <row r="1983" ht="14.25" customHeight="1" x14ac:dyDescent="0.2"/>
    <row r="1984" ht="14.25" customHeight="1" x14ac:dyDescent="0.2"/>
    <row r="1985" ht="14.25" customHeight="1" x14ac:dyDescent="0.2"/>
    <row r="1986" ht="14.25" customHeight="1" x14ac:dyDescent="0.2"/>
    <row r="1987" ht="14.25" customHeight="1" x14ac:dyDescent="0.2"/>
    <row r="1988" ht="14.25" customHeight="1" x14ac:dyDescent="0.2"/>
    <row r="1989" ht="14.25" customHeight="1" x14ac:dyDescent="0.2"/>
    <row r="1990" ht="14.25" customHeight="1" x14ac:dyDescent="0.2"/>
    <row r="1991" ht="14.25" customHeight="1" x14ac:dyDescent="0.2"/>
    <row r="1992" ht="14.25" customHeight="1" x14ac:dyDescent="0.2"/>
    <row r="1993" ht="14.25" customHeight="1" x14ac:dyDescent="0.2"/>
    <row r="1994" ht="14.25" customHeight="1" x14ac:dyDescent="0.2"/>
    <row r="1995" ht="14.25" customHeight="1" x14ac:dyDescent="0.2"/>
    <row r="1996" ht="14.25" customHeight="1" x14ac:dyDescent="0.2"/>
    <row r="1997" ht="14.25" customHeight="1" x14ac:dyDescent="0.2"/>
    <row r="1998" ht="14.25" customHeight="1" x14ac:dyDescent="0.2"/>
    <row r="1999" ht="14.25" customHeight="1" x14ac:dyDescent="0.2"/>
    <row r="2000" ht="14.25" customHeight="1" x14ac:dyDescent="0.2"/>
    <row r="2001" ht="14.25" customHeight="1" x14ac:dyDescent="0.2"/>
    <row r="2002" ht="14.25" customHeight="1" x14ac:dyDescent="0.2"/>
    <row r="2003" ht="14.25" customHeight="1" x14ac:dyDescent="0.2"/>
    <row r="2004" ht="14.25" customHeight="1" x14ac:dyDescent="0.2"/>
    <row r="2005" ht="14.25" customHeight="1" x14ac:dyDescent="0.2"/>
    <row r="2006" ht="14.25" customHeight="1" x14ac:dyDescent="0.2"/>
    <row r="2007" ht="14.25" customHeight="1" x14ac:dyDescent="0.2"/>
    <row r="2008" ht="14.25" customHeight="1" x14ac:dyDescent="0.2"/>
    <row r="2009" ht="14.25" customHeight="1" x14ac:dyDescent="0.2"/>
    <row r="2010" ht="14.25" customHeight="1" x14ac:dyDescent="0.2"/>
    <row r="2011" ht="14.25" customHeight="1" x14ac:dyDescent="0.2"/>
    <row r="2012" ht="14.25" customHeight="1" x14ac:dyDescent="0.2"/>
    <row r="2013" ht="14.25" customHeight="1" x14ac:dyDescent="0.2"/>
    <row r="2014" ht="14.25" customHeight="1" x14ac:dyDescent="0.2"/>
    <row r="2015" ht="14.25" customHeight="1" x14ac:dyDescent="0.2"/>
    <row r="2016" ht="14.25" customHeight="1" x14ac:dyDescent="0.2"/>
    <row r="2017" ht="14.25" customHeight="1" x14ac:dyDescent="0.2"/>
    <row r="2018" ht="14.25" customHeight="1" x14ac:dyDescent="0.2"/>
    <row r="2019" ht="14.25" customHeight="1" x14ac:dyDescent="0.2"/>
    <row r="2020" ht="14.25" customHeight="1" x14ac:dyDescent="0.2"/>
    <row r="2021" ht="14.25" customHeight="1" x14ac:dyDescent="0.2"/>
    <row r="2022" ht="14.25" customHeight="1" x14ac:dyDescent="0.2"/>
    <row r="2023" ht="14.25" customHeight="1" x14ac:dyDescent="0.2"/>
    <row r="2024" ht="14.25" customHeight="1" x14ac:dyDescent="0.2"/>
    <row r="2025" ht="14.25" customHeight="1" x14ac:dyDescent="0.2"/>
    <row r="2026" ht="14.25" customHeight="1" x14ac:dyDescent="0.2"/>
    <row r="2027" ht="14.25" customHeight="1" x14ac:dyDescent="0.2"/>
    <row r="2028" ht="14.25" customHeight="1" x14ac:dyDescent="0.2"/>
    <row r="2029" ht="14.25" customHeight="1" x14ac:dyDescent="0.2"/>
    <row r="2030" ht="14.25" customHeight="1" x14ac:dyDescent="0.2"/>
    <row r="2031" ht="14.25" customHeight="1" x14ac:dyDescent="0.2"/>
    <row r="2032" ht="14.25" customHeight="1" x14ac:dyDescent="0.2"/>
    <row r="2033" ht="14.25" customHeight="1" x14ac:dyDescent="0.2"/>
    <row r="2034" ht="14.25" customHeight="1" x14ac:dyDescent="0.2"/>
    <row r="2035" ht="14.25" customHeight="1" x14ac:dyDescent="0.2"/>
    <row r="2036" ht="14.25" customHeight="1" x14ac:dyDescent="0.2"/>
    <row r="2037" ht="14.25" customHeight="1" x14ac:dyDescent="0.2"/>
    <row r="2038" ht="14.25" customHeight="1" x14ac:dyDescent="0.2"/>
    <row r="2039" ht="14.25" customHeight="1" x14ac:dyDescent="0.2"/>
    <row r="2040" ht="14.25" customHeight="1" x14ac:dyDescent="0.2"/>
    <row r="2041" ht="14.25" customHeight="1" x14ac:dyDescent="0.2"/>
    <row r="2042" ht="14.25" customHeight="1" x14ac:dyDescent="0.2"/>
    <row r="2043" ht="14.25" customHeight="1" x14ac:dyDescent="0.2"/>
    <row r="2044" ht="14.25" customHeight="1" x14ac:dyDescent="0.2"/>
    <row r="2045" ht="14.25" customHeight="1" x14ac:dyDescent="0.2"/>
    <row r="2046" ht="14.25" customHeight="1" x14ac:dyDescent="0.2"/>
    <row r="2047" ht="14.25" customHeight="1" x14ac:dyDescent="0.2"/>
    <row r="2048" ht="14.25" customHeight="1" x14ac:dyDescent="0.2"/>
    <row r="2049" ht="14.25" customHeight="1" x14ac:dyDescent="0.2"/>
    <row r="2050" ht="14.25" customHeight="1" x14ac:dyDescent="0.2"/>
    <row r="2051" ht="14.25" customHeight="1" x14ac:dyDescent="0.2"/>
    <row r="2052" ht="14.25" customHeight="1" x14ac:dyDescent="0.2"/>
    <row r="2053" ht="14.25" customHeight="1" x14ac:dyDescent="0.2"/>
    <row r="2054" ht="14.25" customHeight="1" x14ac:dyDescent="0.2"/>
    <row r="2055" ht="14.25" customHeight="1" x14ac:dyDescent="0.2"/>
    <row r="2056" ht="14.25" customHeight="1" x14ac:dyDescent="0.2"/>
    <row r="2057" ht="14.25" customHeight="1" x14ac:dyDescent="0.2"/>
    <row r="2058" ht="14.25" customHeight="1" x14ac:dyDescent="0.2"/>
    <row r="2059" ht="14.25" customHeight="1" x14ac:dyDescent="0.2"/>
    <row r="2060" ht="14.25" customHeight="1" x14ac:dyDescent="0.2"/>
    <row r="2061" ht="14.25" customHeight="1" x14ac:dyDescent="0.2"/>
    <row r="2062" ht="14.25" customHeight="1" x14ac:dyDescent="0.2"/>
    <row r="2063" ht="14.25" customHeight="1" x14ac:dyDescent="0.2"/>
    <row r="2064" ht="14.25" customHeight="1" x14ac:dyDescent="0.2"/>
    <row r="2065" ht="14.25" customHeight="1" x14ac:dyDescent="0.2"/>
    <row r="2066" ht="14.25" customHeight="1" x14ac:dyDescent="0.2"/>
    <row r="2067" ht="14.25" customHeight="1" x14ac:dyDescent="0.2"/>
    <row r="2068" ht="14.25" customHeight="1" x14ac:dyDescent="0.2"/>
    <row r="2069" ht="14.25" customHeight="1" x14ac:dyDescent="0.2"/>
    <row r="2070" ht="14.25" customHeight="1" x14ac:dyDescent="0.2"/>
    <row r="2071" ht="14.25" customHeight="1" x14ac:dyDescent="0.2"/>
    <row r="2072" ht="14.25" customHeight="1" x14ac:dyDescent="0.2"/>
    <row r="2073" ht="14.25" customHeight="1" x14ac:dyDescent="0.2"/>
    <row r="2074" ht="14.25" customHeight="1" x14ac:dyDescent="0.2"/>
    <row r="2075" ht="14.25" customHeight="1" x14ac:dyDescent="0.2"/>
    <row r="2076" ht="14.25" customHeight="1" x14ac:dyDescent="0.2"/>
    <row r="2077" ht="14.25" customHeight="1" x14ac:dyDescent="0.2"/>
    <row r="2078" ht="14.25" customHeight="1" x14ac:dyDescent="0.2"/>
    <row r="2079" ht="14.25" customHeight="1" x14ac:dyDescent="0.2"/>
    <row r="2080" ht="14.25" customHeight="1" x14ac:dyDescent="0.2"/>
    <row r="2081" ht="14.25" customHeight="1" x14ac:dyDescent="0.2"/>
    <row r="2082" ht="14.25" customHeight="1" x14ac:dyDescent="0.2"/>
    <row r="2083" ht="14.25" customHeight="1" x14ac:dyDescent="0.2"/>
    <row r="2084" ht="14.25" customHeight="1" x14ac:dyDescent="0.2"/>
    <row r="2085" ht="14.25" customHeight="1" x14ac:dyDescent="0.2"/>
    <row r="2086" ht="14.25" customHeight="1" x14ac:dyDescent="0.2"/>
    <row r="2087" ht="14.25" customHeight="1" x14ac:dyDescent="0.2"/>
    <row r="2088" ht="14.25" customHeight="1" x14ac:dyDescent="0.2"/>
    <row r="2089" ht="14.25" customHeight="1" x14ac:dyDescent="0.2"/>
    <row r="2090" ht="14.25" customHeight="1" x14ac:dyDescent="0.2"/>
    <row r="2091" ht="14.25" customHeight="1" x14ac:dyDescent="0.2"/>
    <row r="2092" ht="14.25" customHeight="1" x14ac:dyDescent="0.2"/>
    <row r="2093" ht="14.25" customHeight="1" x14ac:dyDescent="0.2"/>
    <row r="2094" ht="14.25" customHeight="1" x14ac:dyDescent="0.2"/>
    <row r="2095" ht="14.25" customHeight="1" x14ac:dyDescent="0.2"/>
    <row r="2096" ht="14.25" customHeight="1" x14ac:dyDescent="0.2"/>
    <row r="2097" ht="14.25" customHeight="1" x14ac:dyDescent="0.2"/>
    <row r="2098" ht="14.25" customHeight="1" x14ac:dyDescent="0.2"/>
    <row r="2099" ht="14.25" customHeight="1" x14ac:dyDescent="0.2"/>
    <row r="2100" ht="14.25" customHeight="1" x14ac:dyDescent="0.2"/>
    <row r="2101" ht="14.25" customHeight="1" x14ac:dyDescent="0.2"/>
    <row r="2102" ht="14.25" customHeight="1" x14ac:dyDescent="0.2"/>
    <row r="2103" ht="14.25" customHeight="1" x14ac:dyDescent="0.2"/>
    <row r="2104" ht="14.25" customHeight="1" x14ac:dyDescent="0.2"/>
    <row r="2105" ht="14.25" customHeight="1" x14ac:dyDescent="0.2"/>
    <row r="2106" ht="14.25" customHeight="1" x14ac:dyDescent="0.2"/>
    <row r="2107" ht="14.25" customHeight="1" x14ac:dyDescent="0.2"/>
    <row r="2108" ht="14.25" customHeight="1" x14ac:dyDescent="0.2"/>
    <row r="2109" ht="14.25" customHeight="1" x14ac:dyDescent="0.2"/>
    <row r="2110" ht="14.25" customHeight="1" x14ac:dyDescent="0.2"/>
    <row r="2111" ht="14.25" customHeight="1" x14ac:dyDescent="0.2"/>
    <row r="2112" ht="14.25" customHeight="1" x14ac:dyDescent="0.2"/>
    <row r="2113" ht="14.25" customHeight="1" x14ac:dyDescent="0.2"/>
    <row r="2114" ht="14.25" customHeight="1" x14ac:dyDescent="0.2"/>
    <row r="2115" ht="14.25" customHeight="1" x14ac:dyDescent="0.2"/>
    <row r="2116" ht="14.25" customHeight="1" x14ac:dyDescent="0.2"/>
    <row r="2117" ht="14.25" customHeight="1" x14ac:dyDescent="0.2"/>
    <row r="2118" ht="14.25" customHeight="1" x14ac:dyDescent="0.2"/>
    <row r="2119" ht="14.25" customHeight="1" x14ac:dyDescent="0.2"/>
    <row r="2120" ht="14.25" customHeight="1" x14ac:dyDescent="0.2"/>
    <row r="2121" ht="14.25" customHeight="1" x14ac:dyDescent="0.2"/>
    <row r="2122" ht="14.25" customHeight="1" x14ac:dyDescent="0.2"/>
    <row r="2123" ht="14.25" customHeight="1" x14ac:dyDescent="0.2"/>
    <row r="2124" ht="14.25" customHeight="1" x14ac:dyDescent="0.2"/>
    <row r="2125" ht="14.25" customHeight="1" x14ac:dyDescent="0.2"/>
    <row r="2126" ht="14.25" customHeight="1" x14ac:dyDescent="0.2"/>
    <row r="2127" ht="14.25" customHeight="1" x14ac:dyDescent="0.2"/>
    <row r="2128" ht="14.25" customHeight="1" x14ac:dyDescent="0.2"/>
    <row r="2129" ht="14.25" customHeight="1" x14ac:dyDescent="0.2"/>
    <row r="2130" ht="14.25" customHeight="1" x14ac:dyDescent="0.2"/>
    <row r="2131" ht="14.25" customHeight="1" x14ac:dyDescent="0.2"/>
    <row r="2132" ht="14.25" customHeight="1" x14ac:dyDescent="0.2"/>
    <row r="2133" ht="14.25" customHeight="1" x14ac:dyDescent="0.2"/>
    <row r="2134" ht="14.25" customHeight="1" x14ac:dyDescent="0.2"/>
    <row r="2135" ht="14.25" customHeight="1" x14ac:dyDescent="0.2"/>
    <row r="2136" ht="14.25" customHeight="1" x14ac:dyDescent="0.2"/>
    <row r="2137" ht="14.25" customHeight="1" x14ac:dyDescent="0.2"/>
    <row r="2138" ht="14.25" customHeight="1" x14ac:dyDescent="0.2"/>
    <row r="2139" ht="14.25" customHeight="1" x14ac:dyDescent="0.2"/>
    <row r="2140" ht="14.25" customHeight="1" x14ac:dyDescent="0.2"/>
    <row r="2141" ht="14.25" customHeight="1" x14ac:dyDescent="0.2"/>
    <row r="2142" ht="14.25" customHeight="1" x14ac:dyDescent="0.2"/>
    <row r="2143" ht="14.25" customHeight="1" x14ac:dyDescent="0.2"/>
    <row r="2144" ht="14.25" customHeight="1" x14ac:dyDescent="0.2"/>
    <row r="2145" ht="14.25" customHeight="1" x14ac:dyDescent="0.2"/>
    <row r="2146" ht="14.25" customHeight="1" x14ac:dyDescent="0.2"/>
    <row r="2147" ht="14.25" customHeight="1" x14ac:dyDescent="0.2"/>
    <row r="2148" ht="14.25" customHeight="1" x14ac:dyDescent="0.2"/>
    <row r="2149" ht="14.25" customHeight="1" x14ac:dyDescent="0.2"/>
    <row r="2150" ht="14.25" customHeight="1" x14ac:dyDescent="0.2"/>
    <row r="2151" ht="14.25" customHeight="1" x14ac:dyDescent="0.2"/>
    <row r="2152" ht="14.25" customHeight="1" x14ac:dyDescent="0.2"/>
    <row r="2153" ht="14.25" customHeight="1" x14ac:dyDescent="0.2"/>
    <row r="2154" ht="14.25" customHeight="1" x14ac:dyDescent="0.2"/>
    <row r="2155" ht="14.25" customHeight="1" x14ac:dyDescent="0.2"/>
    <row r="2156" ht="14.25" customHeight="1" x14ac:dyDescent="0.2"/>
    <row r="2157" ht="14.25" customHeight="1" x14ac:dyDescent="0.2"/>
    <row r="2158" ht="14.25" customHeight="1" x14ac:dyDescent="0.2"/>
    <row r="2159" ht="14.25" customHeight="1" x14ac:dyDescent="0.2"/>
    <row r="2160" ht="14.25" customHeight="1" x14ac:dyDescent="0.2"/>
    <row r="2161" ht="14.25" customHeight="1" x14ac:dyDescent="0.2"/>
    <row r="2162" ht="14.25" customHeight="1" x14ac:dyDescent="0.2"/>
    <row r="2163" ht="14.25" customHeight="1" x14ac:dyDescent="0.2"/>
    <row r="2164" ht="14.25" customHeight="1" x14ac:dyDescent="0.2"/>
    <row r="2165" ht="14.25" customHeight="1" x14ac:dyDescent="0.2"/>
    <row r="2166" ht="14.25" customHeight="1" x14ac:dyDescent="0.2"/>
    <row r="2167" ht="14.25" customHeight="1" x14ac:dyDescent="0.2"/>
    <row r="2168" ht="14.25" customHeight="1" x14ac:dyDescent="0.2"/>
    <row r="2169" ht="14.25" customHeight="1" x14ac:dyDescent="0.2"/>
    <row r="2170" ht="14.25" customHeight="1" x14ac:dyDescent="0.2"/>
    <row r="2171" ht="14.25" customHeight="1" x14ac:dyDescent="0.2"/>
    <row r="2172" ht="14.25" customHeight="1" x14ac:dyDescent="0.2"/>
    <row r="2173" ht="14.25" customHeight="1" x14ac:dyDescent="0.2"/>
    <row r="2174" ht="14.25" customHeight="1" x14ac:dyDescent="0.2"/>
    <row r="2175" ht="14.25" customHeight="1" x14ac:dyDescent="0.2"/>
    <row r="2176" ht="14.25" customHeight="1" x14ac:dyDescent="0.2"/>
    <row r="2177" ht="14.25" customHeight="1" x14ac:dyDescent="0.2"/>
    <row r="2178" ht="14.25" customHeight="1" x14ac:dyDescent="0.2"/>
    <row r="2179" ht="14.25" customHeight="1" x14ac:dyDescent="0.2"/>
    <row r="2180" ht="14.25" customHeight="1" x14ac:dyDescent="0.2"/>
    <row r="2181" ht="14.25" customHeight="1" x14ac:dyDescent="0.2"/>
    <row r="2182" ht="14.25" customHeight="1" x14ac:dyDescent="0.2"/>
    <row r="2183" ht="14.25" customHeight="1" x14ac:dyDescent="0.2"/>
    <row r="2184" ht="14.25" customHeight="1" x14ac:dyDescent="0.2"/>
    <row r="2185" ht="14.25" customHeight="1" x14ac:dyDescent="0.2"/>
    <row r="2186" ht="14.25" customHeight="1" x14ac:dyDescent="0.2"/>
    <row r="2187" ht="14.25" customHeight="1" x14ac:dyDescent="0.2"/>
    <row r="2188" ht="14.25" customHeight="1" x14ac:dyDescent="0.2"/>
    <row r="2189" ht="14.25" customHeight="1" x14ac:dyDescent="0.2"/>
    <row r="2190" ht="14.25" customHeight="1" x14ac:dyDescent="0.2"/>
    <row r="2191" ht="14.25" customHeight="1" x14ac:dyDescent="0.2"/>
    <row r="2192" ht="14.25" customHeight="1" x14ac:dyDescent="0.2"/>
    <row r="2193" ht="14.25" customHeight="1" x14ac:dyDescent="0.2"/>
    <row r="2194" ht="14.25" customHeight="1" x14ac:dyDescent="0.2"/>
    <row r="2195" ht="14.25" customHeight="1" x14ac:dyDescent="0.2"/>
    <row r="2196" ht="14.25" customHeight="1" x14ac:dyDescent="0.2"/>
    <row r="2197" ht="14.25" customHeight="1" x14ac:dyDescent="0.2"/>
    <row r="2198" ht="14.25" customHeight="1" x14ac:dyDescent="0.2"/>
    <row r="2199" ht="14.25" customHeight="1" x14ac:dyDescent="0.2"/>
    <row r="2200" ht="14.25" customHeight="1" x14ac:dyDescent="0.2"/>
    <row r="2201" ht="14.25" customHeight="1" x14ac:dyDescent="0.2"/>
    <row r="2202" ht="14.25" customHeight="1" x14ac:dyDescent="0.2"/>
    <row r="2203" ht="14.25" customHeight="1" x14ac:dyDescent="0.2"/>
    <row r="2204" ht="14.25" customHeight="1" x14ac:dyDescent="0.2"/>
    <row r="2205" ht="14.25" customHeight="1" x14ac:dyDescent="0.2"/>
    <row r="2206" ht="14.25" customHeight="1" x14ac:dyDescent="0.2"/>
    <row r="2207" ht="14.25" customHeight="1" x14ac:dyDescent="0.2"/>
    <row r="2208" ht="14.25" customHeight="1" x14ac:dyDescent="0.2"/>
    <row r="2209" ht="14.25" customHeight="1" x14ac:dyDescent="0.2"/>
    <row r="2210" ht="14.25" customHeight="1" x14ac:dyDescent="0.2"/>
    <row r="2211" ht="14.25" customHeight="1" x14ac:dyDescent="0.2"/>
    <row r="2212" ht="14.25" customHeight="1" x14ac:dyDescent="0.2"/>
    <row r="2213" ht="14.25" customHeight="1" x14ac:dyDescent="0.2"/>
    <row r="2214" ht="14.25" customHeight="1" x14ac:dyDescent="0.2"/>
    <row r="2215" ht="14.25" customHeight="1" x14ac:dyDescent="0.2"/>
    <row r="2216" ht="14.25" customHeight="1" x14ac:dyDescent="0.2"/>
    <row r="2217" ht="14.25" customHeight="1" x14ac:dyDescent="0.2"/>
    <row r="2218" ht="14.25" customHeight="1" x14ac:dyDescent="0.2"/>
    <row r="2219" ht="14.25" customHeight="1" x14ac:dyDescent="0.2"/>
    <row r="2220" ht="14.25" customHeight="1" x14ac:dyDescent="0.2"/>
    <row r="2221" ht="14.25" customHeight="1" x14ac:dyDescent="0.2"/>
    <row r="2222" ht="14.25" customHeight="1" x14ac:dyDescent="0.2"/>
    <row r="2223" ht="14.25" customHeight="1" x14ac:dyDescent="0.2"/>
    <row r="2224" ht="14.25" customHeight="1" x14ac:dyDescent="0.2"/>
    <row r="2225" ht="14.25" customHeight="1" x14ac:dyDescent="0.2"/>
    <row r="2226" ht="14.25" customHeight="1" x14ac:dyDescent="0.2"/>
    <row r="2227" ht="14.25" customHeight="1" x14ac:dyDescent="0.2"/>
    <row r="2228" ht="14.25" customHeight="1" x14ac:dyDescent="0.2"/>
    <row r="2229" ht="14.25" customHeight="1" x14ac:dyDescent="0.2"/>
    <row r="2230" ht="14.25" customHeight="1" x14ac:dyDescent="0.2"/>
    <row r="2231" ht="14.25" customHeight="1" x14ac:dyDescent="0.2"/>
    <row r="2232" ht="14.25" customHeight="1" x14ac:dyDescent="0.2"/>
    <row r="2233" ht="14.25" customHeight="1" x14ac:dyDescent="0.2"/>
    <row r="2234" ht="14.25" customHeight="1" x14ac:dyDescent="0.2"/>
    <row r="2235" ht="14.25" customHeight="1" x14ac:dyDescent="0.2"/>
    <row r="2236" ht="14.25" customHeight="1" x14ac:dyDescent="0.2"/>
    <row r="2237" ht="14.25" customHeight="1" x14ac:dyDescent="0.2"/>
    <row r="2238" ht="14.25" customHeight="1" x14ac:dyDescent="0.2"/>
    <row r="2239" ht="14.25" customHeight="1" x14ac:dyDescent="0.2"/>
    <row r="2240" ht="14.25" customHeight="1" x14ac:dyDescent="0.2"/>
    <row r="2241" ht="14.25" customHeight="1" x14ac:dyDescent="0.2"/>
    <row r="2242" ht="14.25" customHeight="1" x14ac:dyDescent="0.2"/>
    <row r="2243" ht="14.25" customHeight="1" x14ac:dyDescent="0.2"/>
    <row r="2244" ht="14.25" customHeight="1" x14ac:dyDescent="0.2"/>
    <row r="2245" ht="14.25" customHeight="1" x14ac:dyDescent="0.2"/>
    <row r="2246" ht="14.25" customHeight="1" x14ac:dyDescent="0.2"/>
    <row r="2247" ht="14.25" customHeight="1" x14ac:dyDescent="0.2"/>
    <row r="2248" ht="14.25" customHeight="1" x14ac:dyDescent="0.2"/>
    <row r="2249" ht="14.25" customHeight="1" x14ac:dyDescent="0.2"/>
    <row r="2250" ht="14.25" customHeight="1" x14ac:dyDescent="0.2"/>
    <row r="2251" ht="14.25" customHeight="1" x14ac:dyDescent="0.2"/>
    <row r="2252" ht="14.25" customHeight="1" x14ac:dyDescent="0.2"/>
    <row r="2253" ht="14.25" customHeight="1" x14ac:dyDescent="0.2"/>
    <row r="2254" ht="14.25" customHeight="1" x14ac:dyDescent="0.2"/>
    <row r="2255" ht="14.25" customHeight="1" x14ac:dyDescent="0.2"/>
    <row r="2256" ht="14.25" customHeight="1" x14ac:dyDescent="0.2"/>
    <row r="2257" ht="14.25" customHeight="1" x14ac:dyDescent="0.2"/>
    <row r="2258" ht="14.25" customHeight="1" x14ac:dyDescent="0.2"/>
    <row r="2259" ht="14.25" customHeight="1" x14ac:dyDescent="0.2"/>
    <row r="2260" ht="14.25" customHeight="1" x14ac:dyDescent="0.2"/>
    <row r="2261" ht="14.25" customHeight="1" x14ac:dyDescent="0.2"/>
    <row r="2262" ht="14.25" customHeight="1" x14ac:dyDescent="0.2"/>
    <row r="2263" ht="14.25" customHeight="1" x14ac:dyDescent="0.2"/>
    <row r="2264" ht="14.25" customHeight="1" x14ac:dyDescent="0.2"/>
    <row r="2265" ht="14.25" customHeight="1" x14ac:dyDescent="0.2"/>
    <row r="2266" ht="14.25" customHeight="1" x14ac:dyDescent="0.2"/>
    <row r="2267" ht="14.25" customHeight="1" x14ac:dyDescent="0.2"/>
    <row r="2268" ht="14.25" customHeight="1" x14ac:dyDescent="0.2"/>
    <row r="2269" ht="14.25" customHeight="1" x14ac:dyDescent="0.2"/>
    <row r="2270" ht="14.25" customHeight="1" x14ac:dyDescent="0.2"/>
    <row r="2271" ht="14.25" customHeight="1" x14ac:dyDescent="0.2"/>
    <row r="2272" ht="14.25" customHeight="1" x14ac:dyDescent="0.2"/>
    <row r="2273" ht="14.25" customHeight="1" x14ac:dyDescent="0.2"/>
    <row r="2274" ht="14.25" customHeight="1" x14ac:dyDescent="0.2"/>
    <row r="2275" ht="14.25" customHeight="1" x14ac:dyDescent="0.2"/>
    <row r="2276" ht="14.25" customHeight="1" x14ac:dyDescent="0.2"/>
    <row r="2277" ht="14.25" customHeight="1" x14ac:dyDescent="0.2"/>
    <row r="2278" ht="14.25" customHeight="1" x14ac:dyDescent="0.2"/>
    <row r="2279" ht="14.25" customHeight="1" x14ac:dyDescent="0.2"/>
    <row r="2280" ht="14.25" customHeight="1" x14ac:dyDescent="0.2"/>
    <row r="2281" ht="14.25" customHeight="1" x14ac:dyDescent="0.2"/>
    <row r="2282" ht="14.25" customHeight="1" x14ac:dyDescent="0.2"/>
    <row r="2283" ht="14.25" customHeight="1" x14ac:dyDescent="0.2"/>
    <row r="2284" ht="14.25" customHeight="1" x14ac:dyDescent="0.2"/>
    <row r="2285" ht="14.25" customHeight="1" x14ac:dyDescent="0.2"/>
    <row r="2286" ht="14.25" customHeight="1" x14ac:dyDescent="0.2"/>
    <row r="2287" ht="14.25" customHeight="1" x14ac:dyDescent="0.2"/>
    <row r="2288" ht="14.25" customHeight="1" x14ac:dyDescent="0.2"/>
    <row r="2289" ht="14.25" customHeight="1" x14ac:dyDescent="0.2"/>
    <row r="2290" ht="14.25" customHeight="1" x14ac:dyDescent="0.2"/>
    <row r="2291" ht="14.25" customHeight="1" x14ac:dyDescent="0.2"/>
    <row r="2292" ht="14.25" customHeight="1" x14ac:dyDescent="0.2"/>
    <row r="2293" ht="14.25" customHeight="1" x14ac:dyDescent="0.2"/>
    <row r="2294" ht="14.25" customHeight="1" x14ac:dyDescent="0.2"/>
    <row r="2295" ht="14.25" customHeight="1" x14ac:dyDescent="0.2"/>
    <row r="2296" ht="14.25" customHeight="1" x14ac:dyDescent="0.2"/>
    <row r="2297" ht="14.25" customHeight="1" x14ac:dyDescent="0.2"/>
    <row r="2298" ht="14.25" customHeight="1" x14ac:dyDescent="0.2"/>
    <row r="2299" ht="14.25" customHeight="1" x14ac:dyDescent="0.2"/>
    <row r="2300" ht="14.25" customHeight="1" x14ac:dyDescent="0.2"/>
    <row r="2301" ht="14.25" customHeight="1" x14ac:dyDescent="0.2"/>
    <row r="2302" ht="14.25" customHeight="1" x14ac:dyDescent="0.2"/>
    <row r="2303" ht="14.25" customHeight="1" x14ac:dyDescent="0.2"/>
    <row r="2304" ht="14.25" customHeight="1" x14ac:dyDescent="0.2"/>
    <row r="2305" ht="14.25" customHeight="1" x14ac:dyDescent="0.2"/>
    <row r="2306" ht="14.25" customHeight="1" x14ac:dyDescent="0.2"/>
    <row r="2307" ht="14.25" customHeight="1" x14ac:dyDescent="0.2"/>
    <row r="2308" ht="14.25" customHeight="1" x14ac:dyDescent="0.2"/>
    <row r="2309" ht="14.25" customHeight="1" x14ac:dyDescent="0.2"/>
    <row r="2310" ht="14.25" customHeight="1" x14ac:dyDescent="0.2"/>
    <row r="2311" ht="14.25" customHeight="1" x14ac:dyDescent="0.2"/>
    <row r="2312" ht="14.25" customHeight="1" x14ac:dyDescent="0.2"/>
    <row r="2313" ht="14.25" customHeight="1" x14ac:dyDescent="0.2"/>
    <row r="2314" ht="14.25" customHeight="1" x14ac:dyDescent="0.2"/>
    <row r="2315" ht="14.25" customHeight="1" x14ac:dyDescent="0.2"/>
    <row r="2316" ht="14.25" customHeight="1" x14ac:dyDescent="0.2"/>
    <row r="2317" ht="14.25" customHeight="1" x14ac:dyDescent="0.2"/>
    <row r="2318" ht="14.25" customHeight="1" x14ac:dyDescent="0.2"/>
    <row r="2319" ht="14.25" customHeight="1" x14ac:dyDescent="0.2"/>
    <row r="2320" ht="14.25" customHeight="1" x14ac:dyDescent="0.2"/>
    <row r="2321" ht="14.25" customHeight="1" x14ac:dyDescent="0.2"/>
    <row r="2322" ht="14.25" customHeight="1" x14ac:dyDescent="0.2"/>
    <row r="2323" ht="14.25" customHeight="1" x14ac:dyDescent="0.2"/>
    <row r="2324" ht="14.25" customHeight="1" x14ac:dyDescent="0.2"/>
    <row r="2325" ht="14.25" customHeight="1" x14ac:dyDescent="0.2"/>
    <row r="2326" ht="14.25" customHeight="1" x14ac:dyDescent="0.2"/>
    <row r="2327" ht="14.25" customHeight="1" x14ac:dyDescent="0.2"/>
    <row r="2328" ht="14.25" customHeight="1" x14ac:dyDescent="0.2"/>
    <row r="2329" ht="14.25" customHeight="1" x14ac:dyDescent="0.2"/>
    <row r="2330" ht="14.25" customHeight="1" x14ac:dyDescent="0.2"/>
    <row r="2331" ht="14.25" customHeight="1" x14ac:dyDescent="0.2"/>
    <row r="2332" ht="14.25" customHeight="1" x14ac:dyDescent="0.2"/>
    <row r="2333" ht="14.25" customHeight="1" x14ac:dyDescent="0.2"/>
    <row r="2334" ht="14.25" customHeight="1" x14ac:dyDescent="0.2"/>
    <row r="2335" ht="14.25" customHeight="1" x14ac:dyDescent="0.2"/>
    <row r="2336" ht="14.25" customHeight="1" x14ac:dyDescent="0.2"/>
    <row r="2337" ht="14.25" customHeight="1" x14ac:dyDescent="0.2"/>
    <row r="2338" ht="14.25" customHeight="1" x14ac:dyDescent="0.2"/>
    <row r="2339" ht="14.25" customHeight="1" x14ac:dyDescent="0.2"/>
    <row r="2340" ht="14.25" customHeight="1" x14ac:dyDescent="0.2"/>
    <row r="2341" ht="14.25" customHeight="1" x14ac:dyDescent="0.2"/>
    <row r="2342" ht="14.25" customHeight="1" x14ac:dyDescent="0.2"/>
    <row r="2343" ht="14.25" customHeight="1" x14ac:dyDescent="0.2"/>
    <row r="2344" ht="14.25" customHeight="1" x14ac:dyDescent="0.2"/>
    <row r="2345" ht="14.25" customHeight="1" x14ac:dyDescent="0.2"/>
    <row r="2346" ht="14.25" customHeight="1" x14ac:dyDescent="0.2"/>
    <row r="2347" ht="14.25" customHeight="1" x14ac:dyDescent="0.2"/>
    <row r="2348" ht="14.25" customHeight="1" x14ac:dyDescent="0.2"/>
    <row r="2349" ht="14.25" customHeight="1" x14ac:dyDescent="0.2"/>
    <row r="2350" ht="14.25" customHeight="1" x14ac:dyDescent="0.2"/>
    <row r="2351" ht="14.25" customHeight="1" x14ac:dyDescent="0.2"/>
    <row r="2352" ht="14.25" customHeight="1" x14ac:dyDescent="0.2"/>
    <row r="2353" ht="14.25" customHeight="1" x14ac:dyDescent="0.2"/>
    <row r="2354" ht="14.25" customHeight="1" x14ac:dyDescent="0.2"/>
    <row r="2355" ht="14.25" customHeight="1" x14ac:dyDescent="0.2"/>
    <row r="2356" ht="14.25" customHeight="1" x14ac:dyDescent="0.2"/>
    <row r="2357" ht="14.25" customHeight="1" x14ac:dyDescent="0.2"/>
    <row r="2358" ht="14.25" customHeight="1" x14ac:dyDescent="0.2"/>
    <row r="2359" ht="14.25" customHeight="1" x14ac:dyDescent="0.2"/>
    <row r="2360" ht="14.25" customHeight="1" x14ac:dyDescent="0.2"/>
    <row r="2361" ht="14.25" customHeight="1" x14ac:dyDescent="0.2"/>
    <row r="2362" ht="14.25" customHeight="1" x14ac:dyDescent="0.2"/>
    <row r="2363" ht="14.25" customHeight="1" x14ac:dyDescent="0.2"/>
    <row r="2364" ht="14.25" customHeight="1" x14ac:dyDescent="0.2"/>
    <row r="2365" ht="14.25" customHeight="1" x14ac:dyDescent="0.2"/>
    <row r="2366" ht="14.25" customHeight="1" x14ac:dyDescent="0.2"/>
    <row r="2367" ht="14.25" customHeight="1" x14ac:dyDescent="0.2"/>
    <row r="2368" ht="14.25" customHeight="1" x14ac:dyDescent="0.2"/>
    <row r="2369" ht="14.25" customHeight="1" x14ac:dyDescent="0.2"/>
    <row r="2370" ht="14.25" customHeight="1" x14ac:dyDescent="0.2"/>
    <row r="2371" ht="14.25" customHeight="1" x14ac:dyDescent="0.2"/>
    <row r="2372" ht="14.25" customHeight="1" x14ac:dyDescent="0.2"/>
    <row r="2373" ht="14.25" customHeight="1" x14ac:dyDescent="0.2"/>
    <row r="2374" ht="14.25" customHeight="1" x14ac:dyDescent="0.2"/>
    <row r="2375" ht="14.25" customHeight="1" x14ac:dyDescent="0.2"/>
    <row r="2376" ht="14.25" customHeight="1" x14ac:dyDescent="0.2"/>
    <row r="2377" ht="14.25" customHeight="1" x14ac:dyDescent="0.2"/>
    <row r="2378" ht="14.25" customHeight="1" x14ac:dyDescent="0.2"/>
    <row r="2379" ht="14.25" customHeight="1" x14ac:dyDescent="0.2"/>
    <row r="2380" ht="14.25" customHeight="1" x14ac:dyDescent="0.2"/>
    <row r="2381" ht="14.25" customHeight="1" x14ac:dyDescent="0.2"/>
    <row r="2382" ht="14.25" customHeight="1" x14ac:dyDescent="0.2"/>
    <row r="2383" ht="14.25" customHeight="1" x14ac:dyDescent="0.2"/>
    <row r="2384" ht="14.25" customHeight="1" x14ac:dyDescent="0.2"/>
    <row r="2385" ht="14.25" customHeight="1" x14ac:dyDescent="0.2"/>
    <row r="2386" ht="14.25" customHeight="1" x14ac:dyDescent="0.2"/>
    <row r="2387" ht="14.25" customHeight="1" x14ac:dyDescent="0.2"/>
    <row r="2388" ht="14.25" customHeight="1" x14ac:dyDescent="0.2"/>
    <row r="2389" ht="14.25" customHeight="1" x14ac:dyDescent="0.2"/>
    <row r="2390" ht="14.25" customHeight="1" x14ac:dyDescent="0.2"/>
    <row r="2391" ht="14.25" customHeight="1" x14ac:dyDescent="0.2"/>
    <row r="2392" ht="14.25" customHeight="1" x14ac:dyDescent="0.2"/>
    <row r="2393" ht="14.25" customHeight="1" x14ac:dyDescent="0.2"/>
    <row r="2394" ht="14.25" customHeight="1" x14ac:dyDescent="0.2"/>
    <row r="2395" ht="14.25" customHeight="1" x14ac:dyDescent="0.2"/>
    <row r="2396" ht="14.25" customHeight="1" x14ac:dyDescent="0.2"/>
    <row r="2397" ht="14.25" customHeight="1" x14ac:dyDescent="0.2"/>
    <row r="2398" ht="14.25" customHeight="1" x14ac:dyDescent="0.2"/>
    <row r="2399" ht="14.25" customHeight="1" x14ac:dyDescent="0.2"/>
    <row r="2400" ht="14.25" customHeight="1" x14ac:dyDescent="0.2"/>
    <row r="2401" ht="14.25" customHeight="1" x14ac:dyDescent="0.2"/>
    <row r="2402" ht="14.25" customHeight="1" x14ac:dyDescent="0.2"/>
    <row r="2403" ht="14.25" customHeight="1" x14ac:dyDescent="0.2"/>
    <row r="2404" ht="14.25" customHeight="1" x14ac:dyDescent="0.2"/>
    <row r="2405" ht="14.25" customHeight="1" x14ac:dyDescent="0.2"/>
    <row r="2406" ht="14.25" customHeight="1" x14ac:dyDescent="0.2"/>
    <row r="2407" ht="14.25" customHeight="1" x14ac:dyDescent="0.2"/>
    <row r="2408" ht="14.25" customHeight="1" x14ac:dyDescent="0.2"/>
    <row r="2409" ht="14.25" customHeight="1" x14ac:dyDescent="0.2"/>
    <row r="2410" ht="14.25" customHeight="1" x14ac:dyDescent="0.2"/>
    <row r="2411" ht="14.25" customHeight="1" x14ac:dyDescent="0.2"/>
    <row r="2412" ht="14.25" customHeight="1" x14ac:dyDescent="0.2"/>
    <row r="2413" ht="14.25" customHeight="1" x14ac:dyDescent="0.2"/>
    <row r="2414" ht="14.25" customHeight="1" x14ac:dyDescent="0.2"/>
    <row r="2415" ht="14.25" customHeight="1" x14ac:dyDescent="0.2"/>
    <row r="2416" ht="14.25" customHeight="1" x14ac:dyDescent="0.2"/>
    <row r="2417" ht="14.25" customHeight="1" x14ac:dyDescent="0.2"/>
    <row r="2418" ht="14.25" customHeight="1" x14ac:dyDescent="0.2"/>
    <row r="2419" ht="14.25" customHeight="1" x14ac:dyDescent="0.2"/>
    <row r="2420" ht="14.25" customHeight="1" x14ac:dyDescent="0.2"/>
    <row r="2421" ht="14.25" customHeight="1" x14ac:dyDescent="0.2"/>
    <row r="2422" ht="14.25" customHeight="1" x14ac:dyDescent="0.2"/>
    <row r="2423" ht="14.25" customHeight="1" x14ac:dyDescent="0.2"/>
    <row r="2424" ht="14.25" customHeight="1" x14ac:dyDescent="0.2"/>
    <row r="2425" ht="14.25" customHeight="1" x14ac:dyDescent="0.2"/>
    <row r="2426" ht="14.25" customHeight="1" x14ac:dyDescent="0.2"/>
    <row r="2427" ht="14.25" customHeight="1" x14ac:dyDescent="0.2"/>
    <row r="2428" ht="14.25" customHeight="1" x14ac:dyDescent="0.2"/>
    <row r="2429" ht="14.25" customHeight="1" x14ac:dyDescent="0.2"/>
    <row r="2430" ht="14.25" customHeight="1" x14ac:dyDescent="0.2"/>
    <row r="2431" ht="14.25" customHeight="1" x14ac:dyDescent="0.2"/>
    <row r="2432" ht="14.25" customHeight="1" x14ac:dyDescent="0.2"/>
    <row r="2433" ht="14.25" customHeight="1" x14ac:dyDescent="0.2"/>
    <row r="2434" ht="14.25" customHeight="1" x14ac:dyDescent="0.2"/>
    <row r="2435" ht="14.25" customHeight="1" x14ac:dyDescent="0.2"/>
    <row r="2436" ht="14.25" customHeight="1" x14ac:dyDescent="0.2"/>
    <row r="2437" ht="14.25" customHeight="1" x14ac:dyDescent="0.2"/>
    <row r="2438" ht="14.25" customHeight="1" x14ac:dyDescent="0.2"/>
    <row r="2439" ht="14.25" customHeight="1" x14ac:dyDescent="0.2"/>
    <row r="2440" ht="14.25" customHeight="1" x14ac:dyDescent="0.2"/>
    <row r="2441" ht="14.25" customHeight="1" x14ac:dyDescent="0.2"/>
    <row r="2442" ht="14.25" customHeight="1" x14ac:dyDescent="0.2"/>
    <row r="2443" ht="14.25" customHeight="1" x14ac:dyDescent="0.2"/>
    <row r="2444" ht="14.25" customHeight="1" x14ac:dyDescent="0.2"/>
    <row r="2445" ht="14.25" customHeight="1" x14ac:dyDescent="0.2"/>
    <row r="2446" ht="14.25" customHeight="1" x14ac:dyDescent="0.2"/>
    <row r="2447" ht="14.25" customHeight="1" x14ac:dyDescent="0.2"/>
    <row r="2448" ht="14.25" customHeight="1" x14ac:dyDescent="0.2"/>
    <row r="2449" ht="14.25" customHeight="1" x14ac:dyDescent="0.2"/>
    <row r="2450" ht="14.25" customHeight="1" x14ac:dyDescent="0.2"/>
    <row r="2451" ht="14.25" customHeight="1" x14ac:dyDescent="0.2"/>
    <row r="2452" ht="14.25" customHeight="1" x14ac:dyDescent="0.2"/>
    <row r="2453" ht="14.25" customHeight="1" x14ac:dyDescent="0.2"/>
    <row r="2454" ht="14.25" customHeight="1" x14ac:dyDescent="0.2"/>
    <row r="2455" ht="14.25" customHeight="1" x14ac:dyDescent="0.2"/>
    <row r="2456" ht="14.25" customHeight="1" x14ac:dyDescent="0.2"/>
    <row r="2457" ht="14.25" customHeight="1" x14ac:dyDescent="0.2"/>
    <row r="2458" ht="14.25" customHeight="1" x14ac:dyDescent="0.2"/>
    <row r="2459" ht="14.25" customHeight="1" x14ac:dyDescent="0.2"/>
    <row r="2460" ht="14.25" customHeight="1" x14ac:dyDescent="0.2"/>
    <row r="2461" ht="14.25" customHeight="1" x14ac:dyDescent="0.2"/>
    <row r="2462" ht="14.25" customHeight="1" x14ac:dyDescent="0.2"/>
    <row r="2463" ht="14.25" customHeight="1" x14ac:dyDescent="0.2"/>
    <row r="2464" ht="14.25" customHeight="1" x14ac:dyDescent="0.2"/>
    <row r="2465" ht="14.25" customHeight="1" x14ac:dyDescent="0.2"/>
    <row r="2466" ht="14.25" customHeight="1" x14ac:dyDescent="0.2"/>
    <row r="2467" ht="14.25" customHeight="1" x14ac:dyDescent="0.2"/>
    <row r="2468" ht="14.25" customHeight="1" x14ac:dyDescent="0.2"/>
    <row r="2469" ht="14.25" customHeight="1" x14ac:dyDescent="0.2"/>
    <row r="2470" ht="14.25" customHeight="1" x14ac:dyDescent="0.2"/>
    <row r="2471" ht="14.25" customHeight="1" x14ac:dyDescent="0.2"/>
    <row r="2472" ht="14.25" customHeight="1" x14ac:dyDescent="0.2"/>
    <row r="2473" ht="14.25" customHeight="1" x14ac:dyDescent="0.2"/>
    <row r="2474" ht="14.25" customHeight="1" x14ac:dyDescent="0.2"/>
    <row r="2475" ht="14.25" customHeight="1" x14ac:dyDescent="0.2"/>
    <row r="2476" ht="14.25" customHeight="1" x14ac:dyDescent="0.2"/>
    <row r="2477" ht="14.25" customHeight="1" x14ac:dyDescent="0.2"/>
    <row r="2478" ht="14.25" customHeight="1" x14ac:dyDescent="0.2"/>
    <row r="2479" ht="14.25" customHeight="1" x14ac:dyDescent="0.2"/>
    <row r="2480" ht="14.25" customHeight="1" x14ac:dyDescent="0.2"/>
    <row r="2481" ht="14.25" customHeight="1" x14ac:dyDescent="0.2"/>
    <row r="2482" ht="14.25" customHeight="1" x14ac:dyDescent="0.2"/>
    <row r="2483" ht="14.25" customHeight="1" x14ac:dyDescent="0.2"/>
    <row r="2484" ht="14.25" customHeight="1" x14ac:dyDescent="0.2"/>
    <row r="2485" ht="14.25" customHeight="1" x14ac:dyDescent="0.2"/>
    <row r="2486" ht="14.25" customHeight="1" x14ac:dyDescent="0.2"/>
    <row r="2487" ht="14.25" customHeight="1" x14ac:dyDescent="0.2"/>
    <row r="2488" ht="14.25" customHeight="1" x14ac:dyDescent="0.2"/>
    <row r="2489" ht="14.25" customHeight="1" x14ac:dyDescent="0.2"/>
    <row r="2490" ht="14.25" customHeight="1" x14ac:dyDescent="0.2"/>
    <row r="2491" ht="14.25" customHeight="1" x14ac:dyDescent="0.2"/>
    <row r="2492" ht="14.25" customHeight="1" x14ac:dyDescent="0.2"/>
    <row r="2493" ht="14.25" customHeight="1" x14ac:dyDescent="0.2"/>
    <row r="2494" ht="14.25" customHeight="1" x14ac:dyDescent="0.2"/>
    <row r="2495" ht="14.25" customHeight="1" x14ac:dyDescent="0.2"/>
    <row r="2496" ht="14.25" customHeight="1" x14ac:dyDescent="0.2"/>
    <row r="2497" ht="14.25" customHeight="1" x14ac:dyDescent="0.2"/>
    <row r="2498" ht="14.25" customHeight="1" x14ac:dyDescent="0.2"/>
    <row r="2499" ht="14.25" customHeight="1" x14ac:dyDescent="0.2"/>
    <row r="2500" ht="14.25" customHeight="1" x14ac:dyDescent="0.2"/>
    <row r="2501" ht="14.25" customHeight="1" x14ac:dyDescent="0.2"/>
    <row r="2502" ht="14.25" customHeight="1" x14ac:dyDescent="0.2"/>
    <row r="2503" ht="14.25" customHeight="1" x14ac:dyDescent="0.2"/>
    <row r="2504" ht="14.25" customHeight="1" x14ac:dyDescent="0.2"/>
    <row r="2505" ht="14.25" customHeight="1" x14ac:dyDescent="0.2"/>
    <row r="2506" ht="14.25" customHeight="1" x14ac:dyDescent="0.2"/>
    <row r="2507" ht="14.25" customHeight="1" x14ac:dyDescent="0.2"/>
    <row r="2508" ht="14.25" customHeight="1" x14ac:dyDescent="0.2"/>
    <row r="2509" ht="14.25" customHeight="1" x14ac:dyDescent="0.2"/>
    <row r="2510" ht="14.25" customHeight="1" x14ac:dyDescent="0.2"/>
    <row r="2511" ht="14.25" customHeight="1" x14ac:dyDescent="0.2"/>
    <row r="2512" ht="14.25" customHeight="1" x14ac:dyDescent="0.2"/>
    <row r="2513" ht="14.25" customHeight="1" x14ac:dyDescent="0.2"/>
    <row r="2514" ht="14.25" customHeight="1" x14ac:dyDescent="0.2"/>
    <row r="2515" ht="14.25" customHeight="1" x14ac:dyDescent="0.2"/>
    <row r="2516" ht="14.25" customHeight="1" x14ac:dyDescent="0.2"/>
    <row r="2517" ht="14.25" customHeight="1" x14ac:dyDescent="0.2"/>
    <row r="2518" ht="14.25" customHeight="1" x14ac:dyDescent="0.2"/>
    <row r="2519" ht="14.25" customHeight="1" x14ac:dyDescent="0.2"/>
    <row r="2520" ht="14.25" customHeight="1" x14ac:dyDescent="0.2"/>
    <row r="2521" ht="14.25" customHeight="1" x14ac:dyDescent="0.2"/>
    <row r="2522" ht="14.25" customHeight="1" x14ac:dyDescent="0.2"/>
    <row r="2523" ht="14.25" customHeight="1" x14ac:dyDescent="0.2"/>
    <row r="2524" ht="14.25" customHeight="1" x14ac:dyDescent="0.2"/>
    <row r="2525" ht="14.25" customHeight="1" x14ac:dyDescent="0.2"/>
    <row r="2526" ht="14.25" customHeight="1" x14ac:dyDescent="0.2"/>
    <row r="2527" ht="14.25" customHeight="1" x14ac:dyDescent="0.2"/>
    <row r="2528" ht="14.25" customHeight="1" x14ac:dyDescent="0.2"/>
    <row r="2529" ht="14.25" customHeight="1" x14ac:dyDescent="0.2"/>
    <row r="2530" ht="14.25" customHeight="1" x14ac:dyDescent="0.2"/>
    <row r="2531" ht="14.25" customHeight="1" x14ac:dyDescent="0.2"/>
    <row r="2532" ht="14.25" customHeight="1" x14ac:dyDescent="0.2"/>
    <row r="2533" ht="14.25" customHeight="1" x14ac:dyDescent="0.2"/>
    <row r="2534" ht="14.25" customHeight="1" x14ac:dyDescent="0.2"/>
    <row r="2535" ht="14.25" customHeight="1" x14ac:dyDescent="0.2"/>
    <row r="2536" ht="14.25" customHeight="1" x14ac:dyDescent="0.2"/>
    <row r="2537" ht="14.25" customHeight="1" x14ac:dyDescent="0.2"/>
    <row r="2538" ht="14.25" customHeight="1" x14ac:dyDescent="0.2"/>
    <row r="2539" ht="14.25" customHeight="1" x14ac:dyDescent="0.2"/>
    <row r="2540" ht="14.25" customHeight="1" x14ac:dyDescent="0.2"/>
    <row r="2541" ht="14.25" customHeight="1" x14ac:dyDescent="0.2"/>
    <row r="2542" ht="14.25" customHeight="1" x14ac:dyDescent="0.2"/>
    <row r="2543" ht="14.25" customHeight="1" x14ac:dyDescent="0.2"/>
    <row r="2544" ht="14.25" customHeight="1" x14ac:dyDescent="0.2"/>
    <row r="2545" ht="14.25" customHeight="1" x14ac:dyDescent="0.2"/>
    <row r="2546" ht="14.25" customHeight="1" x14ac:dyDescent="0.2"/>
    <row r="2547" ht="14.25" customHeight="1" x14ac:dyDescent="0.2"/>
    <row r="2548" ht="14.25" customHeight="1" x14ac:dyDescent="0.2"/>
    <row r="2549" ht="14.25" customHeight="1" x14ac:dyDescent="0.2"/>
    <row r="2550" ht="14.25" customHeight="1" x14ac:dyDescent="0.2"/>
    <row r="2551" ht="14.25" customHeight="1" x14ac:dyDescent="0.2"/>
    <row r="2552" ht="14.25" customHeight="1" x14ac:dyDescent="0.2"/>
    <row r="2553" ht="14.25" customHeight="1" x14ac:dyDescent="0.2"/>
    <row r="2554" ht="14.25" customHeight="1" x14ac:dyDescent="0.2"/>
    <row r="2555" ht="14.25" customHeight="1" x14ac:dyDescent="0.2"/>
    <row r="2556" ht="14.25" customHeight="1" x14ac:dyDescent="0.2"/>
    <row r="2557" ht="14.25" customHeight="1" x14ac:dyDescent="0.2"/>
    <row r="2558" ht="14.25" customHeight="1" x14ac:dyDescent="0.2"/>
    <row r="2559" ht="14.25" customHeight="1" x14ac:dyDescent="0.2"/>
    <row r="2560" ht="14.25" customHeight="1" x14ac:dyDescent="0.2"/>
    <row r="2561" ht="14.25" customHeight="1" x14ac:dyDescent="0.2"/>
    <row r="2562" ht="14.25" customHeight="1" x14ac:dyDescent="0.2"/>
    <row r="2563" ht="14.25" customHeight="1" x14ac:dyDescent="0.2"/>
    <row r="2564" ht="14.25" customHeight="1" x14ac:dyDescent="0.2"/>
    <row r="2565" ht="14.25" customHeight="1" x14ac:dyDescent="0.2"/>
    <row r="2566" ht="14.25" customHeight="1" x14ac:dyDescent="0.2"/>
    <row r="2567" ht="14.25" customHeight="1" x14ac:dyDescent="0.2"/>
    <row r="2568" ht="14.25" customHeight="1" x14ac:dyDescent="0.2"/>
    <row r="2569" ht="14.25" customHeight="1" x14ac:dyDescent="0.2"/>
    <row r="2570" ht="14.25" customHeight="1" x14ac:dyDescent="0.2"/>
    <row r="2571" ht="14.25" customHeight="1" x14ac:dyDescent="0.2"/>
    <row r="2572" ht="14.25" customHeight="1" x14ac:dyDescent="0.2"/>
    <row r="2573" ht="14.25" customHeight="1" x14ac:dyDescent="0.2"/>
    <row r="2574" ht="14.25" customHeight="1" x14ac:dyDescent="0.2"/>
    <row r="2575" ht="14.25" customHeight="1" x14ac:dyDescent="0.2"/>
    <row r="2576" ht="14.25" customHeight="1" x14ac:dyDescent="0.2"/>
    <row r="2577" ht="14.25" customHeight="1" x14ac:dyDescent="0.2"/>
    <row r="2578" ht="14.25" customHeight="1" x14ac:dyDescent="0.2"/>
    <row r="2579" ht="14.25" customHeight="1" x14ac:dyDescent="0.2"/>
    <row r="2580" ht="14.25" customHeight="1" x14ac:dyDescent="0.2"/>
    <row r="2581" ht="14.25" customHeight="1" x14ac:dyDescent="0.2"/>
    <row r="2582" ht="14.25" customHeight="1" x14ac:dyDescent="0.2"/>
    <row r="2583" ht="14.25" customHeight="1" x14ac:dyDescent="0.2"/>
    <row r="2584" ht="14.25" customHeight="1" x14ac:dyDescent="0.2"/>
    <row r="2585" ht="14.25" customHeight="1" x14ac:dyDescent="0.2"/>
    <row r="2586" ht="14.25" customHeight="1" x14ac:dyDescent="0.2"/>
    <row r="2587" ht="14.25" customHeight="1" x14ac:dyDescent="0.2"/>
    <row r="2588" ht="14.25" customHeight="1" x14ac:dyDescent="0.2"/>
    <row r="2589" ht="14.25" customHeight="1" x14ac:dyDescent="0.2"/>
    <row r="2590" ht="14.25" customHeight="1" x14ac:dyDescent="0.2"/>
    <row r="2591" ht="14.25" customHeight="1" x14ac:dyDescent="0.2"/>
    <row r="2592" ht="14.25" customHeight="1" x14ac:dyDescent="0.2"/>
    <row r="2593" ht="14.25" customHeight="1" x14ac:dyDescent="0.2"/>
    <row r="2594" ht="14.25" customHeight="1" x14ac:dyDescent="0.2"/>
    <row r="2595" ht="14.25" customHeight="1" x14ac:dyDescent="0.2"/>
    <row r="2596" ht="14.25" customHeight="1" x14ac:dyDescent="0.2"/>
    <row r="2597" ht="14.25" customHeight="1" x14ac:dyDescent="0.2"/>
    <row r="2598" ht="14.25" customHeight="1" x14ac:dyDescent="0.2"/>
    <row r="2599" ht="14.25" customHeight="1" x14ac:dyDescent="0.2"/>
    <row r="2600" ht="14.25" customHeight="1" x14ac:dyDescent="0.2"/>
    <row r="2601" ht="14.25" customHeight="1" x14ac:dyDescent="0.2"/>
    <row r="2602" ht="14.25" customHeight="1" x14ac:dyDescent="0.2"/>
    <row r="2603" ht="14.25" customHeight="1" x14ac:dyDescent="0.2"/>
    <row r="2604" ht="14.25" customHeight="1" x14ac:dyDescent="0.2"/>
    <row r="2605" ht="14.25" customHeight="1" x14ac:dyDescent="0.2"/>
    <row r="2606" ht="14.25" customHeight="1" x14ac:dyDescent="0.2"/>
    <row r="2607" ht="14.25" customHeight="1" x14ac:dyDescent="0.2"/>
    <row r="2608" ht="14.25" customHeight="1" x14ac:dyDescent="0.2"/>
    <row r="2609" ht="14.25" customHeight="1" x14ac:dyDescent="0.2"/>
    <row r="2610" ht="14.25" customHeight="1" x14ac:dyDescent="0.2"/>
    <row r="2611" ht="14.25" customHeight="1" x14ac:dyDescent="0.2"/>
    <row r="2612" ht="14.25" customHeight="1" x14ac:dyDescent="0.2"/>
    <row r="2613" ht="14.25" customHeight="1" x14ac:dyDescent="0.2"/>
    <row r="2614" ht="14.25" customHeight="1" x14ac:dyDescent="0.2"/>
    <row r="2615" ht="14.25" customHeight="1" x14ac:dyDescent="0.2"/>
    <row r="2616" ht="14.25" customHeight="1" x14ac:dyDescent="0.2"/>
    <row r="2617" ht="14.25" customHeight="1" x14ac:dyDescent="0.2"/>
    <row r="2618" ht="14.25" customHeight="1" x14ac:dyDescent="0.2"/>
    <row r="2619" ht="14.25" customHeight="1" x14ac:dyDescent="0.2"/>
    <row r="2620" ht="14.25" customHeight="1" x14ac:dyDescent="0.2"/>
    <row r="2621" ht="14.25" customHeight="1" x14ac:dyDescent="0.2"/>
    <row r="2622" ht="14.25" customHeight="1" x14ac:dyDescent="0.2"/>
    <row r="2623" ht="14.25" customHeight="1" x14ac:dyDescent="0.2"/>
    <row r="2624" ht="14.25" customHeight="1" x14ac:dyDescent="0.2"/>
    <row r="2625" ht="14.25" customHeight="1" x14ac:dyDescent="0.2"/>
    <row r="2626" ht="14.25" customHeight="1" x14ac:dyDescent="0.2"/>
    <row r="2627" ht="14.25" customHeight="1" x14ac:dyDescent="0.2"/>
    <row r="2628" ht="14.25" customHeight="1" x14ac:dyDescent="0.2"/>
    <row r="2629" ht="14.25" customHeight="1" x14ac:dyDescent="0.2"/>
    <row r="2630" ht="14.25" customHeight="1" x14ac:dyDescent="0.2"/>
    <row r="2631" ht="14.25" customHeight="1" x14ac:dyDescent="0.2"/>
    <row r="2632" ht="14.25" customHeight="1" x14ac:dyDescent="0.2"/>
    <row r="2633" ht="14.25" customHeight="1" x14ac:dyDescent="0.2"/>
    <row r="2634" ht="14.25" customHeight="1" x14ac:dyDescent="0.2"/>
    <row r="2635" ht="14.25" customHeight="1" x14ac:dyDescent="0.2"/>
    <row r="2636" ht="14.25" customHeight="1" x14ac:dyDescent="0.2"/>
    <row r="2637" ht="14.25" customHeight="1" x14ac:dyDescent="0.2"/>
    <row r="2638" ht="14.25" customHeight="1" x14ac:dyDescent="0.2"/>
    <row r="2639" ht="14.25" customHeight="1" x14ac:dyDescent="0.2"/>
    <row r="2640" ht="14.25" customHeight="1" x14ac:dyDescent="0.2"/>
    <row r="2641" ht="14.25" customHeight="1" x14ac:dyDescent="0.2"/>
    <row r="2642" ht="14.25" customHeight="1" x14ac:dyDescent="0.2"/>
    <row r="2643" ht="14.25" customHeight="1" x14ac:dyDescent="0.2"/>
    <row r="2644" ht="14.25" customHeight="1" x14ac:dyDescent="0.2"/>
    <row r="2645" ht="14.25" customHeight="1" x14ac:dyDescent="0.2"/>
    <row r="2646" ht="14.25" customHeight="1" x14ac:dyDescent="0.2"/>
    <row r="2647" ht="14.25" customHeight="1" x14ac:dyDescent="0.2"/>
    <row r="2648" ht="14.25" customHeight="1" x14ac:dyDescent="0.2"/>
    <row r="2649" ht="14.25" customHeight="1" x14ac:dyDescent="0.2"/>
    <row r="2650" ht="14.25" customHeight="1" x14ac:dyDescent="0.2"/>
    <row r="2651" ht="14.25" customHeight="1" x14ac:dyDescent="0.2"/>
    <row r="2652" ht="14.25" customHeight="1" x14ac:dyDescent="0.2"/>
    <row r="2653" ht="14.25" customHeight="1" x14ac:dyDescent="0.2"/>
    <row r="2654" ht="14.25" customHeight="1" x14ac:dyDescent="0.2"/>
    <row r="2655" ht="14.25" customHeight="1" x14ac:dyDescent="0.2"/>
    <row r="2656" ht="14.25" customHeight="1" x14ac:dyDescent="0.2"/>
    <row r="2657" ht="14.25" customHeight="1" x14ac:dyDescent="0.2"/>
    <row r="2658" ht="14.25" customHeight="1" x14ac:dyDescent="0.2"/>
    <row r="2659" ht="14.25" customHeight="1" x14ac:dyDescent="0.2"/>
    <row r="2660" ht="14.25" customHeight="1" x14ac:dyDescent="0.2"/>
    <row r="2661" ht="14.25" customHeight="1" x14ac:dyDescent="0.2"/>
    <row r="2662" ht="14.25" customHeight="1" x14ac:dyDescent="0.2"/>
    <row r="2663" ht="14.25" customHeight="1" x14ac:dyDescent="0.2"/>
    <row r="2664" ht="14.25" customHeight="1" x14ac:dyDescent="0.2"/>
    <row r="2665" ht="14.25" customHeight="1" x14ac:dyDescent="0.2"/>
    <row r="2666" ht="14.25" customHeight="1" x14ac:dyDescent="0.2"/>
    <row r="2667" ht="14.25" customHeight="1" x14ac:dyDescent="0.2"/>
    <row r="2668" ht="14.25" customHeight="1" x14ac:dyDescent="0.2"/>
    <row r="2669" ht="14.25" customHeight="1" x14ac:dyDescent="0.2"/>
    <row r="2670" ht="14.25" customHeight="1" x14ac:dyDescent="0.2"/>
    <row r="2671" ht="14.25" customHeight="1" x14ac:dyDescent="0.2"/>
    <row r="2672" ht="14.25" customHeight="1" x14ac:dyDescent="0.2"/>
    <row r="2673" ht="14.25" customHeight="1" x14ac:dyDescent="0.2"/>
    <row r="2674" ht="14.25" customHeight="1" x14ac:dyDescent="0.2"/>
    <row r="2675" ht="14.25" customHeight="1" x14ac:dyDescent="0.2"/>
    <row r="2676" ht="14.25" customHeight="1" x14ac:dyDescent="0.2"/>
    <row r="2677" ht="14.25" customHeight="1" x14ac:dyDescent="0.2"/>
    <row r="2678" ht="14.25" customHeight="1" x14ac:dyDescent="0.2"/>
    <row r="2679" ht="14.25" customHeight="1" x14ac:dyDescent="0.2"/>
    <row r="2680" ht="14.25" customHeight="1" x14ac:dyDescent="0.2"/>
  </sheetData>
  <sheetProtection formatCells="0" formatColumns="0" formatRows="0" insertHyperlinks="0"/>
  <mergeCells count="62">
    <mergeCell ref="AU21:AU23"/>
    <mergeCell ref="AK21:AK23"/>
    <mergeCell ref="AL21:AL23"/>
    <mergeCell ref="AM21:AM23"/>
    <mergeCell ref="AN21:AN23"/>
    <mergeCell ref="AO21:AO23"/>
    <mergeCell ref="AP21:AP23"/>
    <mergeCell ref="AQ21:AQ23"/>
    <mergeCell ref="AR21:AR23"/>
    <mergeCell ref="AS21:AS23"/>
    <mergeCell ref="AT21:AT23"/>
    <mergeCell ref="AJ21:AJ23"/>
    <mergeCell ref="AB14:AB15"/>
    <mergeCell ref="AB16:AB17"/>
    <mergeCell ref="AB18:AB19"/>
    <mergeCell ref="AB20:AC20"/>
    <mergeCell ref="AB21:AC23"/>
    <mergeCell ref="AD21:AD23"/>
    <mergeCell ref="AE21:AE23"/>
    <mergeCell ref="AF21:AF23"/>
    <mergeCell ref="AG21:AG23"/>
    <mergeCell ref="AH21:AH23"/>
    <mergeCell ref="AI21:AI23"/>
    <mergeCell ref="AB12:AB13"/>
    <mergeCell ref="AL7:AL8"/>
    <mergeCell ref="AN7:AN8"/>
    <mergeCell ref="AP7:AP8"/>
    <mergeCell ref="AR7:AR8"/>
    <mergeCell ref="AN9:AO9"/>
    <mergeCell ref="AP9:AQ9"/>
    <mergeCell ref="AR9:AS9"/>
    <mergeCell ref="AB10:AB11"/>
    <mergeCell ref="AD7:AD8"/>
    <mergeCell ref="AB6:AC8"/>
    <mergeCell ref="AT7:AT8"/>
    <mergeCell ref="C9:D9"/>
    <mergeCell ref="E9:F9"/>
    <mergeCell ref="AB9:AC9"/>
    <mergeCell ref="AG9:AH9"/>
    <mergeCell ref="AL9:AM9"/>
    <mergeCell ref="AF7:AF8"/>
    <mergeCell ref="AG7:AG8"/>
    <mergeCell ref="AI7:AI8"/>
    <mergeCell ref="AJ7:AJ8"/>
    <mergeCell ref="AK7:AK8"/>
    <mergeCell ref="AE7:AE8"/>
    <mergeCell ref="AT9:AU9"/>
    <mergeCell ref="O7:O8"/>
    <mergeCell ref="Q7:Q8"/>
    <mergeCell ref="W7:W8"/>
    <mergeCell ref="Y7:Y8"/>
    <mergeCell ref="W9:X9"/>
    <mergeCell ref="Y9:Z9"/>
    <mergeCell ref="B6:B8"/>
    <mergeCell ref="C7:C8"/>
    <mergeCell ref="E7:E8"/>
    <mergeCell ref="S7:S8"/>
    <mergeCell ref="U7:U8"/>
    <mergeCell ref="G7:G8"/>
    <mergeCell ref="I7:I8"/>
    <mergeCell ref="K7:K8"/>
    <mergeCell ref="M7:M8"/>
  </mergeCells>
  <dataValidations count="2">
    <dataValidation type="decimal" operator="greaterThanOrEqual" allowBlank="1" showInputMessage="1" showErrorMessage="1" error="Please enter non-negative number." sqref="AE11:AE12 AD18:AH19 AG10:AH16 AF11:AF14 AI10:AU19 AD10:AU10">
      <formula1>0</formula1>
    </dataValidation>
    <dataValidation operator="greaterThanOrEqual" allowBlank="1" showInputMessage="1" showErrorMessage="1" error="Please enter non-negative number." sqref="C10:Z25"/>
  </dataValidations>
  <pageMargins left="0.70866141732283472" right="0.70866141732283472" top="0.74803149606299213" bottom="0.74803149606299213" header="0.31496062992125984" footer="0.31496062992125984"/>
  <pageSetup paperSize="8" scale="65" fitToWidth="2" orientation="landscape" cellComments="asDisplayed" r:id="rId1"/>
  <headerFooter>
    <oddHeader>&amp;LFSB shadow banking exercise 2016&amp;RConfidential when completed</oddHeader>
    <oddFooter>&amp;C&amp;P of &amp;N</oddFooter>
  </headerFooter>
  <colBreaks count="1" manualBreakCount="1">
    <brk id="27" min="1" max="2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59999389629810485"/>
    <pageSetUpPr fitToPage="1"/>
  </sheetPr>
  <dimension ref="A1:CS2896"/>
  <sheetViews>
    <sheetView showGridLines="0" zoomScale="85" zoomScaleNormal="85" zoomScaleSheetLayoutView="40" workbookViewId="0">
      <pane ySplit="7" topLeftCell="A26" activePane="bottomLeft" state="frozen"/>
      <selection activeCell="G25" sqref="G25"/>
      <selection pane="bottomLeft"/>
    </sheetView>
  </sheetViews>
  <sheetFormatPr defaultRowHeight="0" customHeight="1" zeroHeight="1" x14ac:dyDescent="0.2"/>
  <cols>
    <col min="1" max="1" width="3.625" style="3" customWidth="1"/>
    <col min="2" max="2" width="36.625" style="3" customWidth="1"/>
    <col min="3" max="20" width="15.625" style="3" customWidth="1"/>
    <col min="21" max="21" width="15.625" style="20" customWidth="1"/>
    <col min="22" max="23" width="15.625" style="3" customWidth="1"/>
    <col min="24" max="24" width="16" style="3" bestFit="1" customWidth="1"/>
    <col min="25" max="25" width="13.125" style="3" customWidth="1"/>
    <col min="26" max="26" width="16" style="3" bestFit="1" customWidth="1"/>
    <col min="27" max="27" width="20.125" style="3" customWidth="1"/>
    <col min="28" max="28" width="19.875" style="3" customWidth="1"/>
    <col min="29" max="29" width="16.375" style="3" customWidth="1"/>
    <col min="30" max="33" width="9" style="3" customWidth="1"/>
    <col min="34" max="34" width="17.125" style="3" customWidth="1"/>
    <col min="35" max="65" width="9" style="3"/>
    <col min="66" max="66" width="17.125" style="3" customWidth="1"/>
    <col min="67" max="16384" width="9" style="3"/>
  </cols>
  <sheetData>
    <row r="1" spans="1:97" s="2" customFormat="1" ht="14.25" customHeight="1" x14ac:dyDescent="0.2">
      <c r="A1" s="50" t="s">
        <v>217</v>
      </c>
      <c r="B1" s="39"/>
      <c r="U1" s="20"/>
    </row>
    <row r="2" spans="1:97" s="2" customFormat="1" ht="19.5" customHeight="1" x14ac:dyDescent="0.2">
      <c r="B2" s="75" t="s">
        <v>46</v>
      </c>
      <c r="C2" s="75"/>
      <c r="D2" s="75"/>
      <c r="E2" s="75"/>
      <c r="F2" s="75"/>
      <c r="G2" s="75"/>
      <c r="H2" s="75"/>
      <c r="I2" s="75"/>
      <c r="J2" s="75"/>
      <c r="K2" s="75"/>
      <c r="L2" s="75"/>
      <c r="M2" s="75"/>
      <c r="N2" s="75"/>
      <c r="O2" s="75"/>
      <c r="P2" s="75"/>
      <c r="Q2" s="75"/>
      <c r="R2" s="75"/>
      <c r="S2" s="75"/>
      <c r="T2" s="75"/>
      <c r="U2" s="75"/>
      <c r="V2" s="75"/>
      <c r="W2" s="75"/>
    </row>
    <row r="3" spans="1:97" ht="9.9499999999999993" customHeight="1" x14ac:dyDescent="0.2">
      <c r="B3" s="4"/>
      <c r="C3" s="4"/>
      <c r="D3" s="4"/>
      <c r="E3" s="4"/>
      <c r="F3" s="4"/>
      <c r="G3" s="4"/>
      <c r="H3" s="4"/>
      <c r="I3" s="4"/>
      <c r="J3" s="4"/>
      <c r="K3" s="4"/>
      <c r="L3" s="4"/>
      <c r="M3" s="4"/>
      <c r="N3" s="4"/>
      <c r="O3" s="4"/>
      <c r="P3" s="4"/>
      <c r="Q3" s="4"/>
      <c r="R3" s="4"/>
      <c r="S3" s="4"/>
      <c r="T3" s="4"/>
      <c r="U3" s="18"/>
    </row>
    <row r="4" spans="1:97" s="2" customFormat="1" ht="12" customHeight="1" x14ac:dyDescent="0.2">
      <c r="B4" s="74" t="s">
        <v>482</v>
      </c>
      <c r="C4" s="74"/>
      <c r="D4" s="74"/>
      <c r="E4" s="74"/>
      <c r="F4" s="74"/>
      <c r="G4" s="74"/>
      <c r="H4" s="74"/>
      <c r="I4" s="74"/>
      <c r="J4" s="74"/>
      <c r="K4" s="74"/>
      <c r="L4" s="74"/>
      <c r="M4" s="74"/>
      <c r="N4" s="74"/>
      <c r="O4" s="74"/>
      <c r="P4" s="74"/>
      <c r="Q4" s="74"/>
      <c r="R4" s="74"/>
      <c r="S4" s="74"/>
      <c r="T4" s="74"/>
      <c r="U4" s="20"/>
    </row>
    <row r="5" spans="1:97" s="2" customFormat="1" ht="12" customHeight="1" x14ac:dyDescent="0.2">
      <c r="B5" s="74"/>
      <c r="C5" s="74"/>
      <c r="D5" s="74"/>
      <c r="E5" s="74"/>
      <c r="F5" s="74"/>
      <c r="G5" s="74"/>
      <c r="H5" s="74"/>
      <c r="I5" s="74"/>
      <c r="J5" s="74"/>
      <c r="K5" s="74"/>
      <c r="L5" s="74"/>
      <c r="M5" s="74"/>
      <c r="N5" s="74"/>
      <c r="O5" s="74"/>
      <c r="P5" s="74"/>
      <c r="Q5" s="74"/>
      <c r="R5" s="74"/>
      <c r="S5" s="74"/>
      <c r="T5" s="74"/>
      <c r="U5" s="20"/>
    </row>
    <row r="6" spans="1:97" s="2" customFormat="1" ht="24" customHeight="1" x14ac:dyDescent="0.2">
      <c r="B6" s="74"/>
      <c r="C6" s="74"/>
      <c r="D6" s="74"/>
      <c r="E6" s="1524" t="s">
        <v>659</v>
      </c>
      <c r="F6" s="74"/>
      <c r="G6" s="74"/>
      <c r="H6" s="74"/>
      <c r="I6" s="74"/>
      <c r="J6" s="74"/>
      <c r="K6" s="74"/>
      <c r="L6" s="74"/>
      <c r="M6" s="74"/>
      <c r="N6" s="74"/>
      <c r="O6" s="74"/>
      <c r="P6" s="74"/>
      <c r="Q6" s="74"/>
      <c r="R6" s="74"/>
      <c r="S6" s="74"/>
      <c r="T6" s="74"/>
      <c r="U6" s="20"/>
    </row>
    <row r="7" spans="1:97" s="2" customFormat="1" ht="9.9499999999999993" customHeight="1" x14ac:dyDescent="0.2">
      <c r="B7" s="7"/>
      <c r="C7" s="7"/>
      <c r="D7" s="7"/>
      <c r="E7" s="7"/>
      <c r="F7" s="7"/>
      <c r="G7" s="7"/>
      <c r="H7" s="7"/>
      <c r="I7" s="7"/>
      <c r="J7" s="7"/>
      <c r="K7" s="7"/>
      <c r="L7" s="7"/>
      <c r="M7" s="7"/>
      <c r="N7" s="7"/>
      <c r="O7" s="7"/>
      <c r="P7" s="7"/>
      <c r="Q7" s="7"/>
      <c r="R7" s="7"/>
      <c r="S7" s="7"/>
      <c r="T7" s="7"/>
      <c r="U7" s="59"/>
    </row>
    <row r="8" spans="1:97" s="2" customFormat="1" ht="5.0999999999999996" customHeight="1" x14ac:dyDescent="0.2">
      <c r="A8" s="1376"/>
      <c r="B8" s="7"/>
      <c r="C8" s="7"/>
      <c r="D8" s="7"/>
      <c r="E8" s="7"/>
      <c r="F8" s="7"/>
      <c r="G8" s="7"/>
      <c r="H8" s="7"/>
      <c r="I8" s="7"/>
      <c r="J8" s="7"/>
      <c r="K8" s="7"/>
      <c r="L8" s="7"/>
      <c r="M8" s="7"/>
      <c r="N8" s="7"/>
      <c r="O8" s="7"/>
      <c r="P8" s="7"/>
      <c r="Q8" s="7"/>
      <c r="R8" s="7"/>
      <c r="S8" s="7"/>
      <c r="T8" s="7"/>
      <c r="U8" s="59"/>
    </row>
    <row r="9" spans="1:97" s="1357" customFormat="1" ht="15" customHeight="1" x14ac:dyDescent="0.2">
      <c r="A9" s="1377"/>
      <c r="B9" s="2122" t="s">
        <v>596</v>
      </c>
      <c r="C9" s="2122"/>
      <c r="D9" s="1358"/>
      <c r="E9" s="2120" t="s">
        <v>595</v>
      </c>
      <c r="F9" s="2120"/>
      <c r="G9" s="2120"/>
      <c r="H9" s="1359"/>
      <c r="I9" s="2121" t="s">
        <v>807</v>
      </c>
      <c r="J9" s="2121"/>
      <c r="K9" s="2121"/>
      <c r="L9" s="1360"/>
      <c r="M9" s="1360"/>
      <c r="N9" s="1360"/>
      <c r="O9" s="1360"/>
      <c r="P9" s="1361"/>
      <c r="Q9" s="1360"/>
      <c r="R9" s="1360"/>
      <c r="S9" s="1360"/>
      <c r="T9" s="1360"/>
      <c r="U9" s="1360"/>
      <c r="V9" s="1360"/>
      <c r="W9" s="1360"/>
      <c r="X9" s="1360"/>
      <c r="Y9" s="1360"/>
      <c r="Z9" s="1360"/>
      <c r="AA9" s="1360"/>
      <c r="AB9" s="1360"/>
      <c r="AC9" s="1360"/>
      <c r="AD9" s="1360"/>
      <c r="AE9" s="1360"/>
      <c r="AF9" s="1360"/>
      <c r="AG9" s="1360"/>
      <c r="AH9" s="2122" t="s">
        <v>596</v>
      </c>
      <c r="AI9" s="2122"/>
      <c r="AJ9" s="2122"/>
      <c r="AK9" s="1358"/>
      <c r="AL9" s="2120" t="s">
        <v>595</v>
      </c>
      <c r="AM9" s="2120"/>
      <c r="AN9" s="2120"/>
      <c r="AO9" s="2120"/>
      <c r="AQ9" s="2121" t="s">
        <v>807</v>
      </c>
      <c r="AR9" s="2121"/>
      <c r="AS9" s="2121"/>
      <c r="AT9" s="2121"/>
      <c r="AW9" s="1362"/>
      <c r="AX9" s="1362"/>
      <c r="AY9" s="1362"/>
      <c r="AZ9" s="1362"/>
      <c r="BN9" s="2122" t="s">
        <v>596</v>
      </c>
      <c r="BO9" s="2122"/>
      <c r="BP9" s="2122"/>
      <c r="BQ9" s="1358"/>
      <c r="BR9" s="2120" t="s">
        <v>595</v>
      </c>
      <c r="BS9" s="2120"/>
      <c r="BT9" s="2120"/>
      <c r="BU9" s="2120"/>
      <c r="BW9" s="2121" t="s">
        <v>807</v>
      </c>
      <c r="BX9" s="2121"/>
      <c r="BY9" s="2121"/>
      <c r="BZ9" s="2121"/>
    </row>
    <row r="10" spans="1:97" s="26" customFormat="1" ht="5.0999999999999996" customHeight="1" x14ac:dyDescent="0.25">
      <c r="A10" s="1378"/>
      <c r="B10" s="954"/>
      <c r="C10" s="953"/>
      <c r="D10" s="955"/>
      <c r="E10" s="955"/>
      <c r="F10" s="953"/>
      <c r="G10" s="955"/>
      <c r="H10" s="955"/>
      <c r="I10" s="955"/>
      <c r="J10" s="956"/>
      <c r="K10" s="956"/>
      <c r="L10" s="956"/>
      <c r="M10" s="956"/>
      <c r="N10" s="956"/>
      <c r="O10" s="956"/>
      <c r="P10" s="956"/>
      <c r="Q10" s="956"/>
      <c r="R10" s="956"/>
      <c r="S10" s="956"/>
      <c r="T10" s="956"/>
      <c r="U10" s="956"/>
      <c r="V10" s="956"/>
      <c r="W10" s="956"/>
      <c r="X10" s="956"/>
      <c r="Y10" s="956"/>
      <c r="Z10" s="956"/>
      <c r="AA10" s="956"/>
      <c r="AB10" s="956"/>
      <c r="AC10" s="956"/>
      <c r="AD10" s="956"/>
      <c r="AE10" s="956"/>
      <c r="AF10" s="956"/>
      <c r="AG10" s="956"/>
      <c r="AH10" s="956"/>
      <c r="AI10" s="956"/>
      <c r="AJ10" s="956"/>
      <c r="AK10" s="956"/>
      <c r="AL10" s="956"/>
      <c r="AM10" s="957"/>
      <c r="AQ10" s="958"/>
      <c r="AR10" s="957"/>
      <c r="AS10" s="959"/>
      <c r="AT10" s="957"/>
      <c r="AU10" s="957"/>
      <c r="AV10" s="957"/>
      <c r="AW10" s="957"/>
      <c r="AX10" s="957"/>
      <c r="AY10" s="957"/>
      <c r="AZ10" s="957"/>
      <c r="BR10" s="953"/>
      <c r="BS10" s="953"/>
      <c r="BT10" s="953"/>
      <c r="BU10" s="953"/>
      <c r="BV10" s="953"/>
      <c r="BW10" s="953"/>
      <c r="BX10" s="953"/>
      <c r="BY10" s="953"/>
      <c r="BZ10" s="953"/>
    </row>
    <row r="11" spans="1:97" s="2" customFormat="1" ht="20.100000000000001" customHeight="1" x14ac:dyDescent="0.2">
      <c r="A11" s="1376"/>
      <c r="B11" s="7"/>
      <c r="C11" s="7"/>
      <c r="D11" s="7"/>
      <c r="E11" s="7"/>
      <c r="F11" s="7"/>
      <c r="G11" s="7"/>
      <c r="H11" s="7"/>
      <c r="I11" s="7"/>
      <c r="J11" s="7"/>
      <c r="K11" s="7"/>
      <c r="L11" s="7"/>
      <c r="M11" s="7"/>
      <c r="N11" s="7"/>
      <c r="O11" s="7"/>
      <c r="P11" s="7"/>
      <c r="Q11" s="7"/>
      <c r="R11" s="7"/>
      <c r="S11" s="7"/>
      <c r="T11" s="7"/>
      <c r="U11" s="59"/>
    </row>
    <row r="12" spans="1:97" s="2" customFormat="1" ht="14.25" customHeight="1" x14ac:dyDescent="0.25">
      <c r="A12" s="1376"/>
      <c r="B12" s="102" t="s">
        <v>147</v>
      </c>
      <c r="C12" s="7"/>
      <c r="D12" s="7"/>
      <c r="E12" s="7"/>
      <c r="F12" s="7"/>
      <c r="G12" s="7"/>
      <c r="H12" s="7"/>
      <c r="I12" s="7"/>
      <c r="J12" s="7"/>
      <c r="K12" s="7"/>
      <c r="L12" s="7"/>
      <c r="M12" s="7"/>
      <c r="N12" s="7"/>
      <c r="O12" s="7"/>
      <c r="P12" s="7"/>
      <c r="Q12" s="7"/>
      <c r="R12" s="7"/>
      <c r="S12" s="7"/>
      <c r="T12" s="7"/>
      <c r="U12" s="59"/>
    </row>
    <row r="13" spans="1:97" s="2" customFormat="1" ht="9.9499999999999993" customHeight="1" x14ac:dyDescent="0.2">
      <c r="A13" s="1376"/>
      <c r="B13" s="7"/>
      <c r="C13" s="7"/>
      <c r="D13" s="7"/>
      <c r="E13" s="7"/>
      <c r="F13" s="7"/>
      <c r="G13" s="7"/>
      <c r="H13" s="7"/>
      <c r="I13" s="7"/>
      <c r="J13" s="7"/>
      <c r="K13" s="7"/>
      <c r="L13" s="7"/>
      <c r="M13" s="7"/>
      <c r="N13" s="7"/>
      <c r="O13" s="7"/>
      <c r="P13" s="7"/>
      <c r="Q13" s="7"/>
      <c r="R13" s="7"/>
      <c r="S13" s="7"/>
      <c r="T13" s="7"/>
      <c r="U13" s="59"/>
      <c r="AG13" s="1363"/>
      <c r="AH13" s="1363"/>
      <c r="AI13" s="1363"/>
      <c r="AJ13" s="1363"/>
      <c r="AK13" s="1363"/>
      <c r="AL13" s="1363"/>
      <c r="AM13" s="1363"/>
      <c r="AN13" s="1363"/>
      <c r="AO13" s="1363"/>
      <c r="AP13" s="1363"/>
      <c r="AQ13" s="1363"/>
      <c r="AR13" s="1363"/>
      <c r="AS13" s="1363"/>
      <c r="AT13" s="1363"/>
      <c r="AU13" s="1363"/>
      <c r="AV13" s="1363"/>
      <c r="AW13" s="1363"/>
      <c r="AX13" s="1363"/>
      <c r="AY13" s="1363"/>
      <c r="AZ13" s="1363"/>
      <c r="BA13" s="1363"/>
      <c r="BB13" s="1363"/>
      <c r="BC13" s="1363"/>
      <c r="BM13" s="1363"/>
      <c r="BN13" s="1363"/>
      <c r="BO13" s="1363"/>
      <c r="BP13" s="1363"/>
      <c r="BQ13" s="1363"/>
      <c r="BR13" s="1363"/>
      <c r="BS13" s="1363"/>
      <c r="BT13" s="1363"/>
      <c r="BU13" s="1363"/>
      <c r="BV13" s="1363"/>
      <c r="BW13" s="1363"/>
      <c r="BX13" s="1363"/>
      <c r="BY13" s="1363"/>
      <c r="BZ13" s="1363"/>
      <c r="CA13" s="1363"/>
      <c r="CB13" s="1363"/>
      <c r="CC13" s="1363"/>
      <c r="CD13" s="1363"/>
      <c r="CE13" s="1363"/>
      <c r="CF13" s="1363"/>
      <c r="CG13" s="1363"/>
      <c r="CH13" s="1363"/>
      <c r="CI13" s="1363"/>
    </row>
    <row r="14" spans="1:97" s="2" customFormat="1" ht="14.25" customHeight="1" x14ac:dyDescent="0.25">
      <c r="A14" s="1376"/>
      <c r="B14" s="2147"/>
      <c r="C14" s="182" t="s">
        <v>1</v>
      </c>
      <c r="D14" s="183" t="s">
        <v>2</v>
      </c>
      <c r="E14" s="182" t="s">
        <v>3</v>
      </c>
      <c r="F14" s="183" t="s">
        <v>94</v>
      </c>
      <c r="G14" s="182" t="s">
        <v>4</v>
      </c>
      <c r="H14" s="183" t="s">
        <v>5</v>
      </c>
      <c r="I14" s="182" t="s">
        <v>6</v>
      </c>
      <c r="J14" s="183" t="s">
        <v>7</v>
      </c>
      <c r="K14" s="182" t="s">
        <v>8</v>
      </c>
      <c r="L14" s="183" t="s">
        <v>9</v>
      </c>
      <c r="M14" s="182" t="s">
        <v>10</v>
      </c>
      <c r="N14" s="183" t="s">
        <v>11</v>
      </c>
      <c r="O14" s="182" t="s">
        <v>12</v>
      </c>
      <c r="P14" s="183" t="s">
        <v>13</v>
      </c>
      <c r="Q14" s="182" t="s">
        <v>14</v>
      </c>
      <c r="R14" s="183" t="s">
        <v>15</v>
      </c>
      <c r="S14" s="182" t="s">
        <v>16</v>
      </c>
      <c r="T14" s="183" t="s">
        <v>17</v>
      </c>
      <c r="U14" s="182" t="s">
        <v>18</v>
      </c>
      <c r="V14" s="183" t="s">
        <v>19</v>
      </c>
      <c r="W14" s="182" t="s">
        <v>20</v>
      </c>
      <c r="X14" s="183" t="s">
        <v>21</v>
      </c>
      <c r="Y14" s="182" t="s">
        <v>22</v>
      </c>
      <c r="Z14" s="183" t="s">
        <v>23</v>
      </c>
      <c r="AA14" s="182" t="s">
        <v>24</v>
      </c>
      <c r="AB14" s="183" t="s">
        <v>25</v>
      </c>
      <c r="AH14" s="2168"/>
      <c r="AI14" s="2168"/>
      <c r="AJ14" s="2168"/>
      <c r="AK14" s="2168"/>
      <c r="AL14" s="2168"/>
      <c r="AM14" s="2168"/>
      <c r="AN14" s="2168"/>
      <c r="AO14" s="2168"/>
      <c r="AP14" s="2168"/>
      <c r="AQ14" s="2168"/>
      <c r="AR14" s="2168"/>
      <c r="AS14" s="2168"/>
      <c r="AT14" s="2168"/>
      <c r="AU14" s="2168"/>
      <c r="AV14" s="2168"/>
      <c r="AW14" s="2168"/>
      <c r="AX14" s="2168"/>
      <c r="AY14" s="2168"/>
      <c r="AZ14" s="2168"/>
      <c r="BA14" s="2168"/>
      <c r="BB14" s="2168"/>
      <c r="BC14" s="2168"/>
      <c r="BN14" s="2168"/>
      <c r="BO14" s="2168"/>
      <c r="BP14" s="2168"/>
      <c r="BQ14" s="2168"/>
      <c r="BR14" s="2168"/>
      <c r="BS14" s="2168"/>
      <c r="BT14" s="2168"/>
      <c r="BU14" s="2168"/>
      <c r="BV14" s="2168"/>
      <c r="BW14" s="2168"/>
      <c r="BX14" s="2168"/>
      <c r="BY14" s="2168"/>
      <c r="BZ14" s="2168"/>
      <c r="CA14" s="2168"/>
      <c r="CB14" s="2168"/>
      <c r="CC14" s="2168"/>
      <c r="CD14" s="2168"/>
      <c r="CE14" s="2168"/>
      <c r="CF14" s="2168"/>
      <c r="CG14" s="2168"/>
      <c r="CH14" s="2168"/>
      <c r="CI14" s="2168"/>
    </row>
    <row r="15" spans="1:97" s="2" customFormat="1" ht="30" customHeight="1" x14ac:dyDescent="0.25">
      <c r="A15" s="1376"/>
      <c r="B15" s="2024"/>
      <c r="C15" s="2145" t="s">
        <v>547</v>
      </c>
      <c r="D15" s="2146"/>
      <c r="E15" s="2130" t="s">
        <v>106</v>
      </c>
      <c r="F15" s="2131"/>
      <c r="G15" s="2130" t="s">
        <v>548</v>
      </c>
      <c r="H15" s="2131"/>
      <c r="I15" s="2130" t="s">
        <v>111</v>
      </c>
      <c r="J15" s="2131"/>
      <c r="K15" s="2130" t="s">
        <v>112</v>
      </c>
      <c r="L15" s="2131"/>
      <c r="M15" s="2130" t="s">
        <v>113</v>
      </c>
      <c r="N15" s="2131"/>
      <c r="O15" s="2130" t="s">
        <v>114</v>
      </c>
      <c r="P15" s="2131"/>
      <c r="Q15" s="2130" t="s">
        <v>115</v>
      </c>
      <c r="R15" s="2131"/>
      <c r="S15" s="2130" t="s">
        <v>144</v>
      </c>
      <c r="T15" s="2131"/>
      <c r="U15" s="2130" t="s">
        <v>145</v>
      </c>
      <c r="V15" s="2131"/>
      <c r="W15" s="2130" t="s">
        <v>654</v>
      </c>
      <c r="X15" s="2131"/>
      <c r="Y15" s="2148" t="s">
        <v>655</v>
      </c>
      <c r="Z15" s="2149"/>
      <c r="AA15" s="1516" t="s">
        <v>50</v>
      </c>
      <c r="AB15" s="1517"/>
      <c r="AH15" s="1388" t="s">
        <v>151</v>
      </c>
      <c r="AI15" s="960"/>
      <c r="AJ15" s="960"/>
      <c r="AK15" s="960"/>
      <c r="AL15" s="960"/>
      <c r="AM15" s="960"/>
      <c r="AN15" s="960"/>
      <c r="AO15" s="960"/>
      <c r="AP15" s="960"/>
      <c r="AQ15" s="960"/>
      <c r="AR15" s="960"/>
      <c r="AS15" s="960"/>
      <c r="AT15" s="960"/>
      <c r="AU15" s="960"/>
      <c r="AV15" s="960"/>
      <c r="AW15" s="960"/>
      <c r="AX15" s="960"/>
      <c r="AY15" s="960"/>
      <c r="AZ15" s="960"/>
      <c r="BA15" s="960"/>
      <c r="BB15" s="960"/>
      <c r="BC15" s="960"/>
      <c r="BD15" s="960"/>
      <c r="BE15" s="960"/>
      <c r="BF15" s="960"/>
      <c r="BG15" s="960"/>
      <c r="BH15" s="960"/>
      <c r="BI15" s="960"/>
      <c r="BN15" s="1389" t="s">
        <v>151</v>
      </c>
      <c r="BO15" s="1033"/>
      <c r="BP15" s="1033"/>
      <c r="BQ15" s="1033"/>
      <c r="BR15" s="1033"/>
      <c r="BS15" s="1033"/>
      <c r="BT15" s="1033"/>
      <c r="BU15" s="1033"/>
      <c r="BV15" s="1033"/>
      <c r="BW15" s="1033"/>
      <c r="BX15" s="1033"/>
      <c r="BY15" s="1033"/>
      <c r="BZ15" s="1033"/>
      <c r="CA15" s="1033"/>
      <c r="CB15" s="1033"/>
      <c r="CC15" s="1033"/>
      <c r="CD15" s="1033"/>
      <c r="CE15" s="1033"/>
      <c r="CF15" s="1033"/>
      <c r="CG15" s="1033"/>
      <c r="CH15" s="1033"/>
      <c r="CI15" s="1033"/>
      <c r="CJ15" s="1034"/>
      <c r="CK15" s="1034"/>
      <c r="CL15" s="1034"/>
      <c r="CM15" s="1034"/>
      <c r="CN15" s="1034"/>
      <c r="CO15" s="1034"/>
      <c r="CP15" s="1034"/>
      <c r="CQ15" s="1034"/>
      <c r="CR15" s="1034"/>
      <c r="CS15" s="1034"/>
    </row>
    <row r="16" spans="1:97" s="2" customFormat="1" ht="69.95" customHeight="1" thickBot="1" x14ac:dyDescent="0.25">
      <c r="A16" s="1376"/>
      <c r="B16" s="2102"/>
      <c r="C16" s="220" t="s">
        <v>110</v>
      </c>
      <c r="D16" s="221" t="s">
        <v>118</v>
      </c>
      <c r="E16" s="222" t="s">
        <v>110</v>
      </c>
      <c r="F16" s="223" t="s">
        <v>118</v>
      </c>
      <c r="G16" s="222" t="s">
        <v>110</v>
      </c>
      <c r="H16" s="223" t="s">
        <v>118</v>
      </c>
      <c r="I16" s="222" t="s">
        <v>110</v>
      </c>
      <c r="J16" s="223" t="s">
        <v>118</v>
      </c>
      <c r="K16" s="222" t="s">
        <v>110</v>
      </c>
      <c r="L16" s="223" t="s">
        <v>118</v>
      </c>
      <c r="M16" s="222" t="s">
        <v>110</v>
      </c>
      <c r="N16" s="223" t="s">
        <v>118</v>
      </c>
      <c r="O16" s="222" t="s">
        <v>110</v>
      </c>
      <c r="P16" s="223" t="s">
        <v>118</v>
      </c>
      <c r="Q16" s="222" t="s">
        <v>110</v>
      </c>
      <c r="R16" s="223" t="s">
        <v>118</v>
      </c>
      <c r="S16" s="222" t="s">
        <v>110</v>
      </c>
      <c r="T16" s="223" t="s">
        <v>118</v>
      </c>
      <c r="U16" s="222" t="s">
        <v>110</v>
      </c>
      <c r="V16" s="223" t="s">
        <v>118</v>
      </c>
      <c r="W16" s="222" t="s">
        <v>110</v>
      </c>
      <c r="X16" s="223" t="s">
        <v>118</v>
      </c>
      <c r="Y16" s="222" t="s">
        <v>110</v>
      </c>
      <c r="Z16" s="224" t="s">
        <v>118</v>
      </c>
      <c r="AA16" s="225" t="s">
        <v>110</v>
      </c>
      <c r="AB16" s="223" t="s">
        <v>118</v>
      </c>
      <c r="AH16" s="1381" t="s">
        <v>598</v>
      </c>
      <c r="AI16" s="960"/>
      <c r="AJ16" s="960"/>
      <c r="AK16" s="960"/>
      <c r="AL16" s="960"/>
      <c r="AM16" s="960"/>
      <c r="AN16" s="960"/>
      <c r="AO16" s="960"/>
      <c r="AP16" s="960"/>
      <c r="AQ16" s="960"/>
      <c r="AR16" s="960"/>
      <c r="AS16" s="960"/>
      <c r="AT16" s="960"/>
      <c r="AU16" s="960"/>
      <c r="AV16" s="960"/>
      <c r="AW16" s="960"/>
      <c r="AX16" s="960"/>
      <c r="AY16" s="960"/>
      <c r="AZ16" s="960"/>
      <c r="BA16" s="960"/>
      <c r="BB16" s="960"/>
      <c r="BC16" s="960"/>
      <c r="BD16" s="960"/>
      <c r="BE16" s="960"/>
      <c r="BF16" s="960"/>
      <c r="BG16" s="960"/>
      <c r="BH16" s="960"/>
      <c r="BI16" s="960"/>
      <c r="BN16" s="1390" t="s">
        <v>806</v>
      </c>
      <c r="BO16" s="1033"/>
      <c r="BP16" s="1033"/>
      <c r="BQ16" s="1033"/>
      <c r="BR16" s="1033"/>
      <c r="BS16" s="1033"/>
      <c r="BT16" s="1033"/>
      <c r="BU16" s="1033"/>
      <c r="BV16" s="1033"/>
      <c r="BW16" s="1033"/>
      <c r="BX16" s="1033"/>
      <c r="BY16" s="1033"/>
      <c r="BZ16" s="1033"/>
      <c r="CA16" s="1033"/>
      <c r="CB16" s="1033"/>
      <c r="CC16" s="1033"/>
      <c r="CD16" s="1033"/>
      <c r="CE16" s="1033"/>
      <c r="CF16" s="1033"/>
      <c r="CG16" s="1033"/>
      <c r="CH16" s="1033"/>
      <c r="CI16" s="1033"/>
      <c r="CJ16" s="1034"/>
      <c r="CK16" s="1034"/>
      <c r="CL16" s="1034"/>
      <c r="CM16" s="1034"/>
      <c r="CN16" s="1034"/>
      <c r="CO16" s="1034"/>
      <c r="CP16" s="1034"/>
      <c r="CQ16" s="1034"/>
      <c r="CR16" s="1034"/>
      <c r="CS16" s="1034"/>
    </row>
    <row r="17" spans="1:97" s="2" customFormat="1" ht="60" customHeight="1" x14ac:dyDescent="0.2">
      <c r="A17" s="1376"/>
      <c r="B17" s="226" t="s">
        <v>43</v>
      </c>
      <c r="C17" s="694"/>
      <c r="D17" s="695"/>
      <c r="E17" s="696"/>
      <c r="F17" s="695"/>
      <c r="G17" s="696"/>
      <c r="H17" s="695"/>
      <c r="I17" s="696"/>
      <c r="J17" s="695"/>
      <c r="K17" s="696"/>
      <c r="L17" s="695"/>
      <c r="M17" s="696"/>
      <c r="N17" s="695"/>
      <c r="O17" s="696"/>
      <c r="P17" s="695"/>
      <c r="Q17" s="696"/>
      <c r="R17" s="695"/>
      <c r="S17" s="696"/>
      <c r="T17" s="695"/>
      <c r="U17" s="696"/>
      <c r="V17" s="695"/>
      <c r="W17" s="696"/>
      <c r="X17" s="695"/>
      <c r="Y17" s="696"/>
      <c r="Z17" s="697"/>
      <c r="AA17" s="698"/>
      <c r="AB17" s="699"/>
      <c r="AH17" s="1364"/>
      <c r="AI17" s="1107" t="s">
        <v>1</v>
      </c>
      <c r="AJ17" s="1108" t="s">
        <v>2</v>
      </c>
      <c r="AK17" s="1107" t="s">
        <v>3</v>
      </c>
      <c r="AL17" s="1108" t="s">
        <v>94</v>
      </c>
      <c r="AM17" s="1107" t="s">
        <v>4</v>
      </c>
      <c r="AN17" s="1108" t="s">
        <v>5</v>
      </c>
      <c r="AO17" s="1107" t="s">
        <v>6</v>
      </c>
      <c r="AP17" s="1108" t="s">
        <v>7</v>
      </c>
      <c r="AQ17" s="1107" t="s">
        <v>8</v>
      </c>
      <c r="AR17" s="1108" t="s">
        <v>9</v>
      </c>
      <c r="AS17" s="1107" t="s">
        <v>10</v>
      </c>
      <c r="AT17" s="1108" t="s">
        <v>11</v>
      </c>
      <c r="AU17" s="1107" t="s">
        <v>12</v>
      </c>
      <c r="AV17" s="1108" t="s">
        <v>13</v>
      </c>
      <c r="AW17" s="1107" t="s">
        <v>14</v>
      </c>
      <c r="AX17" s="1108" t="s">
        <v>15</v>
      </c>
      <c r="AY17" s="1107" t="s">
        <v>14</v>
      </c>
      <c r="AZ17" s="1108" t="s">
        <v>15</v>
      </c>
      <c r="BA17" s="960"/>
      <c r="BB17" s="960"/>
      <c r="BC17" s="960"/>
      <c r="BD17" s="960"/>
      <c r="BE17" s="960"/>
      <c r="BF17" s="960"/>
      <c r="BG17" s="960"/>
      <c r="BH17" s="960"/>
      <c r="BI17" s="960"/>
      <c r="BN17" s="1365"/>
      <c r="BO17" s="1159" t="s">
        <v>1</v>
      </c>
      <c r="BP17" s="1160" t="s">
        <v>2</v>
      </c>
      <c r="BQ17" s="1159" t="s">
        <v>3</v>
      </c>
      <c r="BR17" s="1160" t="s">
        <v>94</v>
      </c>
      <c r="BS17" s="1159" t="s">
        <v>4</v>
      </c>
      <c r="BT17" s="1160" t="s">
        <v>5</v>
      </c>
      <c r="BU17" s="1159" t="s">
        <v>6</v>
      </c>
      <c r="BV17" s="1160" t="s">
        <v>7</v>
      </c>
      <c r="BW17" s="1159" t="s">
        <v>8</v>
      </c>
      <c r="BX17" s="1160" t="s">
        <v>9</v>
      </c>
      <c r="BY17" s="1159" t="s">
        <v>10</v>
      </c>
      <c r="BZ17" s="1160" t="s">
        <v>11</v>
      </c>
      <c r="CA17" s="1159" t="s">
        <v>12</v>
      </c>
      <c r="CB17" s="1160" t="s">
        <v>13</v>
      </c>
      <c r="CC17" s="1159" t="s">
        <v>14</v>
      </c>
      <c r="CD17" s="1160" t="s">
        <v>15</v>
      </c>
      <c r="CE17" s="1159" t="s">
        <v>14</v>
      </c>
      <c r="CF17" s="1160" t="s">
        <v>15</v>
      </c>
      <c r="CG17" s="1033"/>
      <c r="CH17" s="1033"/>
      <c r="CI17" s="1033"/>
      <c r="CJ17" s="1034"/>
      <c r="CK17" s="1034"/>
      <c r="CL17" s="1034"/>
      <c r="CM17" s="1034"/>
      <c r="CN17" s="1034"/>
      <c r="CO17" s="1034"/>
      <c r="CP17" s="1034"/>
      <c r="CQ17" s="1034"/>
      <c r="CR17" s="1034"/>
      <c r="CS17" s="1034"/>
    </row>
    <row r="18" spans="1:97" s="2" customFormat="1" ht="60" customHeight="1" x14ac:dyDescent="0.2">
      <c r="A18" s="1376"/>
      <c r="B18" s="227" t="s">
        <v>109</v>
      </c>
      <c r="C18" s="700"/>
      <c r="D18" s="701"/>
      <c r="E18" s="702"/>
      <c r="F18" s="701"/>
      <c r="G18" s="702"/>
      <c r="H18" s="701"/>
      <c r="I18" s="702"/>
      <c r="J18" s="701"/>
      <c r="K18" s="702"/>
      <c r="L18" s="701"/>
      <c r="M18" s="702"/>
      <c r="N18" s="701"/>
      <c r="O18" s="702"/>
      <c r="P18" s="701"/>
      <c r="Q18" s="702"/>
      <c r="R18" s="701"/>
      <c r="S18" s="702"/>
      <c r="T18" s="701"/>
      <c r="U18" s="702"/>
      <c r="V18" s="701"/>
      <c r="W18" s="702"/>
      <c r="X18" s="701"/>
      <c r="Y18" s="702"/>
      <c r="Z18" s="703"/>
      <c r="AA18" s="704"/>
      <c r="AB18" s="705"/>
      <c r="AH18" s="2156"/>
      <c r="AI18" s="2158" t="str">
        <f>C15</f>
        <v>Money Market Funds</v>
      </c>
      <c r="AJ18" s="2159"/>
      <c r="AK18" s="2127" t="str">
        <f>E15</f>
        <v>Fixed Income Funds</v>
      </c>
      <c r="AL18" s="2150"/>
      <c r="AM18" s="2127" t="str">
        <f>G15</f>
        <v>Mixed Funds</v>
      </c>
      <c r="AN18" s="2150"/>
      <c r="AO18" s="2127" t="str">
        <f>I15</f>
        <v>Entity Type 4</v>
      </c>
      <c r="AP18" s="2150"/>
      <c r="AQ18" s="2127" t="str">
        <f>K15</f>
        <v>Entity Type 5</v>
      </c>
      <c r="AR18" s="2150"/>
      <c r="AS18" s="2127" t="str">
        <f>M15</f>
        <v>Entity Type 6</v>
      </c>
      <c r="AT18" s="2150"/>
      <c r="AU18" s="2127" t="str">
        <f>O15</f>
        <v>Entity Type 7</v>
      </c>
      <c r="AV18" s="2150"/>
      <c r="AW18" s="2127" t="str">
        <f>Q15</f>
        <v>Entity Type 8</v>
      </c>
      <c r="AX18" s="2135"/>
      <c r="AY18" s="2129" t="str">
        <f>S15</f>
        <v>Entity Type 9</v>
      </c>
      <c r="AZ18" s="2150"/>
      <c r="BA18" s="2129" t="str">
        <f>U15</f>
        <v>Entity Type 10</v>
      </c>
      <c r="BB18" s="2150"/>
      <c r="BC18" s="2129" t="str">
        <f>W15</f>
        <v>Entity Type 11</v>
      </c>
      <c r="BD18" s="2150"/>
      <c r="BE18" s="2129" t="str">
        <f>Y15</f>
        <v>Entity Type 12</v>
      </c>
      <c r="BF18" s="2150"/>
      <c r="BG18" s="2129" t="str">
        <f>AA15</f>
        <v>Total</v>
      </c>
      <c r="BH18" s="2150"/>
      <c r="BI18" s="960"/>
      <c r="BN18" s="2174"/>
      <c r="BO18" s="2170" t="str">
        <f>C15</f>
        <v>Money Market Funds</v>
      </c>
      <c r="BP18" s="2171"/>
      <c r="BQ18" s="2172" t="str">
        <f>E15</f>
        <v>Fixed Income Funds</v>
      </c>
      <c r="BR18" s="2169"/>
      <c r="BS18" s="2172" t="str">
        <f>G15</f>
        <v>Mixed Funds</v>
      </c>
      <c r="BT18" s="2169"/>
      <c r="BU18" s="2172" t="str">
        <f>I15</f>
        <v>Entity Type 4</v>
      </c>
      <c r="BV18" s="2169"/>
      <c r="BW18" s="2172" t="str">
        <f>K15</f>
        <v>Entity Type 5</v>
      </c>
      <c r="BX18" s="2169"/>
      <c r="BY18" s="2172" t="str">
        <f>M15</f>
        <v>Entity Type 6</v>
      </c>
      <c r="BZ18" s="2169"/>
      <c r="CA18" s="2172" t="str">
        <f>O15</f>
        <v>Entity Type 7</v>
      </c>
      <c r="CB18" s="2169"/>
      <c r="CC18" s="2172" t="str">
        <f>Q15</f>
        <v>Entity Type 8</v>
      </c>
      <c r="CD18" s="2173"/>
      <c r="CE18" s="2164" t="str">
        <f>S15</f>
        <v>Entity Type 9</v>
      </c>
      <c r="CF18" s="2169"/>
      <c r="CG18" s="2172" t="str">
        <f>U15</f>
        <v>Entity Type 10</v>
      </c>
      <c r="CH18" s="2173"/>
      <c r="CI18" s="2164" t="str">
        <f>W15</f>
        <v>Entity Type 11</v>
      </c>
      <c r="CJ18" s="2169"/>
      <c r="CK18" s="2172" t="str">
        <f>Y15</f>
        <v>Entity Type 12</v>
      </c>
      <c r="CL18" s="2173"/>
      <c r="CM18" s="2164" t="str">
        <f>AA15</f>
        <v>Total</v>
      </c>
      <c r="CN18" s="2169"/>
      <c r="CO18" s="1034"/>
      <c r="CP18" s="1034"/>
      <c r="CQ18" s="1034"/>
      <c r="CR18" s="1034"/>
      <c r="CS18" s="1034"/>
    </row>
    <row r="19" spans="1:97" s="2" customFormat="1" ht="60" customHeight="1" thickBot="1" x14ac:dyDescent="0.25">
      <c r="A19" s="1376"/>
      <c r="B19" s="228" t="s">
        <v>108</v>
      </c>
      <c r="C19" s="706"/>
      <c r="D19" s="707"/>
      <c r="E19" s="708"/>
      <c r="F19" s="707"/>
      <c r="G19" s="708"/>
      <c r="H19" s="707"/>
      <c r="I19" s="708"/>
      <c r="J19" s="707"/>
      <c r="K19" s="708"/>
      <c r="L19" s="707"/>
      <c r="M19" s="708"/>
      <c r="N19" s="707"/>
      <c r="O19" s="708"/>
      <c r="P19" s="707"/>
      <c r="Q19" s="708"/>
      <c r="R19" s="707"/>
      <c r="S19" s="708"/>
      <c r="T19" s="707"/>
      <c r="U19" s="708"/>
      <c r="V19" s="707"/>
      <c r="W19" s="708"/>
      <c r="X19" s="707"/>
      <c r="Y19" s="708"/>
      <c r="Z19" s="709"/>
      <c r="AA19" s="710"/>
      <c r="AB19" s="711"/>
      <c r="AH19" s="2157"/>
      <c r="AI19" s="1109" t="s">
        <v>110</v>
      </c>
      <c r="AJ19" s="1110" t="s">
        <v>118</v>
      </c>
      <c r="AK19" s="1111" t="s">
        <v>110</v>
      </c>
      <c r="AL19" s="1112" t="s">
        <v>118</v>
      </c>
      <c r="AM19" s="1111" t="s">
        <v>110</v>
      </c>
      <c r="AN19" s="1112" t="s">
        <v>118</v>
      </c>
      <c r="AO19" s="1111" t="s">
        <v>110</v>
      </c>
      <c r="AP19" s="1112" t="s">
        <v>118</v>
      </c>
      <c r="AQ19" s="1111" t="s">
        <v>110</v>
      </c>
      <c r="AR19" s="1112" t="s">
        <v>118</v>
      </c>
      <c r="AS19" s="1111" t="s">
        <v>110</v>
      </c>
      <c r="AT19" s="1112" t="s">
        <v>118</v>
      </c>
      <c r="AU19" s="1111" t="s">
        <v>110</v>
      </c>
      <c r="AV19" s="1112" t="s">
        <v>118</v>
      </c>
      <c r="AW19" s="1111" t="s">
        <v>110</v>
      </c>
      <c r="AX19" s="1113" t="s">
        <v>118</v>
      </c>
      <c r="AY19" s="1114" t="s">
        <v>110</v>
      </c>
      <c r="AZ19" s="1112" t="s">
        <v>118</v>
      </c>
      <c r="BA19" s="1114" t="s">
        <v>110</v>
      </c>
      <c r="BB19" s="1112" t="s">
        <v>118</v>
      </c>
      <c r="BC19" s="1114" t="s">
        <v>110</v>
      </c>
      <c r="BD19" s="1112" t="s">
        <v>118</v>
      </c>
      <c r="BE19" s="1114" t="s">
        <v>110</v>
      </c>
      <c r="BF19" s="1112" t="s">
        <v>118</v>
      </c>
      <c r="BG19" s="1114" t="s">
        <v>110</v>
      </c>
      <c r="BH19" s="1112" t="s">
        <v>118</v>
      </c>
      <c r="BI19" s="960"/>
      <c r="BN19" s="2175"/>
      <c r="BO19" s="1161" t="s">
        <v>110</v>
      </c>
      <c r="BP19" s="1162" t="s">
        <v>118</v>
      </c>
      <c r="BQ19" s="1163" t="s">
        <v>110</v>
      </c>
      <c r="BR19" s="1164" t="s">
        <v>118</v>
      </c>
      <c r="BS19" s="1163" t="s">
        <v>110</v>
      </c>
      <c r="BT19" s="1164" t="s">
        <v>118</v>
      </c>
      <c r="BU19" s="1163" t="s">
        <v>110</v>
      </c>
      <c r="BV19" s="1164" t="s">
        <v>118</v>
      </c>
      <c r="BW19" s="1163" t="s">
        <v>110</v>
      </c>
      <c r="BX19" s="1164" t="s">
        <v>118</v>
      </c>
      <c r="BY19" s="1163" t="s">
        <v>110</v>
      </c>
      <c r="BZ19" s="1164" t="s">
        <v>118</v>
      </c>
      <c r="CA19" s="1163" t="s">
        <v>110</v>
      </c>
      <c r="CB19" s="1164" t="s">
        <v>118</v>
      </c>
      <c r="CC19" s="1163" t="s">
        <v>110</v>
      </c>
      <c r="CD19" s="1165" t="s">
        <v>118</v>
      </c>
      <c r="CE19" s="1166" t="s">
        <v>110</v>
      </c>
      <c r="CF19" s="1164" t="s">
        <v>118</v>
      </c>
      <c r="CG19" s="1163" t="s">
        <v>110</v>
      </c>
      <c r="CH19" s="1165" t="s">
        <v>118</v>
      </c>
      <c r="CI19" s="1166" t="s">
        <v>110</v>
      </c>
      <c r="CJ19" s="1164" t="s">
        <v>118</v>
      </c>
      <c r="CK19" s="1163" t="s">
        <v>110</v>
      </c>
      <c r="CL19" s="1165" t="s">
        <v>118</v>
      </c>
      <c r="CM19" s="1166" t="s">
        <v>110</v>
      </c>
      <c r="CN19" s="1164" t="s">
        <v>118</v>
      </c>
      <c r="CO19" s="1034"/>
      <c r="CP19" s="1034"/>
      <c r="CQ19" s="1034"/>
      <c r="CR19" s="1034"/>
      <c r="CS19" s="1034"/>
    </row>
    <row r="20" spans="1:97" s="52" customFormat="1" ht="14.25" customHeight="1" x14ac:dyDescent="0.2">
      <c r="A20" s="51"/>
      <c r="B20" s="112" t="s">
        <v>146</v>
      </c>
      <c r="C20" s="181"/>
      <c r="D20" s="113"/>
      <c r="E20" s="114"/>
      <c r="F20" s="113"/>
      <c r="G20" s="114"/>
      <c r="H20" s="113"/>
      <c r="I20" s="114"/>
      <c r="J20" s="113"/>
      <c r="K20" s="114"/>
      <c r="L20" s="113"/>
      <c r="M20" s="114"/>
      <c r="N20" s="113"/>
      <c r="O20" s="114"/>
      <c r="P20" s="113"/>
      <c r="Q20" s="114"/>
      <c r="R20" s="113"/>
      <c r="S20" s="114"/>
      <c r="T20" s="113"/>
      <c r="U20" s="114"/>
      <c r="V20" s="113"/>
      <c r="W20" s="114"/>
      <c r="X20" s="113"/>
      <c r="Y20" s="114"/>
      <c r="Z20" s="115"/>
      <c r="AA20" s="181"/>
      <c r="AB20" s="113"/>
      <c r="AH20" s="1115"/>
      <c r="AI20" s="1116"/>
      <c r="AJ20" s="1117"/>
      <c r="AK20" s="1118"/>
      <c r="AL20" s="1117"/>
      <c r="AM20" s="1118"/>
      <c r="AN20" s="1117"/>
      <c r="AO20" s="1118"/>
      <c r="AP20" s="1117"/>
      <c r="AQ20" s="1118"/>
      <c r="AR20" s="1117"/>
      <c r="AS20" s="1118"/>
      <c r="AT20" s="1117"/>
      <c r="AU20" s="1118"/>
      <c r="AV20" s="1117"/>
      <c r="AW20" s="1118"/>
      <c r="AX20" s="1525"/>
      <c r="AY20" s="1527"/>
      <c r="AZ20" s="1528"/>
      <c r="BA20" s="1527"/>
      <c r="BB20" s="1528"/>
      <c r="BC20" s="1527"/>
      <c r="BD20" s="1528"/>
      <c r="BE20" s="1527"/>
      <c r="BF20" s="1528"/>
      <c r="BG20" s="1529"/>
      <c r="BH20" s="1528"/>
      <c r="BI20" s="960"/>
      <c r="BN20" s="1167"/>
      <c r="BO20" s="1168"/>
      <c r="BP20" s="1169"/>
      <c r="BQ20" s="1170"/>
      <c r="BR20" s="1169"/>
      <c r="BS20" s="1170"/>
      <c r="BT20" s="1169"/>
      <c r="BU20" s="1170"/>
      <c r="BV20" s="1169"/>
      <c r="BW20" s="1170"/>
      <c r="BX20" s="1169"/>
      <c r="BY20" s="1170"/>
      <c r="BZ20" s="1169"/>
      <c r="CA20" s="1170"/>
      <c r="CB20" s="1169"/>
      <c r="CC20" s="1170"/>
      <c r="CD20" s="1171"/>
      <c r="CE20" s="1172"/>
      <c r="CF20" s="1169"/>
      <c r="CG20" s="1170"/>
      <c r="CH20" s="1171"/>
      <c r="CI20" s="1172"/>
      <c r="CJ20" s="1169"/>
      <c r="CK20" s="1170"/>
      <c r="CL20" s="1171"/>
      <c r="CM20" s="1172"/>
      <c r="CN20" s="1169"/>
      <c r="CO20" s="1034"/>
      <c r="CP20" s="1034"/>
      <c r="CQ20" s="1034"/>
      <c r="CR20" s="1034"/>
      <c r="CS20" s="1034"/>
    </row>
    <row r="21" spans="1:97" s="2" customFormat="1" ht="14.25" x14ac:dyDescent="0.2">
      <c r="A21" s="1379"/>
      <c r="B21" s="84">
        <v>2002</v>
      </c>
      <c r="C21" s="208"/>
      <c r="D21" s="134"/>
      <c r="E21" s="205"/>
      <c r="F21" s="134"/>
      <c r="G21" s="205"/>
      <c r="H21" s="134"/>
      <c r="I21" s="205"/>
      <c r="J21" s="134"/>
      <c r="K21" s="205"/>
      <c r="L21" s="134"/>
      <c r="M21" s="205"/>
      <c r="N21" s="134"/>
      <c r="O21" s="205"/>
      <c r="P21" s="134"/>
      <c r="Q21" s="205"/>
      <c r="R21" s="134"/>
      <c r="S21" s="205"/>
      <c r="T21" s="134"/>
      <c r="U21" s="205"/>
      <c r="V21" s="134"/>
      <c r="W21" s="205"/>
      <c r="X21" s="134"/>
      <c r="Y21" s="205"/>
      <c r="Z21" s="209"/>
      <c r="AA21" s="674">
        <f>C21+E21+G21+I21+K21+M21+O21+Q21+S21+U21+W21+Y21</f>
        <v>0</v>
      </c>
      <c r="AB21" s="660">
        <f>D21+F21+H21+J21+L21+N21+P21+R21+T21+V21+X21+Z21</f>
        <v>0</v>
      </c>
      <c r="AH21" s="1120">
        <v>2002</v>
      </c>
      <c r="AI21" s="1121" t="str">
        <f>IF(ISNUMBER(C21),'Cover Page'!$D$35/1000000*'4 classification'!C21/'FX rate'!$C7,"")</f>
        <v/>
      </c>
      <c r="AJ21" s="1122" t="str">
        <f>IF(ISNUMBER(D21),'Cover Page'!$D$35/1000000*'4 classification'!D21/'FX rate'!$C7,"")</f>
        <v/>
      </c>
      <c r="AK21" s="1429" t="str">
        <f>IF(ISNUMBER(E21),'Cover Page'!$D$35/1000000*'4 classification'!E21/'FX rate'!$C7,"")</f>
        <v/>
      </c>
      <c r="AL21" s="1122" t="str">
        <f>IF(ISNUMBER(F21),'Cover Page'!$D$35/1000000*'4 classification'!F21/'FX rate'!$C7,"")</f>
        <v/>
      </c>
      <c r="AM21" s="1429" t="str">
        <f>IF(ISNUMBER(G21),'Cover Page'!$D$35/1000000*'4 classification'!G21/'FX rate'!$C7,"")</f>
        <v/>
      </c>
      <c r="AN21" s="1122" t="str">
        <f>IF(ISNUMBER(H21),'Cover Page'!$D$35/1000000*'4 classification'!H21/'FX rate'!$C7,"")</f>
        <v/>
      </c>
      <c r="AO21" s="1429" t="str">
        <f>IF(ISNUMBER(I21),'Cover Page'!$D$35/1000000*'4 classification'!I21/'FX rate'!$C7,"")</f>
        <v/>
      </c>
      <c r="AP21" s="1122" t="str">
        <f>IF(ISNUMBER(J21),'Cover Page'!$D$35/1000000*'4 classification'!J21/'FX rate'!$C7,"")</f>
        <v/>
      </c>
      <c r="AQ21" s="1429" t="str">
        <f>IF(ISNUMBER(K21),'Cover Page'!$D$35/1000000*'4 classification'!K21/'FX rate'!$C7,"")</f>
        <v/>
      </c>
      <c r="AR21" s="1122" t="str">
        <f>IF(ISNUMBER(L21),'Cover Page'!$D$35/1000000*'4 classification'!L21/'FX rate'!$C7,"")</f>
        <v/>
      </c>
      <c r="AS21" s="1429" t="str">
        <f>IF(ISNUMBER(M21),'Cover Page'!$D$35/1000000*'4 classification'!M21/'FX rate'!$C7,"")</f>
        <v/>
      </c>
      <c r="AT21" s="1122" t="str">
        <f>IF(ISNUMBER(N21),'Cover Page'!$D$35/1000000*'4 classification'!N21/'FX rate'!$C7,"")</f>
        <v/>
      </c>
      <c r="AU21" s="1429" t="str">
        <f>IF(ISNUMBER(O21),'Cover Page'!$D$35/1000000*'4 classification'!O21/'FX rate'!$C7,"")</f>
        <v/>
      </c>
      <c r="AV21" s="1122" t="str">
        <f>IF(ISNUMBER(P21),'Cover Page'!$D$35/1000000*'4 classification'!P21/'FX rate'!$C7,"")</f>
        <v/>
      </c>
      <c r="AW21" s="1429" t="str">
        <f>IF(ISNUMBER(Q21),'Cover Page'!$D$35/1000000*'4 classification'!Q21/'FX rate'!$C7,"")</f>
        <v/>
      </c>
      <c r="AX21" s="1420" t="str">
        <f>IF(ISNUMBER(R21),'Cover Page'!$D$35/1000000*'4 classification'!R21/'FX rate'!$C7,"")</f>
        <v/>
      </c>
      <c r="AY21" s="1429" t="str">
        <f>IF(ISNUMBER(S21),'Cover Page'!$D$35/1000000*'4 classification'!S21/'FX rate'!$C7,"")</f>
        <v/>
      </c>
      <c r="AZ21" s="1124" t="str">
        <f>IF(ISNUMBER(T21),'Cover Page'!$D$35/1000000*'4 classification'!T21/'FX rate'!$C7,"")</f>
        <v/>
      </c>
      <c r="BA21" s="1429" t="str">
        <f>IF(ISNUMBER(U21),'Cover Page'!$D$35/1000000*'4 classification'!U21/'FX rate'!$C7,"")</f>
        <v/>
      </c>
      <c r="BB21" s="1124" t="str">
        <f>IF(ISNUMBER(V21),'Cover Page'!$D$35/1000000*'4 classification'!V21/'FX rate'!$C7,"")</f>
        <v/>
      </c>
      <c r="BC21" s="1429" t="str">
        <f>IF(ISNUMBER(W21),'Cover Page'!$D$35/1000000*'4 classification'!W21/'FX rate'!$C7,"")</f>
        <v/>
      </c>
      <c r="BD21" s="1124" t="str">
        <f>IF(ISNUMBER(X21),'Cover Page'!$D$35/1000000*'4 classification'!X21/'FX rate'!$C7,"")</f>
        <v/>
      </c>
      <c r="BE21" s="1429" t="str">
        <f>IF(ISNUMBER(Y21),'Cover Page'!$D$35/1000000*'4 classification'!Y21/'FX rate'!$C7,"")</f>
        <v/>
      </c>
      <c r="BF21" s="1124" t="str">
        <f>IF(ISNUMBER(Z21),'Cover Page'!$D$35/1000000*'4 classification'!Z21/'FX rate'!$C7,"")</f>
        <v/>
      </c>
      <c r="BG21" s="1421">
        <f>IF(ISNUMBER(AA21),'Cover Page'!$D$35/1000000*'4 classification'!AA21/'FX rate'!$C7,"")</f>
        <v>0</v>
      </c>
      <c r="BH21" s="1124">
        <f>IF(ISNUMBER(AB21),'Cover Page'!$D$35/1000000*'4 classification'!AB21/'FX rate'!$C7,"")</f>
        <v>0</v>
      </c>
      <c r="BI21" s="960"/>
      <c r="BN21" s="1174">
        <v>2002</v>
      </c>
      <c r="BO21" s="1175" t="str">
        <f>IF(ISNUMBER(C21),'Cover Page'!$D$35/1000000*C21/'FX rate'!$C$22,"")</f>
        <v/>
      </c>
      <c r="BP21" s="1176" t="str">
        <f>IF(ISNUMBER(D21),'Cover Page'!$D$35/1000000*D21/'FX rate'!$C$22,"")</f>
        <v/>
      </c>
      <c r="BQ21" s="1398" t="str">
        <f>IF(ISNUMBER(E21),'Cover Page'!$D$35/1000000*E21/'FX rate'!$C$22,"")</f>
        <v/>
      </c>
      <c r="BR21" s="1176" t="str">
        <f>IF(ISNUMBER(F21),'Cover Page'!$D$35/1000000*F21/'FX rate'!$C$22,"")</f>
        <v/>
      </c>
      <c r="BS21" s="1398" t="str">
        <f>IF(ISNUMBER(G21),'Cover Page'!$D$35/1000000*G21/'FX rate'!$C$22,"")</f>
        <v/>
      </c>
      <c r="BT21" s="1176" t="str">
        <f>IF(ISNUMBER(H21),'Cover Page'!$D$35/1000000*H21/'FX rate'!$C$22,"")</f>
        <v/>
      </c>
      <c r="BU21" s="1398" t="str">
        <f>IF(ISNUMBER(I21),'Cover Page'!$D$35/1000000*I21/'FX rate'!$C$22,"")</f>
        <v/>
      </c>
      <c r="BV21" s="1176" t="str">
        <f>IF(ISNUMBER(J21),'Cover Page'!$D$35/1000000*J21/'FX rate'!$C$22,"")</f>
        <v/>
      </c>
      <c r="BW21" s="1398" t="str">
        <f>IF(ISNUMBER(K21),'Cover Page'!$D$35/1000000*K21/'FX rate'!$C$22,"")</f>
        <v/>
      </c>
      <c r="BX21" s="1176" t="str">
        <f>IF(ISNUMBER(L21),'Cover Page'!$D$35/1000000*L21/'FX rate'!$C$22,"")</f>
        <v/>
      </c>
      <c r="BY21" s="1398" t="str">
        <f>IF(ISNUMBER(M21),'Cover Page'!$D$35/1000000*M21/'FX rate'!$C$22,"")</f>
        <v/>
      </c>
      <c r="BZ21" s="1176" t="str">
        <f>IF(ISNUMBER(N21),'Cover Page'!$D$35/1000000*N21/'FX rate'!$C$22,"")</f>
        <v/>
      </c>
      <c r="CA21" s="1398" t="str">
        <f>IF(ISNUMBER(O21),'Cover Page'!$D$35/1000000*O21/'FX rate'!$C$22,"")</f>
        <v/>
      </c>
      <c r="CB21" s="1176" t="str">
        <f>IF(ISNUMBER(P21),'Cover Page'!$D$35/1000000*P21/'FX rate'!$C$22,"")</f>
        <v/>
      </c>
      <c r="CC21" s="1398" t="str">
        <f>IF(ISNUMBER(Q21),'Cover Page'!$D$35/1000000*Q21/'FX rate'!$C$22,"")</f>
        <v/>
      </c>
      <c r="CD21" s="1399" t="str">
        <f>IF(ISNUMBER(R21),'Cover Page'!$D$35/1000000*R21/'FX rate'!$C$22,"")</f>
        <v/>
      </c>
      <c r="CE21" s="1398" t="str">
        <f>IF(ISNUMBER(S21),'Cover Page'!$D$35/1000000*S21/'FX rate'!$C$22,"")</f>
        <v/>
      </c>
      <c r="CF21" s="1178" t="str">
        <f>IF(ISNUMBER(T21),'Cover Page'!$D$35/1000000*T21/'FX rate'!$C$22,"")</f>
        <v/>
      </c>
      <c r="CG21" s="1398" t="str">
        <f>IF(ISNUMBER(U21),'Cover Page'!$D$35/1000000*U21/'FX rate'!$C$22,"")</f>
        <v/>
      </c>
      <c r="CH21" s="1399" t="str">
        <f>IF(ISNUMBER(V21),'Cover Page'!$D$35/1000000*V21/'FX rate'!$C$22,"")</f>
        <v/>
      </c>
      <c r="CI21" s="1398" t="str">
        <f>IF(ISNUMBER(W21),'Cover Page'!$D$35/1000000*W21/'FX rate'!$C$22,"")</f>
        <v/>
      </c>
      <c r="CJ21" s="1178" t="str">
        <f>IF(ISNUMBER(X21),'Cover Page'!$D$35/1000000*X21/'FX rate'!$C$22,"")</f>
        <v/>
      </c>
      <c r="CK21" s="1398" t="str">
        <f>IF(ISNUMBER(Y21),'Cover Page'!$D$35/1000000*Y21/'FX rate'!$C$22,"")</f>
        <v/>
      </c>
      <c r="CL21" s="1399" t="str">
        <f>IF(ISNUMBER(Z21),'Cover Page'!$D$35/1000000*Z21/'FX rate'!$C$22,"")</f>
        <v/>
      </c>
      <c r="CM21" s="1398">
        <f>IF(ISNUMBER(AA21),'Cover Page'!$D$35/1000000*AA21/'FX rate'!$C$22,"")</f>
        <v>0</v>
      </c>
      <c r="CN21" s="1178">
        <f>IF(ISNUMBER(AB21),'Cover Page'!$D$35/1000000*AB21/'FX rate'!$C$22,"")</f>
        <v>0</v>
      </c>
      <c r="CO21" s="1034"/>
      <c r="CP21" s="1034"/>
      <c r="CQ21" s="1034"/>
      <c r="CR21" s="1034"/>
      <c r="CS21" s="1034"/>
    </row>
    <row r="22" spans="1:97" s="2" customFormat="1" ht="14.25" x14ac:dyDescent="0.2">
      <c r="A22" s="1379"/>
      <c r="B22" s="85">
        <v>2003</v>
      </c>
      <c r="C22" s="210"/>
      <c r="D22" s="136"/>
      <c r="E22" s="211"/>
      <c r="F22" s="136"/>
      <c r="G22" s="211"/>
      <c r="H22" s="136"/>
      <c r="I22" s="211"/>
      <c r="J22" s="136"/>
      <c r="K22" s="211"/>
      <c r="L22" s="136"/>
      <c r="M22" s="211"/>
      <c r="N22" s="136"/>
      <c r="O22" s="211"/>
      <c r="P22" s="136"/>
      <c r="Q22" s="211"/>
      <c r="R22" s="136"/>
      <c r="S22" s="211"/>
      <c r="T22" s="136"/>
      <c r="U22" s="211"/>
      <c r="V22" s="136"/>
      <c r="W22" s="211"/>
      <c r="X22" s="136"/>
      <c r="Y22" s="211"/>
      <c r="Z22" s="212"/>
      <c r="AA22" s="675">
        <f t="shared" ref="AA22:AA37" si="0">C22+E22+G22+I22+K22+M22+O22+Q22+S22+U22+W22+Y22</f>
        <v>0</v>
      </c>
      <c r="AB22" s="661">
        <f t="shared" ref="AB22:AB37" si="1">D22+F22+H22+J22+L22+N22+P22+R22+T22+V22+X22+Z22</f>
        <v>0</v>
      </c>
      <c r="AH22" s="1026">
        <v>2003</v>
      </c>
      <c r="AI22" s="1123" t="str">
        <f>IF(ISNUMBER(C22),'Cover Page'!$D$35/1000000*'4 classification'!C22/'FX rate'!$C8,"")</f>
        <v/>
      </c>
      <c r="AJ22" s="1124" t="str">
        <f>IF(ISNUMBER(D22),'Cover Page'!$D$35/1000000*'4 classification'!D22/'FX rate'!$C8,"")</f>
        <v/>
      </c>
      <c r="AK22" s="1430" t="str">
        <f>IF(ISNUMBER(E22),'Cover Page'!$D$35/1000000*'4 classification'!E22/'FX rate'!$C8,"")</f>
        <v/>
      </c>
      <c r="AL22" s="1124" t="str">
        <f>IF(ISNUMBER(F22),'Cover Page'!$D$35/1000000*'4 classification'!F22/'FX rate'!$C8,"")</f>
        <v/>
      </c>
      <c r="AM22" s="1430" t="str">
        <f>IF(ISNUMBER(G22),'Cover Page'!$D$35/1000000*'4 classification'!G22/'FX rate'!$C8,"")</f>
        <v/>
      </c>
      <c r="AN22" s="1431" t="str">
        <f>IF(ISNUMBER(H22),'Cover Page'!$D$35/1000000*'4 classification'!H22/'FX rate'!$C8,"")</f>
        <v/>
      </c>
      <c r="AO22" s="1430" t="str">
        <f>IF(ISNUMBER(I22),'Cover Page'!$D$35/1000000*'4 classification'!I22/'FX rate'!$C8,"")</f>
        <v/>
      </c>
      <c r="AP22" s="1124" t="str">
        <f>IF(ISNUMBER(J22),'Cover Page'!$D$35/1000000*'4 classification'!J22/'FX rate'!$C8,"")</f>
        <v/>
      </c>
      <c r="AQ22" s="1430" t="str">
        <f>IF(ISNUMBER(K22),'Cover Page'!$D$35/1000000*'4 classification'!K22/'FX rate'!$C8,"")</f>
        <v/>
      </c>
      <c r="AR22" s="1124" t="str">
        <f>IF(ISNUMBER(L22),'Cover Page'!$D$35/1000000*'4 classification'!L22/'FX rate'!$C8,"")</f>
        <v/>
      </c>
      <c r="AS22" s="1430" t="str">
        <f>IF(ISNUMBER(M22),'Cover Page'!$D$35/1000000*'4 classification'!M22/'FX rate'!$C8,"")</f>
        <v/>
      </c>
      <c r="AT22" s="1124" t="str">
        <f>IF(ISNUMBER(N22),'Cover Page'!$D$35/1000000*'4 classification'!N22/'FX rate'!$C8,"")</f>
        <v/>
      </c>
      <c r="AU22" s="1430" t="str">
        <f>IF(ISNUMBER(O22),'Cover Page'!$D$35/1000000*'4 classification'!O22/'FX rate'!$C8,"")</f>
        <v/>
      </c>
      <c r="AV22" s="1124" t="str">
        <f>IF(ISNUMBER(P22),'Cover Page'!$D$35/1000000*'4 classification'!P22/'FX rate'!$C8,"")</f>
        <v/>
      </c>
      <c r="AW22" s="1430" t="str">
        <f>IF(ISNUMBER(Q22),'Cover Page'!$D$35/1000000*'4 classification'!Q22/'FX rate'!$C8,"")</f>
        <v/>
      </c>
      <c r="AX22" s="1422" t="str">
        <f>IF(ISNUMBER(R22),'Cover Page'!$D$35/1000000*'4 classification'!R22/'FX rate'!$C8,"")</f>
        <v/>
      </c>
      <c r="AY22" s="1429" t="str">
        <f>IF(ISNUMBER(S22),'Cover Page'!$D$35/1000000*'4 classification'!S22/'FX rate'!$C8,"")</f>
        <v/>
      </c>
      <c r="AZ22" s="1122" t="str">
        <f>IF(ISNUMBER(T22),'Cover Page'!$D$35/1000000*'4 classification'!T22/'FX rate'!$C8,"")</f>
        <v/>
      </c>
      <c r="BA22" s="1429" t="str">
        <f>IF(ISNUMBER(U22),'Cover Page'!$D$35/1000000*'4 classification'!U22/'FX rate'!$C8,"")</f>
        <v/>
      </c>
      <c r="BB22" s="1122" t="str">
        <f>IF(ISNUMBER(V22),'Cover Page'!$D$35/1000000*'4 classification'!V22/'FX rate'!$C8,"")</f>
        <v/>
      </c>
      <c r="BC22" s="1429" t="str">
        <f>IF(ISNUMBER(W22),'Cover Page'!$D$35/1000000*'4 classification'!W22/'FX rate'!$C8,"")</f>
        <v/>
      </c>
      <c r="BD22" s="1122" t="str">
        <f>IF(ISNUMBER(X22),'Cover Page'!$D$35/1000000*'4 classification'!X22/'FX rate'!$C8,"")</f>
        <v/>
      </c>
      <c r="BE22" s="1429" t="str">
        <f>IF(ISNUMBER(Y22),'Cover Page'!$D$35/1000000*'4 classification'!Y22/'FX rate'!$C8,"")</f>
        <v/>
      </c>
      <c r="BF22" s="1122" t="str">
        <f>IF(ISNUMBER(Z22),'Cover Page'!$D$35/1000000*'4 classification'!Z22/'FX rate'!$C8,"")</f>
        <v/>
      </c>
      <c r="BG22" s="1421">
        <f>IF(ISNUMBER(AA22),'Cover Page'!$D$35/1000000*'4 classification'!AA22/'FX rate'!$C8,"")</f>
        <v>0</v>
      </c>
      <c r="BH22" s="1122">
        <f>IF(ISNUMBER(AB22),'Cover Page'!$D$35/1000000*'4 classification'!AB22/'FX rate'!$C8,"")</f>
        <v>0</v>
      </c>
      <c r="BI22" s="960"/>
      <c r="BN22" s="1099">
        <v>2003</v>
      </c>
      <c r="BO22" s="1177" t="str">
        <f>IF(ISNUMBER(C22),'Cover Page'!$D$35/1000000*C22/'FX rate'!$C$22,"")</f>
        <v/>
      </c>
      <c r="BP22" s="1178" t="str">
        <f>IF(ISNUMBER(D22),'Cover Page'!$D$35/1000000*D22/'FX rate'!$C$22,"")</f>
        <v/>
      </c>
      <c r="BQ22" s="1400" t="str">
        <f>IF(ISNUMBER(E22),'Cover Page'!$D$35/1000000*E22/'FX rate'!$C$22,"")</f>
        <v/>
      </c>
      <c r="BR22" s="1178" t="str">
        <f>IF(ISNUMBER(F22),'Cover Page'!$D$35/1000000*F22/'FX rate'!$C$22,"")</f>
        <v/>
      </c>
      <c r="BS22" s="1400" t="str">
        <f>IF(ISNUMBER(G22),'Cover Page'!$D$35/1000000*G22/'FX rate'!$C$22,"")</f>
        <v/>
      </c>
      <c r="BT22" s="1178" t="str">
        <f>IF(ISNUMBER(H22),'Cover Page'!$D$35/1000000*H22/'FX rate'!$C$22,"")</f>
        <v/>
      </c>
      <c r="BU22" s="1400" t="str">
        <f>IF(ISNUMBER(I22),'Cover Page'!$D$35/1000000*I22/'FX rate'!$C$22,"")</f>
        <v/>
      </c>
      <c r="BV22" s="1178" t="str">
        <f>IF(ISNUMBER(J22),'Cover Page'!$D$35/1000000*J22/'FX rate'!$C$22,"")</f>
        <v/>
      </c>
      <c r="BW22" s="1400" t="str">
        <f>IF(ISNUMBER(K22),'Cover Page'!$D$35/1000000*K22/'FX rate'!$C$22,"")</f>
        <v/>
      </c>
      <c r="BX22" s="1178" t="str">
        <f>IF(ISNUMBER(L22),'Cover Page'!$D$35/1000000*L22/'FX rate'!$C$22,"")</f>
        <v/>
      </c>
      <c r="BY22" s="1400" t="str">
        <f>IF(ISNUMBER(M22),'Cover Page'!$D$35/1000000*M22/'FX rate'!$C$22,"")</f>
        <v/>
      </c>
      <c r="BZ22" s="1178" t="str">
        <f>IF(ISNUMBER(N22),'Cover Page'!$D$35/1000000*N22/'FX rate'!$C$22,"")</f>
        <v/>
      </c>
      <c r="CA22" s="1400" t="str">
        <f>IF(ISNUMBER(O22),'Cover Page'!$D$35/1000000*O22/'FX rate'!$C$22,"")</f>
        <v/>
      </c>
      <c r="CB22" s="1178" t="str">
        <f>IF(ISNUMBER(P22),'Cover Page'!$D$35/1000000*P22/'FX rate'!$C$22,"")</f>
        <v/>
      </c>
      <c r="CC22" s="1400" t="str">
        <f>IF(ISNUMBER(Q22),'Cover Page'!$D$35/1000000*Q22/'FX rate'!$C$22,"")</f>
        <v/>
      </c>
      <c r="CD22" s="1401" t="str">
        <f>IF(ISNUMBER(R22),'Cover Page'!$D$35/1000000*R22/'FX rate'!$C$22,"")</f>
        <v/>
      </c>
      <c r="CE22" s="1398" t="str">
        <f>IF(ISNUMBER(S22),'Cover Page'!$D$35/1000000*S22/'FX rate'!$C$22,"")</f>
        <v/>
      </c>
      <c r="CF22" s="1176" t="str">
        <f>IF(ISNUMBER(T22),'Cover Page'!$D$35/1000000*T22/'FX rate'!$C$22,"")</f>
        <v/>
      </c>
      <c r="CG22" s="1400" t="str">
        <f>IF(ISNUMBER(U22),'Cover Page'!$D$35/1000000*U22/'FX rate'!$C$22,"")</f>
        <v/>
      </c>
      <c r="CH22" s="1401" t="str">
        <f>IF(ISNUMBER(V22),'Cover Page'!$D$35/1000000*V22/'FX rate'!$C$22,"")</f>
        <v/>
      </c>
      <c r="CI22" s="1398" t="str">
        <f>IF(ISNUMBER(W22),'Cover Page'!$D$35/1000000*W22/'FX rate'!$C$22,"")</f>
        <v/>
      </c>
      <c r="CJ22" s="1176" t="str">
        <f>IF(ISNUMBER(X22),'Cover Page'!$D$35/1000000*X22/'FX rate'!$C$22,"")</f>
        <v/>
      </c>
      <c r="CK22" s="1400" t="str">
        <f>IF(ISNUMBER(Y22),'Cover Page'!$D$35/1000000*Y22/'FX rate'!$C$22,"")</f>
        <v/>
      </c>
      <c r="CL22" s="1401" t="str">
        <f>IF(ISNUMBER(Z22),'Cover Page'!$D$35/1000000*Z22/'FX rate'!$C$22,"")</f>
        <v/>
      </c>
      <c r="CM22" s="1398">
        <f>IF(ISNUMBER(AA22),'Cover Page'!$D$35/1000000*AA22/'FX rate'!$C$22,"")</f>
        <v>0</v>
      </c>
      <c r="CN22" s="1176">
        <f>IF(ISNUMBER(AB22),'Cover Page'!$D$35/1000000*AB22/'FX rate'!$C$22,"")</f>
        <v>0</v>
      </c>
      <c r="CO22" s="1034"/>
      <c r="CP22" s="1034"/>
      <c r="CQ22" s="1034"/>
      <c r="CR22" s="1034"/>
      <c r="CS22" s="1034"/>
    </row>
    <row r="23" spans="1:97" s="2" customFormat="1" ht="14.25" x14ac:dyDescent="0.2">
      <c r="A23" s="1379"/>
      <c r="B23" s="85">
        <v>2004</v>
      </c>
      <c r="C23" s="210"/>
      <c r="D23" s="136"/>
      <c r="E23" s="211"/>
      <c r="F23" s="136"/>
      <c r="G23" s="211"/>
      <c r="H23" s="136"/>
      <c r="I23" s="211"/>
      <c r="J23" s="136"/>
      <c r="K23" s="211"/>
      <c r="L23" s="136"/>
      <c r="M23" s="211"/>
      <c r="N23" s="136"/>
      <c r="O23" s="211"/>
      <c r="P23" s="136"/>
      <c r="Q23" s="211"/>
      <c r="R23" s="136"/>
      <c r="S23" s="211"/>
      <c r="T23" s="136"/>
      <c r="U23" s="211"/>
      <c r="V23" s="136"/>
      <c r="W23" s="211"/>
      <c r="X23" s="136"/>
      <c r="Y23" s="211"/>
      <c r="Z23" s="212"/>
      <c r="AA23" s="675">
        <f t="shared" si="0"/>
        <v>0</v>
      </c>
      <c r="AB23" s="661">
        <f t="shared" si="1"/>
        <v>0</v>
      </c>
      <c r="AH23" s="1026">
        <v>2004</v>
      </c>
      <c r="AI23" s="1123" t="str">
        <f>IF(ISNUMBER(C23),'Cover Page'!$D$35/1000000*'4 classification'!C23/'FX rate'!$C9,"")</f>
        <v/>
      </c>
      <c r="AJ23" s="1124" t="str">
        <f>IF(ISNUMBER(D23),'Cover Page'!$D$35/1000000*'4 classification'!D23/'FX rate'!$C9,"")</f>
        <v/>
      </c>
      <c r="AK23" s="1430" t="str">
        <f>IF(ISNUMBER(E23),'Cover Page'!$D$35/1000000*'4 classification'!E23/'FX rate'!$C9,"")</f>
        <v/>
      </c>
      <c r="AL23" s="1124" t="str">
        <f>IF(ISNUMBER(F23),'Cover Page'!$D$35/1000000*'4 classification'!F23/'FX rate'!$C9,"")</f>
        <v/>
      </c>
      <c r="AM23" s="1430" t="str">
        <f>IF(ISNUMBER(G23),'Cover Page'!$D$35/1000000*'4 classification'!G23/'FX rate'!$C9,"")</f>
        <v/>
      </c>
      <c r="AN23" s="1124" t="str">
        <f>IF(ISNUMBER(H23),'Cover Page'!$D$35/1000000*'4 classification'!H23/'FX rate'!$C9,"")</f>
        <v/>
      </c>
      <c r="AO23" s="1430" t="str">
        <f>IF(ISNUMBER(I23),'Cover Page'!$D$35/1000000*'4 classification'!I23/'FX rate'!$C9,"")</f>
        <v/>
      </c>
      <c r="AP23" s="1124" t="str">
        <f>IF(ISNUMBER(J23),'Cover Page'!$D$35/1000000*'4 classification'!J23/'FX rate'!$C9,"")</f>
        <v/>
      </c>
      <c r="AQ23" s="1430" t="str">
        <f>IF(ISNUMBER(K23),'Cover Page'!$D$35/1000000*'4 classification'!K23/'FX rate'!$C9,"")</f>
        <v/>
      </c>
      <c r="AR23" s="1124" t="str">
        <f>IF(ISNUMBER(L23),'Cover Page'!$D$35/1000000*'4 classification'!L23/'FX rate'!$C9,"")</f>
        <v/>
      </c>
      <c r="AS23" s="1430" t="str">
        <f>IF(ISNUMBER(M23),'Cover Page'!$D$35/1000000*'4 classification'!M23/'FX rate'!$C9,"")</f>
        <v/>
      </c>
      <c r="AT23" s="1124" t="str">
        <f>IF(ISNUMBER(N23),'Cover Page'!$D$35/1000000*'4 classification'!N23/'FX rate'!$C9,"")</f>
        <v/>
      </c>
      <c r="AU23" s="1430" t="str">
        <f>IF(ISNUMBER(O23),'Cover Page'!$D$35/1000000*'4 classification'!O23/'FX rate'!$C9,"")</f>
        <v/>
      </c>
      <c r="AV23" s="1124" t="str">
        <f>IF(ISNUMBER(P23),'Cover Page'!$D$35/1000000*'4 classification'!P23/'FX rate'!$C9,"")</f>
        <v/>
      </c>
      <c r="AW23" s="1430" t="str">
        <f>IF(ISNUMBER(Q23),'Cover Page'!$D$35/1000000*'4 classification'!Q23/'FX rate'!$C9,"")</f>
        <v/>
      </c>
      <c r="AX23" s="1422" t="str">
        <f>IF(ISNUMBER(R23),'Cover Page'!$D$35/1000000*'4 classification'!R23/'FX rate'!$C9,"")</f>
        <v/>
      </c>
      <c r="AY23" s="1429" t="str">
        <f>IF(ISNUMBER(S23),'Cover Page'!$D$35/1000000*'4 classification'!S23/'FX rate'!$C9,"")</f>
        <v/>
      </c>
      <c r="AZ23" s="1122" t="str">
        <f>IF(ISNUMBER(T23),'Cover Page'!$D$35/1000000*'4 classification'!T23/'FX rate'!$C9,"")</f>
        <v/>
      </c>
      <c r="BA23" s="1429" t="str">
        <f>IF(ISNUMBER(U23),'Cover Page'!$D$35/1000000*'4 classification'!U23/'FX rate'!$C9,"")</f>
        <v/>
      </c>
      <c r="BB23" s="1122" t="str">
        <f>IF(ISNUMBER(V23),'Cover Page'!$D$35/1000000*'4 classification'!V23/'FX rate'!$C9,"")</f>
        <v/>
      </c>
      <c r="BC23" s="1429" t="str">
        <f>IF(ISNUMBER(W23),'Cover Page'!$D$35/1000000*'4 classification'!W23/'FX rate'!$C9,"")</f>
        <v/>
      </c>
      <c r="BD23" s="1122" t="str">
        <f>IF(ISNUMBER(X23),'Cover Page'!$D$35/1000000*'4 classification'!X23/'FX rate'!$C9,"")</f>
        <v/>
      </c>
      <c r="BE23" s="1429" t="str">
        <f>IF(ISNUMBER(Y23),'Cover Page'!$D$35/1000000*'4 classification'!Y23/'FX rate'!$C9,"")</f>
        <v/>
      </c>
      <c r="BF23" s="1122" t="str">
        <f>IF(ISNUMBER(Z23),'Cover Page'!$D$35/1000000*'4 classification'!Z23/'FX rate'!$C9,"")</f>
        <v/>
      </c>
      <c r="BG23" s="1421">
        <f>IF(ISNUMBER(AA23),'Cover Page'!$D$35/1000000*'4 classification'!AA23/'FX rate'!$C9,"")</f>
        <v>0</v>
      </c>
      <c r="BH23" s="1122">
        <f>IF(ISNUMBER(AB23),'Cover Page'!$D$35/1000000*'4 classification'!AB23/'FX rate'!$C9,"")</f>
        <v>0</v>
      </c>
      <c r="BI23" s="960"/>
      <c r="BN23" s="1099">
        <v>2004</v>
      </c>
      <c r="BO23" s="1177" t="str">
        <f>IF(ISNUMBER(C23),'Cover Page'!$D$35/1000000*C23/'FX rate'!$C$22,"")</f>
        <v/>
      </c>
      <c r="BP23" s="1178" t="str">
        <f>IF(ISNUMBER(D23),'Cover Page'!$D$35/1000000*D23/'FX rate'!$C$22,"")</f>
        <v/>
      </c>
      <c r="BQ23" s="1400" t="str">
        <f>IF(ISNUMBER(E23),'Cover Page'!$D$35/1000000*E23/'FX rate'!$C$22,"")</f>
        <v/>
      </c>
      <c r="BR23" s="1178" t="str">
        <f>IF(ISNUMBER(F23),'Cover Page'!$D$35/1000000*F23/'FX rate'!$C$22,"")</f>
        <v/>
      </c>
      <c r="BS23" s="1400" t="str">
        <f>IF(ISNUMBER(G23),'Cover Page'!$D$35/1000000*G23/'FX rate'!$C$22,"")</f>
        <v/>
      </c>
      <c r="BT23" s="1178" t="str">
        <f>IF(ISNUMBER(H23),'Cover Page'!$D$35/1000000*H23/'FX rate'!$C$22,"")</f>
        <v/>
      </c>
      <c r="BU23" s="1400" t="str">
        <f>IF(ISNUMBER(I23),'Cover Page'!$D$35/1000000*I23/'FX rate'!$C$22,"")</f>
        <v/>
      </c>
      <c r="BV23" s="1178" t="str">
        <f>IF(ISNUMBER(J23),'Cover Page'!$D$35/1000000*J23/'FX rate'!$C$22,"")</f>
        <v/>
      </c>
      <c r="BW23" s="1400" t="str">
        <f>IF(ISNUMBER(K23),'Cover Page'!$D$35/1000000*K23/'FX rate'!$C$22,"")</f>
        <v/>
      </c>
      <c r="BX23" s="1178" t="str">
        <f>IF(ISNUMBER(L23),'Cover Page'!$D$35/1000000*L23/'FX rate'!$C$22,"")</f>
        <v/>
      </c>
      <c r="BY23" s="1400" t="str">
        <f>IF(ISNUMBER(M23),'Cover Page'!$D$35/1000000*M23/'FX rate'!$C$22,"")</f>
        <v/>
      </c>
      <c r="BZ23" s="1178" t="str">
        <f>IF(ISNUMBER(N23),'Cover Page'!$D$35/1000000*N23/'FX rate'!$C$22,"")</f>
        <v/>
      </c>
      <c r="CA23" s="1400" t="str">
        <f>IF(ISNUMBER(O23),'Cover Page'!$D$35/1000000*O23/'FX rate'!$C$22,"")</f>
        <v/>
      </c>
      <c r="CB23" s="1178" t="str">
        <f>IF(ISNUMBER(P23),'Cover Page'!$D$35/1000000*P23/'FX rate'!$C$22,"")</f>
        <v/>
      </c>
      <c r="CC23" s="1400" t="str">
        <f>IF(ISNUMBER(Q23),'Cover Page'!$D$35/1000000*Q23/'FX rate'!$C$22,"")</f>
        <v/>
      </c>
      <c r="CD23" s="1401" t="str">
        <f>IF(ISNUMBER(R23),'Cover Page'!$D$35/1000000*R23/'FX rate'!$C$22,"")</f>
        <v/>
      </c>
      <c r="CE23" s="1398" t="str">
        <f>IF(ISNUMBER(S23),'Cover Page'!$D$35/1000000*S23/'FX rate'!$C$22,"")</f>
        <v/>
      </c>
      <c r="CF23" s="1176" t="str">
        <f>IF(ISNUMBER(T23),'Cover Page'!$D$35/1000000*T23/'FX rate'!$C$22,"")</f>
        <v/>
      </c>
      <c r="CG23" s="1400" t="str">
        <f>IF(ISNUMBER(U23),'Cover Page'!$D$35/1000000*U23/'FX rate'!$C$22,"")</f>
        <v/>
      </c>
      <c r="CH23" s="1401" t="str">
        <f>IF(ISNUMBER(V23),'Cover Page'!$D$35/1000000*V23/'FX rate'!$C$22,"")</f>
        <v/>
      </c>
      <c r="CI23" s="1398" t="str">
        <f>IF(ISNUMBER(W23),'Cover Page'!$D$35/1000000*W23/'FX rate'!$C$22,"")</f>
        <v/>
      </c>
      <c r="CJ23" s="1176" t="str">
        <f>IF(ISNUMBER(X23),'Cover Page'!$D$35/1000000*X23/'FX rate'!$C$22,"")</f>
        <v/>
      </c>
      <c r="CK23" s="1400" t="str">
        <f>IF(ISNUMBER(Y23),'Cover Page'!$D$35/1000000*Y23/'FX rate'!$C$22,"")</f>
        <v/>
      </c>
      <c r="CL23" s="1401" t="str">
        <f>IF(ISNUMBER(Z23),'Cover Page'!$D$35/1000000*Z23/'FX rate'!$C$22,"")</f>
        <v/>
      </c>
      <c r="CM23" s="1398">
        <f>IF(ISNUMBER(AA23),'Cover Page'!$D$35/1000000*AA23/'FX rate'!$C$22,"")</f>
        <v>0</v>
      </c>
      <c r="CN23" s="1176">
        <f>IF(ISNUMBER(AB23),'Cover Page'!$D$35/1000000*AB23/'FX rate'!$C$22,"")</f>
        <v>0</v>
      </c>
      <c r="CO23" s="1034"/>
      <c r="CP23" s="1034"/>
      <c r="CQ23" s="1034"/>
      <c r="CR23" s="1034"/>
      <c r="CS23" s="1034"/>
    </row>
    <row r="24" spans="1:97" s="2" customFormat="1" ht="14.25" x14ac:dyDescent="0.2">
      <c r="A24" s="1379"/>
      <c r="B24" s="85">
        <v>2005</v>
      </c>
      <c r="C24" s="210"/>
      <c r="D24" s="136"/>
      <c r="E24" s="211"/>
      <c r="F24" s="136"/>
      <c r="G24" s="211"/>
      <c r="H24" s="136"/>
      <c r="I24" s="211"/>
      <c r="J24" s="136"/>
      <c r="K24" s="211"/>
      <c r="L24" s="136"/>
      <c r="M24" s="211"/>
      <c r="N24" s="136"/>
      <c r="O24" s="211"/>
      <c r="P24" s="136"/>
      <c r="Q24" s="211"/>
      <c r="R24" s="136"/>
      <c r="S24" s="211"/>
      <c r="T24" s="136"/>
      <c r="U24" s="211"/>
      <c r="V24" s="136"/>
      <c r="W24" s="211"/>
      <c r="X24" s="136"/>
      <c r="Y24" s="211"/>
      <c r="Z24" s="212"/>
      <c r="AA24" s="675">
        <f t="shared" si="0"/>
        <v>0</v>
      </c>
      <c r="AB24" s="661">
        <f t="shared" si="1"/>
        <v>0</v>
      </c>
      <c r="AH24" s="1026">
        <v>2005</v>
      </c>
      <c r="AI24" s="1123" t="str">
        <f>IF(ISNUMBER(C24),'Cover Page'!$D$35/1000000*'4 classification'!C24/'FX rate'!$C10,"")</f>
        <v/>
      </c>
      <c r="AJ24" s="1124" t="str">
        <f>IF(ISNUMBER(D24),'Cover Page'!$D$35/1000000*'4 classification'!D24/'FX rate'!$C10,"")</f>
        <v/>
      </c>
      <c r="AK24" s="1430" t="str">
        <f>IF(ISNUMBER(E24),'Cover Page'!$D$35/1000000*'4 classification'!E24/'FX rate'!$C10,"")</f>
        <v/>
      </c>
      <c r="AL24" s="1124" t="str">
        <f>IF(ISNUMBER(F24),'Cover Page'!$D$35/1000000*'4 classification'!F24/'FX rate'!$C10,"")</f>
        <v/>
      </c>
      <c r="AM24" s="1430" t="str">
        <f>IF(ISNUMBER(G24),'Cover Page'!$D$35/1000000*'4 classification'!G24/'FX rate'!$C10,"")</f>
        <v/>
      </c>
      <c r="AN24" s="1124" t="str">
        <f>IF(ISNUMBER(H24),'Cover Page'!$D$35/1000000*'4 classification'!H24/'FX rate'!$C10,"")</f>
        <v/>
      </c>
      <c r="AO24" s="1430" t="str">
        <f>IF(ISNUMBER(I24),'Cover Page'!$D$35/1000000*'4 classification'!I24/'FX rate'!$C10,"")</f>
        <v/>
      </c>
      <c r="AP24" s="1124" t="str">
        <f>IF(ISNUMBER(J24),'Cover Page'!$D$35/1000000*'4 classification'!J24/'FX rate'!$C10,"")</f>
        <v/>
      </c>
      <c r="AQ24" s="1430" t="str">
        <f>IF(ISNUMBER(K24),'Cover Page'!$D$35/1000000*'4 classification'!K24/'FX rate'!$C10,"")</f>
        <v/>
      </c>
      <c r="AR24" s="1124" t="str">
        <f>IF(ISNUMBER(L24),'Cover Page'!$D$35/1000000*'4 classification'!L24/'FX rate'!$C10,"")</f>
        <v/>
      </c>
      <c r="AS24" s="1430" t="str">
        <f>IF(ISNUMBER(M24),'Cover Page'!$D$35/1000000*'4 classification'!M24/'FX rate'!$C10,"")</f>
        <v/>
      </c>
      <c r="AT24" s="1124" t="str">
        <f>IF(ISNUMBER(N24),'Cover Page'!$D$35/1000000*'4 classification'!N24/'FX rate'!$C10,"")</f>
        <v/>
      </c>
      <c r="AU24" s="1430" t="str">
        <f>IF(ISNUMBER(O24),'Cover Page'!$D$35/1000000*'4 classification'!O24/'FX rate'!$C10,"")</f>
        <v/>
      </c>
      <c r="AV24" s="1124" t="str">
        <f>IF(ISNUMBER(P24),'Cover Page'!$D$35/1000000*'4 classification'!P24/'FX rate'!$C10,"")</f>
        <v/>
      </c>
      <c r="AW24" s="1430" t="str">
        <f>IF(ISNUMBER(Q24),'Cover Page'!$D$35/1000000*'4 classification'!Q24/'FX rate'!$C10,"")</f>
        <v/>
      </c>
      <c r="AX24" s="1422" t="str">
        <f>IF(ISNUMBER(R24),'Cover Page'!$D$35/1000000*'4 classification'!R24/'FX rate'!$C10,"")</f>
        <v/>
      </c>
      <c r="AY24" s="1429" t="str">
        <f>IF(ISNUMBER(S24),'Cover Page'!$D$35/1000000*'4 classification'!S24/'FX rate'!$C10,"")</f>
        <v/>
      </c>
      <c r="AZ24" s="1122" t="str">
        <f>IF(ISNUMBER(T24),'Cover Page'!$D$35/1000000*'4 classification'!T24/'FX rate'!$C10,"")</f>
        <v/>
      </c>
      <c r="BA24" s="1429" t="str">
        <f>IF(ISNUMBER(U24),'Cover Page'!$D$35/1000000*'4 classification'!U24/'FX rate'!$C10,"")</f>
        <v/>
      </c>
      <c r="BB24" s="1122" t="str">
        <f>IF(ISNUMBER(V24),'Cover Page'!$D$35/1000000*'4 classification'!V24/'FX rate'!$C10,"")</f>
        <v/>
      </c>
      <c r="BC24" s="1429" t="str">
        <f>IF(ISNUMBER(W24),'Cover Page'!$D$35/1000000*'4 classification'!W24/'FX rate'!$C10,"")</f>
        <v/>
      </c>
      <c r="BD24" s="1122" t="str">
        <f>IF(ISNUMBER(X24),'Cover Page'!$D$35/1000000*'4 classification'!X24/'FX rate'!$C10,"")</f>
        <v/>
      </c>
      <c r="BE24" s="1429" t="str">
        <f>IF(ISNUMBER(Y24),'Cover Page'!$D$35/1000000*'4 classification'!Y24/'FX rate'!$C10,"")</f>
        <v/>
      </c>
      <c r="BF24" s="1122" t="str">
        <f>IF(ISNUMBER(Z24),'Cover Page'!$D$35/1000000*'4 classification'!Z24/'FX rate'!$C10,"")</f>
        <v/>
      </c>
      <c r="BG24" s="1421">
        <f>IF(ISNUMBER(AA24),'Cover Page'!$D$35/1000000*'4 classification'!AA24/'FX rate'!$C10,"")</f>
        <v>0</v>
      </c>
      <c r="BH24" s="1122">
        <f>IF(ISNUMBER(AB24),'Cover Page'!$D$35/1000000*'4 classification'!AB24/'FX rate'!$C10,"")</f>
        <v>0</v>
      </c>
      <c r="BI24" s="960"/>
      <c r="BN24" s="1099">
        <v>2005</v>
      </c>
      <c r="BO24" s="1177" t="str">
        <f>IF(ISNUMBER(C24),'Cover Page'!$D$35/1000000*C24/'FX rate'!$C$22,"")</f>
        <v/>
      </c>
      <c r="BP24" s="1178" t="str">
        <f>IF(ISNUMBER(D24),'Cover Page'!$D$35/1000000*D24/'FX rate'!$C$22,"")</f>
        <v/>
      </c>
      <c r="BQ24" s="1400" t="str">
        <f>IF(ISNUMBER(E24),'Cover Page'!$D$35/1000000*E24/'FX rate'!$C$22,"")</f>
        <v/>
      </c>
      <c r="BR24" s="1178" t="str">
        <f>IF(ISNUMBER(F24),'Cover Page'!$D$35/1000000*F24/'FX rate'!$C$22,"")</f>
        <v/>
      </c>
      <c r="BS24" s="1400" t="str">
        <f>IF(ISNUMBER(G24),'Cover Page'!$D$35/1000000*G24/'FX rate'!$C$22,"")</f>
        <v/>
      </c>
      <c r="BT24" s="1178" t="str">
        <f>IF(ISNUMBER(H24),'Cover Page'!$D$35/1000000*H24/'FX rate'!$C$22,"")</f>
        <v/>
      </c>
      <c r="BU24" s="1400" t="str">
        <f>IF(ISNUMBER(I24),'Cover Page'!$D$35/1000000*I24/'FX rate'!$C$22,"")</f>
        <v/>
      </c>
      <c r="BV24" s="1178" t="str">
        <f>IF(ISNUMBER(J24),'Cover Page'!$D$35/1000000*J24/'FX rate'!$C$22,"")</f>
        <v/>
      </c>
      <c r="BW24" s="1400" t="str">
        <f>IF(ISNUMBER(K24),'Cover Page'!$D$35/1000000*K24/'FX rate'!$C$22,"")</f>
        <v/>
      </c>
      <c r="BX24" s="1178" t="str">
        <f>IF(ISNUMBER(L24),'Cover Page'!$D$35/1000000*L24/'FX rate'!$C$22,"")</f>
        <v/>
      </c>
      <c r="BY24" s="1400" t="str">
        <f>IF(ISNUMBER(M24),'Cover Page'!$D$35/1000000*M24/'FX rate'!$C$22,"")</f>
        <v/>
      </c>
      <c r="BZ24" s="1178" t="str">
        <f>IF(ISNUMBER(N24),'Cover Page'!$D$35/1000000*N24/'FX rate'!$C$22,"")</f>
        <v/>
      </c>
      <c r="CA24" s="1400" t="str">
        <f>IF(ISNUMBER(O24),'Cover Page'!$D$35/1000000*O24/'FX rate'!$C$22,"")</f>
        <v/>
      </c>
      <c r="CB24" s="1178" t="str">
        <f>IF(ISNUMBER(P24),'Cover Page'!$D$35/1000000*P24/'FX rate'!$C$22,"")</f>
        <v/>
      </c>
      <c r="CC24" s="1400" t="str">
        <f>IF(ISNUMBER(Q24),'Cover Page'!$D$35/1000000*Q24/'FX rate'!$C$22,"")</f>
        <v/>
      </c>
      <c r="CD24" s="1401" t="str">
        <f>IF(ISNUMBER(R24),'Cover Page'!$D$35/1000000*R24/'FX rate'!$C$22,"")</f>
        <v/>
      </c>
      <c r="CE24" s="1398" t="str">
        <f>IF(ISNUMBER(S24),'Cover Page'!$D$35/1000000*S24/'FX rate'!$C$22,"")</f>
        <v/>
      </c>
      <c r="CF24" s="1176" t="str">
        <f>IF(ISNUMBER(T24),'Cover Page'!$D$35/1000000*T24/'FX rate'!$C$22,"")</f>
        <v/>
      </c>
      <c r="CG24" s="1400" t="str">
        <f>IF(ISNUMBER(U24),'Cover Page'!$D$35/1000000*U24/'FX rate'!$C$22,"")</f>
        <v/>
      </c>
      <c r="CH24" s="1401" t="str">
        <f>IF(ISNUMBER(V24),'Cover Page'!$D$35/1000000*V24/'FX rate'!$C$22,"")</f>
        <v/>
      </c>
      <c r="CI24" s="1398" t="str">
        <f>IF(ISNUMBER(W24),'Cover Page'!$D$35/1000000*W24/'FX rate'!$C$22,"")</f>
        <v/>
      </c>
      <c r="CJ24" s="1176" t="str">
        <f>IF(ISNUMBER(X24),'Cover Page'!$D$35/1000000*X24/'FX rate'!$C$22,"")</f>
        <v/>
      </c>
      <c r="CK24" s="1400" t="str">
        <f>IF(ISNUMBER(Y24),'Cover Page'!$D$35/1000000*Y24/'FX rate'!$C$22,"")</f>
        <v/>
      </c>
      <c r="CL24" s="1401" t="str">
        <f>IF(ISNUMBER(Z24),'Cover Page'!$D$35/1000000*Z24/'FX rate'!$C$22,"")</f>
        <v/>
      </c>
      <c r="CM24" s="1398">
        <f>IF(ISNUMBER(AA24),'Cover Page'!$D$35/1000000*AA24/'FX rate'!$C$22,"")</f>
        <v>0</v>
      </c>
      <c r="CN24" s="1176">
        <f>IF(ISNUMBER(AB24),'Cover Page'!$D$35/1000000*AB24/'FX rate'!$C$22,"")</f>
        <v>0</v>
      </c>
      <c r="CO24" s="1034"/>
      <c r="CP24" s="1034"/>
      <c r="CQ24" s="1034"/>
      <c r="CR24" s="1034"/>
      <c r="CS24" s="1034"/>
    </row>
    <row r="25" spans="1:97" s="2" customFormat="1" ht="14.25" x14ac:dyDescent="0.2">
      <c r="A25" s="1379"/>
      <c r="B25" s="85">
        <v>2006</v>
      </c>
      <c r="C25" s="210"/>
      <c r="D25" s="136"/>
      <c r="E25" s="211"/>
      <c r="F25" s="136"/>
      <c r="G25" s="211"/>
      <c r="H25" s="136"/>
      <c r="I25" s="211"/>
      <c r="J25" s="136"/>
      <c r="K25" s="211"/>
      <c r="L25" s="136"/>
      <c r="M25" s="211"/>
      <c r="N25" s="136"/>
      <c r="O25" s="211"/>
      <c r="P25" s="136"/>
      <c r="Q25" s="211"/>
      <c r="R25" s="136"/>
      <c r="S25" s="211"/>
      <c r="T25" s="136"/>
      <c r="U25" s="211"/>
      <c r="V25" s="136"/>
      <c r="W25" s="211"/>
      <c r="X25" s="136"/>
      <c r="Y25" s="211"/>
      <c r="Z25" s="212"/>
      <c r="AA25" s="675">
        <f t="shared" si="0"/>
        <v>0</v>
      </c>
      <c r="AB25" s="661">
        <f t="shared" si="1"/>
        <v>0</v>
      </c>
      <c r="AH25" s="1026">
        <v>2006</v>
      </c>
      <c r="AI25" s="1123" t="str">
        <f>IF(ISNUMBER(C25),'Cover Page'!$D$35/1000000*'4 classification'!C25/'FX rate'!$C11,"")</f>
        <v/>
      </c>
      <c r="AJ25" s="1124" t="str">
        <f>IF(ISNUMBER(D25),'Cover Page'!$D$35/1000000*'4 classification'!D25/'FX rate'!$C11,"")</f>
        <v/>
      </c>
      <c r="AK25" s="1430" t="str">
        <f>IF(ISNUMBER(E25),'Cover Page'!$D$35/1000000*'4 classification'!E25/'FX rate'!$C11,"")</f>
        <v/>
      </c>
      <c r="AL25" s="1124" t="str">
        <f>IF(ISNUMBER(F25),'Cover Page'!$D$35/1000000*'4 classification'!F25/'FX rate'!$C11,"")</f>
        <v/>
      </c>
      <c r="AM25" s="1430" t="str">
        <f>IF(ISNUMBER(G25),'Cover Page'!$D$35/1000000*'4 classification'!G25/'FX rate'!$C11,"")</f>
        <v/>
      </c>
      <c r="AN25" s="1124" t="str">
        <f>IF(ISNUMBER(H25),'Cover Page'!$D$35/1000000*'4 classification'!H25/'FX rate'!$C11,"")</f>
        <v/>
      </c>
      <c r="AO25" s="1430" t="str">
        <f>IF(ISNUMBER(I25),'Cover Page'!$D$35/1000000*'4 classification'!I25/'FX rate'!$C11,"")</f>
        <v/>
      </c>
      <c r="AP25" s="1124" t="str">
        <f>IF(ISNUMBER(J25),'Cover Page'!$D$35/1000000*'4 classification'!J25/'FX rate'!$C11,"")</f>
        <v/>
      </c>
      <c r="AQ25" s="1430" t="str">
        <f>IF(ISNUMBER(K25),'Cover Page'!$D$35/1000000*'4 classification'!K25/'FX rate'!$C11,"")</f>
        <v/>
      </c>
      <c r="AR25" s="1124" t="str">
        <f>IF(ISNUMBER(L25),'Cover Page'!$D$35/1000000*'4 classification'!L25/'FX rate'!$C11,"")</f>
        <v/>
      </c>
      <c r="AS25" s="1430" t="str">
        <f>IF(ISNUMBER(M25),'Cover Page'!$D$35/1000000*'4 classification'!M25/'FX rate'!$C11,"")</f>
        <v/>
      </c>
      <c r="AT25" s="1124" t="str">
        <f>IF(ISNUMBER(N25),'Cover Page'!$D$35/1000000*'4 classification'!N25/'FX rate'!$C11,"")</f>
        <v/>
      </c>
      <c r="AU25" s="1430" t="str">
        <f>IF(ISNUMBER(O25),'Cover Page'!$D$35/1000000*'4 classification'!O25/'FX rate'!$C11,"")</f>
        <v/>
      </c>
      <c r="AV25" s="1124" t="str">
        <f>IF(ISNUMBER(P25),'Cover Page'!$D$35/1000000*'4 classification'!P25/'FX rate'!$C11,"")</f>
        <v/>
      </c>
      <c r="AW25" s="1430" t="str">
        <f>IF(ISNUMBER(Q25),'Cover Page'!$D$35/1000000*'4 classification'!Q25/'FX rate'!$C11,"")</f>
        <v/>
      </c>
      <c r="AX25" s="1422" t="str">
        <f>IF(ISNUMBER(R25),'Cover Page'!$D$35/1000000*'4 classification'!R25/'FX rate'!$C11,"")</f>
        <v/>
      </c>
      <c r="AY25" s="1429" t="str">
        <f>IF(ISNUMBER(S25),'Cover Page'!$D$35/1000000*'4 classification'!S25/'FX rate'!$C11,"")</f>
        <v/>
      </c>
      <c r="AZ25" s="1122" t="str">
        <f>IF(ISNUMBER(T25),'Cover Page'!$D$35/1000000*'4 classification'!T25/'FX rate'!$C11,"")</f>
        <v/>
      </c>
      <c r="BA25" s="1429" t="str">
        <f>IF(ISNUMBER(U25),'Cover Page'!$D$35/1000000*'4 classification'!U25/'FX rate'!$C11,"")</f>
        <v/>
      </c>
      <c r="BB25" s="1122" t="str">
        <f>IF(ISNUMBER(V25),'Cover Page'!$D$35/1000000*'4 classification'!V25/'FX rate'!$C11,"")</f>
        <v/>
      </c>
      <c r="BC25" s="1429" t="str">
        <f>IF(ISNUMBER(W25),'Cover Page'!$D$35/1000000*'4 classification'!W25/'FX rate'!$C11,"")</f>
        <v/>
      </c>
      <c r="BD25" s="1122" t="str">
        <f>IF(ISNUMBER(X25),'Cover Page'!$D$35/1000000*'4 classification'!X25/'FX rate'!$C11,"")</f>
        <v/>
      </c>
      <c r="BE25" s="1429" t="str">
        <f>IF(ISNUMBER(Y25),'Cover Page'!$D$35/1000000*'4 classification'!Y25/'FX rate'!$C11,"")</f>
        <v/>
      </c>
      <c r="BF25" s="1122" t="str">
        <f>IF(ISNUMBER(Z25),'Cover Page'!$D$35/1000000*'4 classification'!Z25/'FX rate'!$C11,"")</f>
        <v/>
      </c>
      <c r="BG25" s="1421">
        <f>IF(ISNUMBER(AA25),'Cover Page'!$D$35/1000000*'4 classification'!AA25/'FX rate'!$C11,"")</f>
        <v>0</v>
      </c>
      <c r="BH25" s="1122">
        <f>IF(ISNUMBER(AB25),'Cover Page'!$D$35/1000000*'4 classification'!AB25/'FX rate'!$C11,"")</f>
        <v>0</v>
      </c>
      <c r="BI25" s="960"/>
      <c r="BN25" s="1099">
        <v>2006</v>
      </c>
      <c r="BO25" s="1177" t="str">
        <f>IF(ISNUMBER(C25),'Cover Page'!$D$35/1000000*C25/'FX rate'!$C$22,"")</f>
        <v/>
      </c>
      <c r="BP25" s="1178" t="str">
        <f>IF(ISNUMBER(D25),'Cover Page'!$D$35/1000000*D25/'FX rate'!$C$22,"")</f>
        <v/>
      </c>
      <c r="BQ25" s="1400" t="str">
        <f>IF(ISNUMBER(E25),'Cover Page'!$D$35/1000000*E25/'FX rate'!$C$22,"")</f>
        <v/>
      </c>
      <c r="BR25" s="1178" t="str">
        <f>IF(ISNUMBER(F25),'Cover Page'!$D$35/1000000*F25/'FX rate'!$C$22,"")</f>
        <v/>
      </c>
      <c r="BS25" s="1400" t="str">
        <f>IF(ISNUMBER(G25),'Cover Page'!$D$35/1000000*G25/'FX rate'!$C$22,"")</f>
        <v/>
      </c>
      <c r="BT25" s="1178" t="str">
        <f>IF(ISNUMBER(H25),'Cover Page'!$D$35/1000000*H25/'FX rate'!$C$22,"")</f>
        <v/>
      </c>
      <c r="BU25" s="1400" t="str">
        <f>IF(ISNUMBER(I25),'Cover Page'!$D$35/1000000*I25/'FX rate'!$C$22,"")</f>
        <v/>
      </c>
      <c r="BV25" s="1178" t="str">
        <f>IF(ISNUMBER(J25),'Cover Page'!$D$35/1000000*J25/'FX rate'!$C$22,"")</f>
        <v/>
      </c>
      <c r="BW25" s="1400" t="str">
        <f>IF(ISNUMBER(K25),'Cover Page'!$D$35/1000000*K25/'FX rate'!$C$22,"")</f>
        <v/>
      </c>
      <c r="BX25" s="1178" t="str">
        <f>IF(ISNUMBER(L25),'Cover Page'!$D$35/1000000*L25/'FX rate'!$C$22,"")</f>
        <v/>
      </c>
      <c r="BY25" s="1400" t="str">
        <f>IF(ISNUMBER(M25),'Cover Page'!$D$35/1000000*M25/'FX rate'!$C$22,"")</f>
        <v/>
      </c>
      <c r="BZ25" s="1178" t="str">
        <f>IF(ISNUMBER(N25),'Cover Page'!$D$35/1000000*N25/'FX rate'!$C$22,"")</f>
        <v/>
      </c>
      <c r="CA25" s="1400" t="str">
        <f>IF(ISNUMBER(O25),'Cover Page'!$D$35/1000000*O25/'FX rate'!$C$22,"")</f>
        <v/>
      </c>
      <c r="CB25" s="1178" t="str">
        <f>IF(ISNUMBER(P25),'Cover Page'!$D$35/1000000*P25/'FX rate'!$C$22,"")</f>
        <v/>
      </c>
      <c r="CC25" s="1400" t="str">
        <f>IF(ISNUMBER(Q25),'Cover Page'!$D$35/1000000*Q25/'FX rate'!$C$22,"")</f>
        <v/>
      </c>
      <c r="CD25" s="1401" t="str">
        <f>IF(ISNUMBER(R25),'Cover Page'!$D$35/1000000*R25/'FX rate'!$C$22,"")</f>
        <v/>
      </c>
      <c r="CE25" s="1398" t="str">
        <f>IF(ISNUMBER(S25),'Cover Page'!$D$35/1000000*S25/'FX rate'!$C$22,"")</f>
        <v/>
      </c>
      <c r="CF25" s="1176" t="str">
        <f>IF(ISNUMBER(T25),'Cover Page'!$D$35/1000000*T25/'FX rate'!$C$22,"")</f>
        <v/>
      </c>
      <c r="CG25" s="1400" t="str">
        <f>IF(ISNUMBER(U25),'Cover Page'!$D$35/1000000*U25/'FX rate'!$C$22,"")</f>
        <v/>
      </c>
      <c r="CH25" s="1401" t="str">
        <f>IF(ISNUMBER(V25),'Cover Page'!$D$35/1000000*V25/'FX rate'!$C$22,"")</f>
        <v/>
      </c>
      <c r="CI25" s="1398" t="str">
        <f>IF(ISNUMBER(W25),'Cover Page'!$D$35/1000000*W25/'FX rate'!$C$22,"")</f>
        <v/>
      </c>
      <c r="CJ25" s="1176" t="str">
        <f>IF(ISNUMBER(X25),'Cover Page'!$D$35/1000000*X25/'FX rate'!$C$22,"")</f>
        <v/>
      </c>
      <c r="CK25" s="1400" t="str">
        <f>IF(ISNUMBER(Y25),'Cover Page'!$D$35/1000000*Y25/'FX rate'!$C$22,"")</f>
        <v/>
      </c>
      <c r="CL25" s="1401" t="str">
        <f>IF(ISNUMBER(Z25),'Cover Page'!$D$35/1000000*Z25/'FX rate'!$C$22,"")</f>
        <v/>
      </c>
      <c r="CM25" s="1398">
        <f>IF(ISNUMBER(AA25),'Cover Page'!$D$35/1000000*AA25/'FX rate'!$C$22,"")</f>
        <v>0</v>
      </c>
      <c r="CN25" s="1176">
        <f>IF(ISNUMBER(AB25),'Cover Page'!$D$35/1000000*AB25/'FX rate'!$C$22,"")</f>
        <v>0</v>
      </c>
      <c r="CO25" s="1034"/>
      <c r="CP25" s="1034"/>
      <c r="CQ25" s="1034"/>
      <c r="CR25" s="1034"/>
      <c r="CS25" s="1034"/>
    </row>
    <row r="26" spans="1:97" s="2" customFormat="1" ht="14.25" x14ac:dyDescent="0.2">
      <c r="A26" s="1379"/>
      <c r="B26" s="85">
        <v>2007</v>
      </c>
      <c r="C26" s="210"/>
      <c r="D26" s="136"/>
      <c r="E26" s="211"/>
      <c r="F26" s="136"/>
      <c r="G26" s="211"/>
      <c r="H26" s="136"/>
      <c r="I26" s="211"/>
      <c r="J26" s="136"/>
      <c r="K26" s="211"/>
      <c r="L26" s="136"/>
      <c r="M26" s="211"/>
      <c r="N26" s="136"/>
      <c r="O26" s="211"/>
      <c r="P26" s="136"/>
      <c r="Q26" s="211"/>
      <c r="R26" s="136"/>
      <c r="S26" s="211"/>
      <c r="T26" s="136"/>
      <c r="U26" s="211"/>
      <c r="V26" s="136"/>
      <c r="W26" s="211"/>
      <c r="X26" s="136"/>
      <c r="Y26" s="211"/>
      <c r="Z26" s="212"/>
      <c r="AA26" s="675">
        <f t="shared" si="0"/>
        <v>0</v>
      </c>
      <c r="AB26" s="661">
        <f t="shared" si="1"/>
        <v>0</v>
      </c>
      <c r="AH26" s="1026">
        <v>2007</v>
      </c>
      <c r="AI26" s="1123" t="str">
        <f>IF(ISNUMBER(C26),'Cover Page'!$D$35/1000000*'4 classification'!C26/'FX rate'!$C12,"")</f>
        <v/>
      </c>
      <c r="AJ26" s="1124" t="str">
        <f>IF(ISNUMBER(D26),'Cover Page'!$D$35/1000000*'4 classification'!D26/'FX rate'!$C12,"")</f>
        <v/>
      </c>
      <c r="AK26" s="1430" t="str">
        <f>IF(ISNUMBER(E26),'Cover Page'!$D$35/1000000*'4 classification'!E26/'FX rate'!$C12,"")</f>
        <v/>
      </c>
      <c r="AL26" s="1124" t="str">
        <f>IF(ISNUMBER(F26),'Cover Page'!$D$35/1000000*'4 classification'!F26/'FX rate'!$C12,"")</f>
        <v/>
      </c>
      <c r="AM26" s="1430" t="str">
        <f>IF(ISNUMBER(G26),'Cover Page'!$D$35/1000000*'4 classification'!G26/'FX rate'!$C12,"")</f>
        <v/>
      </c>
      <c r="AN26" s="1124" t="str">
        <f>IF(ISNUMBER(H26),'Cover Page'!$D$35/1000000*'4 classification'!H26/'FX rate'!$C12,"")</f>
        <v/>
      </c>
      <c r="AO26" s="1430" t="str">
        <f>IF(ISNUMBER(I26),'Cover Page'!$D$35/1000000*'4 classification'!I26/'FX rate'!$C12,"")</f>
        <v/>
      </c>
      <c r="AP26" s="1124" t="str">
        <f>IF(ISNUMBER(J26),'Cover Page'!$D$35/1000000*'4 classification'!J26/'FX rate'!$C12,"")</f>
        <v/>
      </c>
      <c r="AQ26" s="1430" t="str">
        <f>IF(ISNUMBER(K26),'Cover Page'!$D$35/1000000*'4 classification'!K26/'FX rate'!$C12,"")</f>
        <v/>
      </c>
      <c r="AR26" s="1124" t="str">
        <f>IF(ISNUMBER(L26),'Cover Page'!$D$35/1000000*'4 classification'!L26/'FX rate'!$C12,"")</f>
        <v/>
      </c>
      <c r="AS26" s="1430" t="str">
        <f>IF(ISNUMBER(M26),'Cover Page'!$D$35/1000000*'4 classification'!M26/'FX rate'!$C12,"")</f>
        <v/>
      </c>
      <c r="AT26" s="1124" t="str">
        <f>IF(ISNUMBER(N26),'Cover Page'!$D$35/1000000*'4 classification'!N26/'FX rate'!$C12,"")</f>
        <v/>
      </c>
      <c r="AU26" s="1430" t="str">
        <f>IF(ISNUMBER(O26),'Cover Page'!$D$35/1000000*'4 classification'!O26/'FX rate'!$C12,"")</f>
        <v/>
      </c>
      <c r="AV26" s="1124" t="str">
        <f>IF(ISNUMBER(P26),'Cover Page'!$D$35/1000000*'4 classification'!P26/'FX rate'!$C12,"")</f>
        <v/>
      </c>
      <c r="AW26" s="1430" t="str">
        <f>IF(ISNUMBER(Q26),'Cover Page'!$D$35/1000000*'4 classification'!Q26/'FX rate'!$C12,"")</f>
        <v/>
      </c>
      <c r="AX26" s="1422" t="str">
        <f>IF(ISNUMBER(R26),'Cover Page'!$D$35/1000000*'4 classification'!R26/'FX rate'!$C12,"")</f>
        <v/>
      </c>
      <c r="AY26" s="1429" t="str">
        <f>IF(ISNUMBER(S26),'Cover Page'!$D$35/1000000*'4 classification'!S26/'FX rate'!$C12,"")</f>
        <v/>
      </c>
      <c r="AZ26" s="1122" t="str">
        <f>IF(ISNUMBER(T26),'Cover Page'!$D$35/1000000*'4 classification'!T26/'FX rate'!$C12,"")</f>
        <v/>
      </c>
      <c r="BA26" s="1429" t="str">
        <f>IF(ISNUMBER(U26),'Cover Page'!$D$35/1000000*'4 classification'!U26/'FX rate'!$C12,"")</f>
        <v/>
      </c>
      <c r="BB26" s="1122" t="str">
        <f>IF(ISNUMBER(V26),'Cover Page'!$D$35/1000000*'4 classification'!V26/'FX rate'!$C12,"")</f>
        <v/>
      </c>
      <c r="BC26" s="1429" t="str">
        <f>IF(ISNUMBER(W26),'Cover Page'!$D$35/1000000*'4 classification'!W26/'FX rate'!$C12,"")</f>
        <v/>
      </c>
      <c r="BD26" s="1122" t="str">
        <f>IF(ISNUMBER(X26),'Cover Page'!$D$35/1000000*'4 classification'!X26/'FX rate'!$C12,"")</f>
        <v/>
      </c>
      <c r="BE26" s="1429" t="str">
        <f>IF(ISNUMBER(Y26),'Cover Page'!$D$35/1000000*'4 classification'!Y26/'FX rate'!$C12,"")</f>
        <v/>
      </c>
      <c r="BF26" s="1122" t="str">
        <f>IF(ISNUMBER(Z26),'Cover Page'!$D$35/1000000*'4 classification'!Z26/'FX rate'!$C12,"")</f>
        <v/>
      </c>
      <c r="BG26" s="1421">
        <f>IF(ISNUMBER(AA26),'Cover Page'!$D$35/1000000*'4 classification'!AA26/'FX rate'!$C12,"")</f>
        <v>0</v>
      </c>
      <c r="BH26" s="1122">
        <f>IF(ISNUMBER(AB26),'Cover Page'!$D$35/1000000*'4 classification'!AB26/'FX rate'!$C12,"")</f>
        <v>0</v>
      </c>
      <c r="BI26" s="960"/>
      <c r="BN26" s="1099">
        <v>2007</v>
      </c>
      <c r="BO26" s="1177" t="str">
        <f>IF(ISNUMBER(C26),'Cover Page'!$D$35/1000000*C26/'FX rate'!$C$22,"")</f>
        <v/>
      </c>
      <c r="BP26" s="1178" t="str">
        <f>IF(ISNUMBER(D26),'Cover Page'!$D$35/1000000*D26/'FX rate'!$C$22,"")</f>
        <v/>
      </c>
      <c r="BQ26" s="1400" t="str">
        <f>IF(ISNUMBER(E26),'Cover Page'!$D$35/1000000*E26/'FX rate'!$C$22,"")</f>
        <v/>
      </c>
      <c r="BR26" s="1178" t="str">
        <f>IF(ISNUMBER(F26),'Cover Page'!$D$35/1000000*F26/'FX rate'!$C$22,"")</f>
        <v/>
      </c>
      <c r="BS26" s="1400" t="str">
        <f>IF(ISNUMBER(G26),'Cover Page'!$D$35/1000000*G26/'FX rate'!$C$22,"")</f>
        <v/>
      </c>
      <c r="BT26" s="1178" t="str">
        <f>IF(ISNUMBER(H26),'Cover Page'!$D$35/1000000*H26/'FX rate'!$C$22,"")</f>
        <v/>
      </c>
      <c r="BU26" s="1400" t="str">
        <f>IF(ISNUMBER(I26),'Cover Page'!$D$35/1000000*I26/'FX rate'!$C$22,"")</f>
        <v/>
      </c>
      <c r="BV26" s="1178" t="str">
        <f>IF(ISNUMBER(J26),'Cover Page'!$D$35/1000000*J26/'FX rate'!$C$22,"")</f>
        <v/>
      </c>
      <c r="BW26" s="1400" t="str">
        <f>IF(ISNUMBER(K26),'Cover Page'!$D$35/1000000*K26/'FX rate'!$C$22,"")</f>
        <v/>
      </c>
      <c r="BX26" s="1178" t="str">
        <f>IF(ISNUMBER(L26),'Cover Page'!$D$35/1000000*L26/'FX rate'!$C$22,"")</f>
        <v/>
      </c>
      <c r="BY26" s="1400" t="str">
        <f>IF(ISNUMBER(M26),'Cover Page'!$D$35/1000000*M26/'FX rate'!$C$22,"")</f>
        <v/>
      </c>
      <c r="BZ26" s="1178" t="str">
        <f>IF(ISNUMBER(N26),'Cover Page'!$D$35/1000000*N26/'FX rate'!$C$22,"")</f>
        <v/>
      </c>
      <c r="CA26" s="1400" t="str">
        <f>IF(ISNUMBER(O26),'Cover Page'!$D$35/1000000*O26/'FX rate'!$C$22,"")</f>
        <v/>
      </c>
      <c r="CB26" s="1178" t="str">
        <f>IF(ISNUMBER(P26),'Cover Page'!$D$35/1000000*P26/'FX rate'!$C$22,"")</f>
        <v/>
      </c>
      <c r="CC26" s="1400" t="str">
        <f>IF(ISNUMBER(Q26),'Cover Page'!$D$35/1000000*Q26/'FX rate'!$C$22,"")</f>
        <v/>
      </c>
      <c r="CD26" s="1401" t="str">
        <f>IF(ISNUMBER(R26),'Cover Page'!$D$35/1000000*R26/'FX rate'!$C$22,"")</f>
        <v/>
      </c>
      <c r="CE26" s="1398" t="str">
        <f>IF(ISNUMBER(S26),'Cover Page'!$D$35/1000000*S26/'FX rate'!$C$22,"")</f>
        <v/>
      </c>
      <c r="CF26" s="1176" t="str">
        <f>IF(ISNUMBER(T26),'Cover Page'!$D$35/1000000*T26/'FX rate'!$C$22,"")</f>
        <v/>
      </c>
      <c r="CG26" s="1400" t="str">
        <f>IF(ISNUMBER(U26),'Cover Page'!$D$35/1000000*U26/'FX rate'!$C$22,"")</f>
        <v/>
      </c>
      <c r="CH26" s="1401" t="str">
        <f>IF(ISNUMBER(V26),'Cover Page'!$D$35/1000000*V26/'FX rate'!$C$22,"")</f>
        <v/>
      </c>
      <c r="CI26" s="1398" t="str">
        <f>IF(ISNUMBER(W26),'Cover Page'!$D$35/1000000*W26/'FX rate'!$C$22,"")</f>
        <v/>
      </c>
      <c r="CJ26" s="1176" t="str">
        <f>IF(ISNUMBER(X26),'Cover Page'!$D$35/1000000*X26/'FX rate'!$C$22,"")</f>
        <v/>
      </c>
      <c r="CK26" s="1400" t="str">
        <f>IF(ISNUMBER(Y26),'Cover Page'!$D$35/1000000*Y26/'FX rate'!$C$22,"")</f>
        <v/>
      </c>
      <c r="CL26" s="1401" t="str">
        <f>IF(ISNUMBER(Z26),'Cover Page'!$D$35/1000000*Z26/'FX rate'!$C$22,"")</f>
        <v/>
      </c>
      <c r="CM26" s="1398">
        <f>IF(ISNUMBER(AA26),'Cover Page'!$D$35/1000000*AA26/'FX rate'!$C$22,"")</f>
        <v>0</v>
      </c>
      <c r="CN26" s="1176">
        <f>IF(ISNUMBER(AB26),'Cover Page'!$D$35/1000000*AB26/'FX rate'!$C$22,"")</f>
        <v>0</v>
      </c>
      <c r="CO26" s="1034"/>
      <c r="CP26" s="1034"/>
      <c r="CQ26" s="1034"/>
      <c r="CR26" s="1034"/>
      <c r="CS26" s="1034"/>
    </row>
    <row r="27" spans="1:97" s="2" customFormat="1" ht="14.25" x14ac:dyDescent="0.2">
      <c r="A27" s="1379"/>
      <c r="B27" s="85">
        <v>2008</v>
      </c>
      <c r="C27" s="210"/>
      <c r="D27" s="136"/>
      <c r="E27" s="211"/>
      <c r="F27" s="136"/>
      <c r="G27" s="211"/>
      <c r="H27" s="136"/>
      <c r="I27" s="211"/>
      <c r="J27" s="136"/>
      <c r="K27" s="211"/>
      <c r="L27" s="136"/>
      <c r="M27" s="211"/>
      <c r="N27" s="136"/>
      <c r="O27" s="211"/>
      <c r="P27" s="136"/>
      <c r="Q27" s="211"/>
      <c r="R27" s="136"/>
      <c r="S27" s="211"/>
      <c r="T27" s="136"/>
      <c r="U27" s="211"/>
      <c r="V27" s="136"/>
      <c r="W27" s="211"/>
      <c r="X27" s="136"/>
      <c r="Y27" s="211"/>
      <c r="Z27" s="212"/>
      <c r="AA27" s="675">
        <f t="shared" si="0"/>
        <v>0</v>
      </c>
      <c r="AB27" s="661">
        <f t="shared" si="1"/>
        <v>0</v>
      </c>
      <c r="AH27" s="1026">
        <v>2008</v>
      </c>
      <c r="AI27" s="1123" t="str">
        <f>IF(ISNUMBER(C27),'Cover Page'!$D$35/1000000*'4 classification'!C27/'FX rate'!$C13,"")</f>
        <v/>
      </c>
      <c r="AJ27" s="1124" t="str">
        <f>IF(ISNUMBER(D27),'Cover Page'!$D$35/1000000*'4 classification'!D27/'FX rate'!$C13,"")</f>
        <v/>
      </c>
      <c r="AK27" s="1430" t="str">
        <f>IF(ISNUMBER(E27),'Cover Page'!$D$35/1000000*'4 classification'!E27/'FX rate'!$C13,"")</f>
        <v/>
      </c>
      <c r="AL27" s="1124" t="str">
        <f>IF(ISNUMBER(F27),'Cover Page'!$D$35/1000000*'4 classification'!F27/'FX rate'!$C13,"")</f>
        <v/>
      </c>
      <c r="AM27" s="1430" t="str">
        <f>IF(ISNUMBER(G27),'Cover Page'!$D$35/1000000*'4 classification'!G27/'FX rate'!$C13,"")</f>
        <v/>
      </c>
      <c r="AN27" s="1124" t="str">
        <f>IF(ISNUMBER(H27),'Cover Page'!$D$35/1000000*'4 classification'!H27/'FX rate'!$C13,"")</f>
        <v/>
      </c>
      <c r="AO27" s="1430" t="str">
        <f>IF(ISNUMBER(I27),'Cover Page'!$D$35/1000000*'4 classification'!I27/'FX rate'!$C13,"")</f>
        <v/>
      </c>
      <c r="AP27" s="1124" t="str">
        <f>IF(ISNUMBER(J27),'Cover Page'!$D$35/1000000*'4 classification'!J27/'FX rate'!$C13,"")</f>
        <v/>
      </c>
      <c r="AQ27" s="1430" t="str">
        <f>IF(ISNUMBER(K27),'Cover Page'!$D$35/1000000*'4 classification'!K27/'FX rate'!$C13,"")</f>
        <v/>
      </c>
      <c r="AR27" s="1124" t="str">
        <f>IF(ISNUMBER(L27),'Cover Page'!$D$35/1000000*'4 classification'!L27/'FX rate'!$C13,"")</f>
        <v/>
      </c>
      <c r="AS27" s="1430" t="str">
        <f>IF(ISNUMBER(M27),'Cover Page'!$D$35/1000000*'4 classification'!M27/'FX rate'!$C13,"")</f>
        <v/>
      </c>
      <c r="AT27" s="1124" t="str">
        <f>IF(ISNUMBER(N27),'Cover Page'!$D$35/1000000*'4 classification'!N27/'FX rate'!$C13,"")</f>
        <v/>
      </c>
      <c r="AU27" s="1430" t="str">
        <f>IF(ISNUMBER(O27),'Cover Page'!$D$35/1000000*'4 classification'!O27/'FX rate'!$C13,"")</f>
        <v/>
      </c>
      <c r="AV27" s="1124" t="str">
        <f>IF(ISNUMBER(P27),'Cover Page'!$D$35/1000000*'4 classification'!P27/'FX rate'!$C13,"")</f>
        <v/>
      </c>
      <c r="AW27" s="1430" t="str">
        <f>IF(ISNUMBER(Q27),'Cover Page'!$D$35/1000000*'4 classification'!Q27/'FX rate'!$C13,"")</f>
        <v/>
      </c>
      <c r="AX27" s="1422" t="str">
        <f>IF(ISNUMBER(R27),'Cover Page'!$D$35/1000000*'4 classification'!R27/'FX rate'!$C13,"")</f>
        <v/>
      </c>
      <c r="AY27" s="1429" t="str">
        <f>IF(ISNUMBER(S27),'Cover Page'!$D$35/1000000*'4 classification'!S27/'FX rate'!$C13,"")</f>
        <v/>
      </c>
      <c r="AZ27" s="1122" t="str">
        <f>IF(ISNUMBER(T27),'Cover Page'!$D$35/1000000*'4 classification'!T27/'FX rate'!$C13,"")</f>
        <v/>
      </c>
      <c r="BA27" s="1429" t="str">
        <f>IF(ISNUMBER(U27),'Cover Page'!$D$35/1000000*'4 classification'!U27/'FX rate'!$C13,"")</f>
        <v/>
      </c>
      <c r="BB27" s="1122" t="str">
        <f>IF(ISNUMBER(V27),'Cover Page'!$D$35/1000000*'4 classification'!V27/'FX rate'!$C13,"")</f>
        <v/>
      </c>
      <c r="BC27" s="1429" t="str">
        <f>IF(ISNUMBER(W27),'Cover Page'!$D$35/1000000*'4 classification'!W27/'FX rate'!$C13,"")</f>
        <v/>
      </c>
      <c r="BD27" s="1122" t="str">
        <f>IF(ISNUMBER(X27),'Cover Page'!$D$35/1000000*'4 classification'!X27/'FX rate'!$C13,"")</f>
        <v/>
      </c>
      <c r="BE27" s="1429" t="str">
        <f>IF(ISNUMBER(Y27),'Cover Page'!$D$35/1000000*'4 classification'!Y27/'FX rate'!$C13,"")</f>
        <v/>
      </c>
      <c r="BF27" s="1122" t="str">
        <f>IF(ISNUMBER(Z27),'Cover Page'!$D$35/1000000*'4 classification'!Z27/'FX rate'!$C13,"")</f>
        <v/>
      </c>
      <c r="BG27" s="1421">
        <f>IF(ISNUMBER(AA27),'Cover Page'!$D$35/1000000*'4 classification'!AA27/'FX rate'!$C13,"")</f>
        <v>0</v>
      </c>
      <c r="BH27" s="1122">
        <f>IF(ISNUMBER(AB27),'Cover Page'!$D$35/1000000*'4 classification'!AB27/'FX rate'!$C13,"")</f>
        <v>0</v>
      </c>
      <c r="BI27" s="960"/>
      <c r="BN27" s="1099">
        <v>2008</v>
      </c>
      <c r="BO27" s="1177" t="str">
        <f>IF(ISNUMBER(C27),'Cover Page'!$D$35/1000000*C27/'FX rate'!$C$22,"")</f>
        <v/>
      </c>
      <c r="BP27" s="1178" t="str">
        <f>IF(ISNUMBER(D27),'Cover Page'!$D$35/1000000*D27/'FX rate'!$C$22,"")</f>
        <v/>
      </c>
      <c r="BQ27" s="1400" t="str">
        <f>IF(ISNUMBER(E27),'Cover Page'!$D$35/1000000*E27/'FX rate'!$C$22,"")</f>
        <v/>
      </c>
      <c r="BR27" s="1178" t="str">
        <f>IF(ISNUMBER(F27),'Cover Page'!$D$35/1000000*F27/'FX rate'!$C$22,"")</f>
        <v/>
      </c>
      <c r="BS27" s="1400" t="str">
        <f>IF(ISNUMBER(G27),'Cover Page'!$D$35/1000000*G27/'FX rate'!$C$22,"")</f>
        <v/>
      </c>
      <c r="BT27" s="1178" t="str">
        <f>IF(ISNUMBER(H27),'Cover Page'!$D$35/1000000*H27/'FX rate'!$C$22,"")</f>
        <v/>
      </c>
      <c r="BU27" s="1400" t="str">
        <f>IF(ISNUMBER(I27),'Cover Page'!$D$35/1000000*I27/'FX rate'!$C$22,"")</f>
        <v/>
      </c>
      <c r="BV27" s="1178" t="str">
        <f>IF(ISNUMBER(J27),'Cover Page'!$D$35/1000000*J27/'FX rate'!$C$22,"")</f>
        <v/>
      </c>
      <c r="BW27" s="1400" t="str">
        <f>IF(ISNUMBER(K27),'Cover Page'!$D$35/1000000*K27/'FX rate'!$C$22,"")</f>
        <v/>
      </c>
      <c r="BX27" s="1178" t="str">
        <f>IF(ISNUMBER(L27),'Cover Page'!$D$35/1000000*L27/'FX rate'!$C$22,"")</f>
        <v/>
      </c>
      <c r="BY27" s="1400" t="str">
        <f>IF(ISNUMBER(M27),'Cover Page'!$D$35/1000000*M27/'FX rate'!$C$22,"")</f>
        <v/>
      </c>
      <c r="BZ27" s="1178" t="str">
        <f>IF(ISNUMBER(N27),'Cover Page'!$D$35/1000000*N27/'FX rate'!$C$22,"")</f>
        <v/>
      </c>
      <c r="CA27" s="1400" t="str">
        <f>IF(ISNUMBER(O27),'Cover Page'!$D$35/1000000*O27/'FX rate'!$C$22,"")</f>
        <v/>
      </c>
      <c r="CB27" s="1178" t="str">
        <f>IF(ISNUMBER(P27),'Cover Page'!$D$35/1000000*P27/'FX rate'!$C$22,"")</f>
        <v/>
      </c>
      <c r="CC27" s="1400" t="str">
        <f>IF(ISNUMBER(Q27),'Cover Page'!$D$35/1000000*Q27/'FX rate'!$C$22,"")</f>
        <v/>
      </c>
      <c r="CD27" s="1401" t="str">
        <f>IF(ISNUMBER(R27),'Cover Page'!$D$35/1000000*R27/'FX rate'!$C$22,"")</f>
        <v/>
      </c>
      <c r="CE27" s="1398" t="str">
        <f>IF(ISNUMBER(S27),'Cover Page'!$D$35/1000000*S27/'FX rate'!$C$22,"")</f>
        <v/>
      </c>
      <c r="CF27" s="1176" t="str">
        <f>IF(ISNUMBER(T27),'Cover Page'!$D$35/1000000*T27/'FX rate'!$C$22,"")</f>
        <v/>
      </c>
      <c r="CG27" s="1400" t="str">
        <f>IF(ISNUMBER(U27),'Cover Page'!$D$35/1000000*U27/'FX rate'!$C$22,"")</f>
        <v/>
      </c>
      <c r="CH27" s="1401" t="str">
        <f>IF(ISNUMBER(V27),'Cover Page'!$D$35/1000000*V27/'FX rate'!$C$22,"")</f>
        <v/>
      </c>
      <c r="CI27" s="1398" t="str">
        <f>IF(ISNUMBER(W27),'Cover Page'!$D$35/1000000*W27/'FX rate'!$C$22,"")</f>
        <v/>
      </c>
      <c r="CJ27" s="1176" t="str">
        <f>IF(ISNUMBER(X27),'Cover Page'!$D$35/1000000*X27/'FX rate'!$C$22,"")</f>
        <v/>
      </c>
      <c r="CK27" s="1400" t="str">
        <f>IF(ISNUMBER(Y27),'Cover Page'!$D$35/1000000*Y27/'FX rate'!$C$22,"")</f>
        <v/>
      </c>
      <c r="CL27" s="1401" t="str">
        <f>IF(ISNUMBER(Z27),'Cover Page'!$D$35/1000000*Z27/'FX rate'!$C$22,"")</f>
        <v/>
      </c>
      <c r="CM27" s="1398">
        <f>IF(ISNUMBER(AA27),'Cover Page'!$D$35/1000000*AA27/'FX rate'!$C$22,"")</f>
        <v>0</v>
      </c>
      <c r="CN27" s="1176">
        <f>IF(ISNUMBER(AB27),'Cover Page'!$D$35/1000000*AB27/'FX rate'!$C$22,"")</f>
        <v>0</v>
      </c>
      <c r="CO27" s="1034"/>
      <c r="CP27" s="1034"/>
      <c r="CQ27" s="1034"/>
      <c r="CR27" s="1034"/>
      <c r="CS27" s="1034"/>
    </row>
    <row r="28" spans="1:97" s="2" customFormat="1" ht="14.25" x14ac:dyDescent="0.2">
      <c r="A28" s="1379"/>
      <c r="B28" s="85">
        <v>2009</v>
      </c>
      <c r="C28" s="210"/>
      <c r="D28" s="136"/>
      <c r="E28" s="211"/>
      <c r="F28" s="136"/>
      <c r="G28" s="211"/>
      <c r="H28" s="136"/>
      <c r="I28" s="211"/>
      <c r="J28" s="136"/>
      <c r="K28" s="211"/>
      <c r="L28" s="136"/>
      <c r="M28" s="211"/>
      <c r="N28" s="136"/>
      <c r="O28" s="211"/>
      <c r="P28" s="136"/>
      <c r="Q28" s="211"/>
      <c r="R28" s="136"/>
      <c r="S28" s="211"/>
      <c r="T28" s="136"/>
      <c r="U28" s="211"/>
      <c r="V28" s="136"/>
      <c r="W28" s="211"/>
      <c r="X28" s="136"/>
      <c r="Y28" s="211"/>
      <c r="Z28" s="212"/>
      <c r="AA28" s="675">
        <f t="shared" si="0"/>
        <v>0</v>
      </c>
      <c r="AB28" s="661">
        <f t="shared" si="1"/>
        <v>0</v>
      </c>
      <c r="AH28" s="1026">
        <v>2009</v>
      </c>
      <c r="AI28" s="1123" t="str">
        <f>IF(ISNUMBER(C28),'Cover Page'!$D$35/1000000*'4 classification'!C28/'FX rate'!$C14,"")</f>
        <v/>
      </c>
      <c r="AJ28" s="1124" t="str">
        <f>IF(ISNUMBER(D28),'Cover Page'!$D$35/1000000*'4 classification'!D28/'FX rate'!$C14,"")</f>
        <v/>
      </c>
      <c r="AK28" s="1430" t="str">
        <f>IF(ISNUMBER(E28),'Cover Page'!$D$35/1000000*'4 classification'!E28/'FX rate'!$C14,"")</f>
        <v/>
      </c>
      <c r="AL28" s="1124" t="str">
        <f>IF(ISNUMBER(F28),'Cover Page'!$D$35/1000000*'4 classification'!F28/'FX rate'!$C14,"")</f>
        <v/>
      </c>
      <c r="AM28" s="1430" t="str">
        <f>IF(ISNUMBER(G28),'Cover Page'!$D$35/1000000*'4 classification'!G28/'FX rate'!$C14,"")</f>
        <v/>
      </c>
      <c r="AN28" s="1124" t="str">
        <f>IF(ISNUMBER(H28),'Cover Page'!$D$35/1000000*'4 classification'!H28/'FX rate'!$C14,"")</f>
        <v/>
      </c>
      <c r="AO28" s="1430" t="str">
        <f>IF(ISNUMBER(I28),'Cover Page'!$D$35/1000000*'4 classification'!I28/'FX rate'!$C14,"")</f>
        <v/>
      </c>
      <c r="AP28" s="1124" t="str">
        <f>IF(ISNUMBER(J28),'Cover Page'!$D$35/1000000*'4 classification'!J28/'FX rate'!$C14,"")</f>
        <v/>
      </c>
      <c r="AQ28" s="1430" t="str">
        <f>IF(ISNUMBER(K28),'Cover Page'!$D$35/1000000*'4 classification'!K28/'FX rate'!$C14,"")</f>
        <v/>
      </c>
      <c r="AR28" s="1124" t="str">
        <f>IF(ISNUMBER(L28),'Cover Page'!$D$35/1000000*'4 classification'!L28/'FX rate'!$C14,"")</f>
        <v/>
      </c>
      <c r="AS28" s="1430" t="str">
        <f>IF(ISNUMBER(M28),'Cover Page'!$D$35/1000000*'4 classification'!M28/'FX rate'!$C14,"")</f>
        <v/>
      </c>
      <c r="AT28" s="1124" t="str">
        <f>IF(ISNUMBER(N28),'Cover Page'!$D$35/1000000*'4 classification'!N28/'FX rate'!$C14,"")</f>
        <v/>
      </c>
      <c r="AU28" s="1430" t="str">
        <f>IF(ISNUMBER(O28),'Cover Page'!$D$35/1000000*'4 classification'!O28/'FX rate'!$C14,"")</f>
        <v/>
      </c>
      <c r="AV28" s="1124" t="str">
        <f>IF(ISNUMBER(P28),'Cover Page'!$D$35/1000000*'4 classification'!P28/'FX rate'!$C14,"")</f>
        <v/>
      </c>
      <c r="AW28" s="1430" t="str">
        <f>IF(ISNUMBER(Q28),'Cover Page'!$D$35/1000000*'4 classification'!Q28/'FX rate'!$C14,"")</f>
        <v/>
      </c>
      <c r="AX28" s="1422" t="str">
        <f>IF(ISNUMBER(R28),'Cover Page'!$D$35/1000000*'4 classification'!R28/'FX rate'!$C14,"")</f>
        <v/>
      </c>
      <c r="AY28" s="1429" t="str">
        <f>IF(ISNUMBER(S28),'Cover Page'!$D$35/1000000*'4 classification'!S28/'FX rate'!$C14,"")</f>
        <v/>
      </c>
      <c r="AZ28" s="1122" t="str">
        <f>IF(ISNUMBER(T28),'Cover Page'!$D$35/1000000*'4 classification'!T28/'FX rate'!$C14,"")</f>
        <v/>
      </c>
      <c r="BA28" s="1429" t="str">
        <f>IF(ISNUMBER(U28),'Cover Page'!$D$35/1000000*'4 classification'!U28/'FX rate'!$C14,"")</f>
        <v/>
      </c>
      <c r="BB28" s="1122" t="str">
        <f>IF(ISNUMBER(V28),'Cover Page'!$D$35/1000000*'4 classification'!V28/'FX rate'!$C14,"")</f>
        <v/>
      </c>
      <c r="BC28" s="1429" t="str">
        <f>IF(ISNUMBER(W28),'Cover Page'!$D$35/1000000*'4 classification'!W28/'FX rate'!$C14,"")</f>
        <v/>
      </c>
      <c r="BD28" s="1122" t="str">
        <f>IF(ISNUMBER(X28),'Cover Page'!$D$35/1000000*'4 classification'!X28/'FX rate'!$C14,"")</f>
        <v/>
      </c>
      <c r="BE28" s="1429" t="str">
        <f>IF(ISNUMBER(Y28),'Cover Page'!$D$35/1000000*'4 classification'!Y28/'FX rate'!$C14,"")</f>
        <v/>
      </c>
      <c r="BF28" s="1122" t="str">
        <f>IF(ISNUMBER(Z28),'Cover Page'!$D$35/1000000*'4 classification'!Z28/'FX rate'!$C14,"")</f>
        <v/>
      </c>
      <c r="BG28" s="1421">
        <f>IF(ISNUMBER(AA28),'Cover Page'!$D$35/1000000*'4 classification'!AA28/'FX rate'!$C14,"")</f>
        <v>0</v>
      </c>
      <c r="BH28" s="1122">
        <f>IF(ISNUMBER(AB28),'Cover Page'!$D$35/1000000*'4 classification'!AB28/'FX rate'!$C14,"")</f>
        <v>0</v>
      </c>
      <c r="BI28" s="960"/>
      <c r="BN28" s="1099">
        <v>2009</v>
      </c>
      <c r="BO28" s="1177" t="str">
        <f>IF(ISNUMBER(C28),'Cover Page'!$D$35/1000000*C28/'FX rate'!$C$22,"")</f>
        <v/>
      </c>
      <c r="BP28" s="1178" t="str">
        <f>IF(ISNUMBER(D28),'Cover Page'!$D$35/1000000*D28/'FX rate'!$C$22,"")</f>
        <v/>
      </c>
      <c r="BQ28" s="1400" t="str">
        <f>IF(ISNUMBER(E28),'Cover Page'!$D$35/1000000*E28/'FX rate'!$C$22,"")</f>
        <v/>
      </c>
      <c r="BR28" s="1178" t="str">
        <f>IF(ISNUMBER(F28),'Cover Page'!$D$35/1000000*F28/'FX rate'!$C$22,"")</f>
        <v/>
      </c>
      <c r="BS28" s="1400" t="str">
        <f>IF(ISNUMBER(G28),'Cover Page'!$D$35/1000000*G28/'FX rate'!$C$22,"")</f>
        <v/>
      </c>
      <c r="BT28" s="1178" t="str">
        <f>IF(ISNUMBER(H28),'Cover Page'!$D$35/1000000*H28/'FX rate'!$C$22,"")</f>
        <v/>
      </c>
      <c r="BU28" s="1400" t="str">
        <f>IF(ISNUMBER(I28),'Cover Page'!$D$35/1000000*I28/'FX rate'!$C$22,"")</f>
        <v/>
      </c>
      <c r="BV28" s="1178" t="str">
        <f>IF(ISNUMBER(J28),'Cover Page'!$D$35/1000000*J28/'FX rate'!$C$22,"")</f>
        <v/>
      </c>
      <c r="BW28" s="1400" t="str">
        <f>IF(ISNUMBER(K28),'Cover Page'!$D$35/1000000*K28/'FX rate'!$C$22,"")</f>
        <v/>
      </c>
      <c r="BX28" s="1178" t="str">
        <f>IF(ISNUMBER(L28),'Cover Page'!$D$35/1000000*L28/'FX rate'!$C$22,"")</f>
        <v/>
      </c>
      <c r="BY28" s="1400" t="str">
        <f>IF(ISNUMBER(M28),'Cover Page'!$D$35/1000000*M28/'FX rate'!$C$22,"")</f>
        <v/>
      </c>
      <c r="BZ28" s="1178" t="str">
        <f>IF(ISNUMBER(N28),'Cover Page'!$D$35/1000000*N28/'FX rate'!$C$22,"")</f>
        <v/>
      </c>
      <c r="CA28" s="1400" t="str">
        <f>IF(ISNUMBER(O28),'Cover Page'!$D$35/1000000*O28/'FX rate'!$C$22,"")</f>
        <v/>
      </c>
      <c r="CB28" s="1178" t="str">
        <f>IF(ISNUMBER(P28),'Cover Page'!$D$35/1000000*P28/'FX rate'!$C$22,"")</f>
        <v/>
      </c>
      <c r="CC28" s="1400" t="str">
        <f>IF(ISNUMBER(Q28),'Cover Page'!$D$35/1000000*Q28/'FX rate'!$C$22,"")</f>
        <v/>
      </c>
      <c r="CD28" s="1401" t="str">
        <f>IF(ISNUMBER(R28),'Cover Page'!$D$35/1000000*R28/'FX rate'!$C$22,"")</f>
        <v/>
      </c>
      <c r="CE28" s="1398" t="str">
        <f>IF(ISNUMBER(S28),'Cover Page'!$D$35/1000000*S28/'FX rate'!$C$22,"")</f>
        <v/>
      </c>
      <c r="CF28" s="1176" t="str">
        <f>IF(ISNUMBER(T28),'Cover Page'!$D$35/1000000*T28/'FX rate'!$C$22,"")</f>
        <v/>
      </c>
      <c r="CG28" s="1400" t="str">
        <f>IF(ISNUMBER(U28),'Cover Page'!$D$35/1000000*U28/'FX rate'!$C$22,"")</f>
        <v/>
      </c>
      <c r="CH28" s="1401" t="str">
        <f>IF(ISNUMBER(V28),'Cover Page'!$D$35/1000000*V28/'FX rate'!$C$22,"")</f>
        <v/>
      </c>
      <c r="CI28" s="1398" t="str">
        <f>IF(ISNUMBER(W28),'Cover Page'!$D$35/1000000*W28/'FX rate'!$C$22,"")</f>
        <v/>
      </c>
      <c r="CJ28" s="1176" t="str">
        <f>IF(ISNUMBER(X28),'Cover Page'!$D$35/1000000*X28/'FX rate'!$C$22,"")</f>
        <v/>
      </c>
      <c r="CK28" s="1400" t="str">
        <f>IF(ISNUMBER(Y28),'Cover Page'!$D$35/1000000*Y28/'FX rate'!$C$22,"")</f>
        <v/>
      </c>
      <c r="CL28" s="1401" t="str">
        <f>IF(ISNUMBER(Z28),'Cover Page'!$D$35/1000000*Z28/'FX rate'!$C$22,"")</f>
        <v/>
      </c>
      <c r="CM28" s="1398">
        <f>IF(ISNUMBER(AA28),'Cover Page'!$D$35/1000000*AA28/'FX rate'!$C$22,"")</f>
        <v>0</v>
      </c>
      <c r="CN28" s="1176">
        <f>IF(ISNUMBER(AB28),'Cover Page'!$D$35/1000000*AB28/'FX rate'!$C$22,"")</f>
        <v>0</v>
      </c>
      <c r="CO28" s="1034"/>
      <c r="CP28" s="1034"/>
      <c r="CQ28" s="1034"/>
      <c r="CR28" s="1034"/>
      <c r="CS28" s="1034"/>
    </row>
    <row r="29" spans="1:97" s="2" customFormat="1" ht="14.25" x14ac:dyDescent="0.2">
      <c r="A29" s="1379"/>
      <c r="B29" s="85">
        <v>2010</v>
      </c>
      <c r="C29" s="210"/>
      <c r="D29" s="136"/>
      <c r="E29" s="211"/>
      <c r="F29" s="136"/>
      <c r="G29" s="211"/>
      <c r="H29" s="136"/>
      <c r="I29" s="211"/>
      <c r="J29" s="136"/>
      <c r="K29" s="211"/>
      <c r="L29" s="136"/>
      <c r="M29" s="211"/>
      <c r="N29" s="136"/>
      <c r="O29" s="211"/>
      <c r="P29" s="136"/>
      <c r="Q29" s="211"/>
      <c r="R29" s="136"/>
      <c r="S29" s="211"/>
      <c r="T29" s="136"/>
      <c r="U29" s="211"/>
      <c r="V29" s="136"/>
      <c r="W29" s="211"/>
      <c r="X29" s="136"/>
      <c r="Y29" s="211"/>
      <c r="Z29" s="212"/>
      <c r="AA29" s="675">
        <f t="shared" si="0"/>
        <v>0</v>
      </c>
      <c r="AB29" s="661">
        <f t="shared" si="1"/>
        <v>0</v>
      </c>
      <c r="AH29" s="1026">
        <v>2010</v>
      </c>
      <c r="AI29" s="1123" t="str">
        <f>IF(ISNUMBER(C29),'Cover Page'!$D$35/1000000*'4 classification'!C29/'FX rate'!$C15,"")</f>
        <v/>
      </c>
      <c r="AJ29" s="1124" t="str">
        <f>IF(ISNUMBER(D29),'Cover Page'!$D$35/1000000*'4 classification'!D29/'FX rate'!$C15,"")</f>
        <v/>
      </c>
      <c r="AK29" s="1430" t="str">
        <f>IF(ISNUMBER(E29),'Cover Page'!$D$35/1000000*'4 classification'!E29/'FX rate'!$C15,"")</f>
        <v/>
      </c>
      <c r="AL29" s="1124" t="str">
        <f>IF(ISNUMBER(F29),'Cover Page'!$D$35/1000000*'4 classification'!F29/'FX rate'!$C15,"")</f>
        <v/>
      </c>
      <c r="AM29" s="1430" t="str">
        <f>IF(ISNUMBER(G29),'Cover Page'!$D$35/1000000*'4 classification'!G29/'FX rate'!$C15,"")</f>
        <v/>
      </c>
      <c r="AN29" s="1124" t="str">
        <f>IF(ISNUMBER(H29),'Cover Page'!$D$35/1000000*'4 classification'!H29/'FX rate'!$C15,"")</f>
        <v/>
      </c>
      <c r="AO29" s="1430" t="str">
        <f>IF(ISNUMBER(I29),'Cover Page'!$D$35/1000000*'4 classification'!I29/'FX rate'!$C15,"")</f>
        <v/>
      </c>
      <c r="AP29" s="1124" t="str">
        <f>IF(ISNUMBER(J29),'Cover Page'!$D$35/1000000*'4 classification'!J29/'FX rate'!$C15,"")</f>
        <v/>
      </c>
      <c r="AQ29" s="1430" t="str">
        <f>IF(ISNUMBER(K29),'Cover Page'!$D$35/1000000*'4 classification'!K29/'FX rate'!$C15,"")</f>
        <v/>
      </c>
      <c r="AR29" s="1124" t="str">
        <f>IF(ISNUMBER(L29),'Cover Page'!$D$35/1000000*'4 classification'!L29/'FX rate'!$C15,"")</f>
        <v/>
      </c>
      <c r="AS29" s="1430" t="str">
        <f>IF(ISNUMBER(M29),'Cover Page'!$D$35/1000000*'4 classification'!M29/'FX rate'!$C15,"")</f>
        <v/>
      </c>
      <c r="AT29" s="1124" t="str">
        <f>IF(ISNUMBER(N29),'Cover Page'!$D$35/1000000*'4 classification'!N29/'FX rate'!$C15,"")</f>
        <v/>
      </c>
      <c r="AU29" s="1430" t="str">
        <f>IF(ISNUMBER(O29),'Cover Page'!$D$35/1000000*'4 classification'!O29/'FX rate'!$C15,"")</f>
        <v/>
      </c>
      <c r="AV29" s="1124" t="str">
        <f>IF(ISNUMBER(P29),'Cover Page'!$D$35/1000000*'4 classification'!P29/'FX rate'!$C15,"")</f>
        <v/>
      </c>
      <c r="AW29" s="1430" t="str">
        <f>IF(ISNUMBER(Q29),'Cover Page'!$D$35/1000000*'4 classification'!Q29/'FX rate'!$C15,"")</f>
        <v/>
      </c>
      <c r="AX29" s="1422" t="str">
        <f>IF(ISNUMBER(R29),'Cover Page'!$D$35/1000000*'4 classification'!R29/'FX rate'!$C15,"")</f>
        <v/>
      </c>
      <c r="AY29" s="1429" t="str">
        <f>IF(ISNUMBER(S29),'Cover Page'!$D$35/1000000*'4 classification'!S29/'FX rate'!$C15,"")</f>
        <v/>
      </c>
      <c r="AZ29" s="1122" t="str">
        <f>IF(ISNUMBER(T29),'Cover Page'!$D$35/1000000*'4 classification'!T29/'FX rate'!$C15,"")</f>
        <v/>
      </c>
      <c r="BA29" s="1429" t="str">
        <f>IF(ISNUMBER(U29),'Cover Page'!$D$35/1000000*'4 classification'!U29/'FX rate'!$C15,"")</f>
        <v/>
      </c>
      <c r="BB29" s="1122" t="str">
        <f>IF(ISNUMBER(V29),'Cover Page'!$D$35/1000000*'4 classification'!V29/'FX rate'!$C15,"")</f>
        <v/>
      </c>
      <c r="BC29" s="1429" t="str">
        <f>IF(ISNUMBER(W29),'Cover Page'!$D$35/1000000*'4 classification'!W29/'FX rate'!$C15,"")</f>
        <v/>
      </c>
      <c r="BD29" s="1122" t="str">
        <f>IF(ISNUMBER(X29),'Cover Page'!$D$35/1000000*'4 classification'!X29/'FX rate'!$C15,"")</f>
        <v/>
      </c>
      <c r="BE29" s="1429" t="str">
        <f>IF(ISNUMBER(Y29),'Cover Page'!$D$35/1000000*'4 classification'!Y29/'FX rate'!$C15,"")</f>
        <v/>
      </c>
      <c r="BF29" s="1122" t="str">
        <f>IF(ISNUMBER(Z29),'Cover Page'!$D$35/1000000*'4 classification'!Z29/'FX rate'!$C15,"")</f>
        <v/>
      </c>
      <c r="BG29" s="1421">
        <f>IF(ISNUMBER(AA29),'Cover Page'!$D$35/1000000*'4 classification'!AA29/'FX rate'!$C15,"")</f>
        <v>0</v>
      </c>
      <c r="BH29" s="1122">
        <f>IF(ISNUMBER(AB29),'Cover Page'!$D$35/1000000*'4 classification'!AB29/'FX rate'!$C15,"")</f>
        <v>0</v>
      </c>
      <c r="BI29" s="960"/>
      <c r="BN29" s="1099">
        <v>2010</v>
      </c>
      <c r="BO29" s="1177" t="str">
        <f>IF(ISNUMBER(C29),'Cover Page'!$D$35/1000000*C29/'FX rate'!$C$22,"")</f>
        <v/>
      </c>
      <c r="BP29" s="1178" t="str">
        <f>IF(ISNUMBER(D29),'Cover Page'!$D$35/1000000*D29/'FX rate'!$C$22,"")</f>
        <v/>
      </c>
      <c r="BQ29" s="1400" t="str">
        <f>IF(ISNUMBER(E29),'Cover Page'!$D$35/1000000*E29/'FX rate'!$C$22,"")</f>
        <v/>
      </c>
      <c r="BR29" s="1178" t="str">
        <f>IF(ISNUMBER(F29),'Cover Page'!$D$35/1000000*F29/'FX rate'!$C$22,"")</f>
        <v/>
      </c>
      <c r="BS29" s="1400" t="str">
        <f>IF(ISNUMBER(G29),'Cover Page'!$D$35/1000000*G29/'FX rate'!$C$22,"")</f>
        <v/>
      </c>
      <c r="BT29" s="1178" t="str">
        <f>IF(ISNUMBER(H29),'Cover Page'!$D$35/1000000*H29/'FX rate'!$C$22,"")</f>
        <v/>
      </c>
      <c r="BU29" s="1400" t="str">
        <f>IF(ISNUMBER(I29),'Cover Page'!$D$35/1000000*I29/'FX rate'!$C$22,"")</f>
        <v/>
      </c>
      <c r="BV29" s="1178" t="str">
        <f>IF(ISNUMBER(J29),'Cover Page'!$D$35/1000000*J29/'FX rate'!$C$22,"")</f>
        <v/>
      </c>
      <c r="BW29" s="1400" t="str">
        <f>IF(ISNUMBER(K29),'Cover Page'!$D$35/1000000*K29/'FX rate'!$C$22,"")</f>
        <v/>
      </c>
      <c r="BX29" s="1178" t="str">
        <f>IF(ISNUMBER(L29),'Cover Page'!$D$35/1000000*L29/'FX rate'!$C$22,"")</f>
        <v/>
      </c>
      <c r="BY29" s="1400" t="str">
        <f>IF(ISNUMBER(M29),'Cover Page'!$D$35/1000000*M29/'FX rate'!$C$22,"")</f>
        <v/>
      </c>
      <c r="BZ29" s="1178" t="str">
        <f>IF(ISNUMBER(N29),'Cover Page'!$D$35/1000000*N29/'FX rate'!$C$22,"")</f>
        <v/>
      </c>
      <c r="CA29" s="1400" t="str">
        <f>IF(ISNUMBER(O29),'Cover Page'!$D$35/1000000*O29/'FX rate'!$C$22,"")</f>
        <v/>
      </c>
      <c r="CB29" s="1178" t="str">
        <f>IF(ISNUMBER(P29),'Cover Page'!$D$35/1000000*P29/'FX rate'!$C$22,"")</f>
        <v/>
      </c>
      <c r="CC29" s="1400" t="str">
        <f>IF(ISNUMBER(Q29),'Cover Page'!$D$35/1000000*Q29/'FX rate'!$C$22,"")</f>
        <v/>
      </c>
      <c r="CD29" s="1401" t="str">
        <f>IF(ISNUMBER(R29),'Cover Page'!$D$35/1000000*R29/'FX rate'!$C$22,"")</f>
        <v/>
      </c>
      <c r="CE29" s="1398" t="str">
        <f>IF(ISNUMBER(S29),'Cover Page'!$D$35/1000000*S29/'FX rate'!$C$22,"")</f>
        <v/>
      </c>
      <c r="CF29" s="1176" t="str">
        <f>IF(ISNUMBER(T29),'Cover Page'!$D$35/1000000*T29/'FX rate'!$C$22,"")</f>
        <v/>
      </c>
      <c r="CG29" s="1400" t="str">
        <f>IF(ISNUMBER(U29),'Cover Page'!$D$35/1000000*U29/'FX rate'!$C$22,"")</f>
        <v/>
      </c>
      <c r="CH29" s="1401" t="str">
        <f>IF(ISNUMBER(V29),'Cover Page'!$D$35/1000000*V29/'FX rate'!$C$22,"")</f>
        <v/>
      </c>
      <c r="CI29" s="1398" t="str">
        <f>IF(ISNUMBER(W29),'Cover Page'!$D$35/1000000*W29/'FX rate'!$C$22,"")</f>
        <v/>
      </c>
      <c r="CJ29" s="1176" t="str">
        <f>IF(ISNUMBER(X29),'Cover Page'!$D$35/1000000*X29/'FX rate'!$C$22,"")</f>
        <v/>
      </c>
      <c r="CK29" s="1400" t="str">
        <f>IF(ISNUMBER(Y29),'Cover Page'!$D$35/1000000*Y29/'FX rate'!$C$22,"")</f>
        <v/>
      </c>
      <c r="CL29" s="1401" t="str">
        <f>IF(ISNUMBER(Z29),'Cover Page'!$D$35/1000000*Z29/'FX rate'!$C$22,"")</f>
        <v/>
      </c>
      <c r="CM29" s="1398">
        <f>IF(ISNUMBER(AA29),'Cover Page'!$D$35/1000000*AA29/'FX rate'!$C$22,"")</f>
        <v>0</v>
      </c>
      <c r="CN29" s="1176">
        <f>IF(ISNUMBER(AB29),'Cover Page'!$D$35/1000000*AB29/'FX rate'!$C$22,"")</f>
        <v>0</v>
      </c>
      <c r="CO29" s="1034"/>
      <c r="CP29" s="1034"/>
      <c r="CQ29" s="1034"/>
      <c r="CR29" s="1034"/>
      <c r="CS29" s="1034"/>
    </row>
    <row r="30" spans="1:97" s="2" customFormat="1" ht="14.25" x14ac:dyDescent="0.2">
      <c r="A30" s="1379"/>
      <c r="B30" s="85">
        <v>2011</v>
      </c>
      <c r="C30" s="210"/>
      <c r="D30" s="136"/>
      <c r="E30" s="211"/>
      <c r="F30" s="136"/>
      <c r="G30" s="211"/>
      <c r="H30" s="136"/>
      <c r="I30" s="211"/>
      <c r="J30" s="136"/>
      <c r="K30" s="211"/>
      <c r="L30" s="136"/>
      <c r="M30" s="211"/>
      <c r="N30" s="136"/>
      <c r="O30" s="211"/>
      <c r="P30" s="136"/>
      <c r="Q30" s="211"/>
      <c r="R30" s="136"/>
      <c r="S30" s="211"/>
      <c r="T30" s="136"/>
      <c r="U30" s="211"/>
      <c r="V30" s="136"/>
      <c r="W30" s="211"/>
      <c r="X30" s="136"/>
      <c r="Y30" s="211"/>
      <c r="Z30" s="212"/>
      <c r="AA30" s="675">
        <f t="shared" si="0"/>
        <v>0</v>
      </c>
      <c r="AB30" s="661">
        <f t="shared" si="1"/>
        <v>0</v>
      </c>
      <c r="AH30" s="1026">
        <v>2011</v>
      </c>
      <c r="AI30" s="1123" t="str">
        <f>IF(ISNUMBER(C30),'Cover Page'!$D$35/1000000*'4 classification'!C30/'FX rate'!$C16,"")</f>
        <v/>
      </c>
      <c r="AJ30" s="1124" t="str">
        <f>IF(ISNUMBER(D30),'Cover Page'!$D$35/1000000*'4 classification'!D30/'FX rate'!$C16,"")</f>
        <v/>
      </c>
      <c r="AK30" s="1430" t="str">
        <f>IF(ISNUMBER(E30),'Cover Page'!$D$35/1000000*'4 classification'!E30/'FX rate'!$C16,"")</f>
        <v/>
      </c>
      <c r="AL30" s="1124" t="str">
        <f>IF(ISNUMBER(F30),'Cover Page'!$D$35/1000000*'4 classification'!F30/'FX rate'!$C16,"")</f>
        <v/>
      </c>
      <c r="AM30" s="1430" t="str">
        <f>IF(ISNUMBER(G30),'Cover Page'!$D$35/1000000*'4 classification'!G30/'FX rate'!$C16,"")</f>
        <v/>
      </c>
      <c r="AN30" s="1124" t="str">
        <f>IF(ISNUMBER(H30),'Cover Page'!$D$35/1000000*'4 classification'!H30/'FX rate'!$C16,"")</f>
        <v/>
      </c>
      <c r="AO30" s="1430" t="str">
        <f>IF(ISNUMBER(I30),'Cover Page'!$D$35/1000000*'4 classification'!I30/'FX rate'!$C16,"")</f>
        <v/>
      </c>
      <c r="AP30" s="1124" t="str">
        <f>IF(ISNUMBER(J30),'Cover Page'!$D$35/1000000*'4 classification'!J30/'FX rate'!$C16,"")</f>
        <v/>
      </c>
      <c r="AQ30" s="1430" t="str">
        <f>IF(ISNUMBER(K30),'Cover Page'!$D$35/1000000*'4 classification'!K30/'FX rate'!$C16,"")</f>
        <v/>
      </c>
      <c r="AR30" s="1124" t="str">
        <f>IF(ISNUMBER(L30),'Cover Page'!$D$35/1000000*'4 classification'!L30/'FX rate'!$C16,"")</f>
        <v/>
      </c>
      <c r="AS30" s="1430" t="str">
        <f>IF(ISNUMBER(M30),'Cover Page'!$D$35/1000000*'4 classification'!M30/'FX rate'!$C16,"")</f>
        <v/>
      </c>
      <c r="AT30" s="1124" t="str">
        <f>IF(ISNUMBER(N30),'Cover Page'!$D$35/1000000*'4 classification'!N30/'FX rate'!$C16,"")</f>
        <v/>
      </c>
      <c r="AU30" s="1430" t="str">
        <f>IF(ISNUMBER(O30),'Cover Page'!$D$35/1000000*'4 classification'!O30/'FX rate'!$C16,"")</f>
        <v/>
      </c>
      <c r="AV30" s="1124" t="str">
        <f>IF(ISNUMBER(P30),'Cover Page'!$D$35/1000000*'4 classification'!P30/'FX rate'!$C16,"")</f>
        <v/>
      </c>
      <c r="AW30" s="1430" t="str">
        <f>IF(ISNUMBER(Q30),'Cover Page'!$D$35/1000000*'4 classification'!Q30/'FX rate'!$C16,"")</f>
        <v/>
      </c>
      <c r="AX30" s="1422" t="str">
        <f>IF(ISNUMBER(R30),'Cover Page'!$D$35/1000000*'4 classification'!R30/'FX rate'!$C16,"")</f>
        <v/>
      </c>
      <c r="AY30" s="1429" t="str">
        <f>IF(ISNUMBER(S30),'Cover Page'!$D$35/1000000*'4 classification'!S30/'FX rate'!$C16,"")</f>
        <v/>
      </c>
      <c r="AZ30" s="1122" t="str">
        <f>IF(ISNUMBER(T30),'Cover Page'!$D$35/1000000*'4 classification'!T30/'FX rate'!$C16,"")</f>
        <v/>
      </c>
      <c r="BA30" s="1429" t="str">
        <f>IF(ISNUMBER(U30),'Cover Page'!$D$35/1000000*'4 classification'!U30/'FX rate'!$C16,"")</f>
        <v/>
      </c>
      <c r="BB30" s="1122" t="str">
        <f>IF(ISNUMBER(V30),'Cover Page'!$D$35/1000000*'4 classification'!V30/'FX rate'!$C16,"")</f>
        <v/>
      </c>
      <c r="BC30" s="1429" t="str">
        <f>IF(ISNUMBER(W30),'Cover Page'!$D$35/1000000*'4 classification'!W30/'FX rate'!$C16,"")</f>
        <v/>
      </c>
      <c r="BD30" s="1122" t="str">
        <f>IF(ISNUMBER(X30),'Cover Page'!$D$35/1000000*'4 classification'!X30/'FX rate'!$C16,"")</f>
        <v/>
      </c>
      <c r="BE30" s="1429" t="str">
        <f>IF(ISNUMBER(Y30),'Cover Page'!$D$35/1000000*'4 classification'!Y30/'FX rate'!$C16,"")</f>
        <v/>
      </c>
      <c r="BF30" s="1122" t="str">
        <f>IF(ISNUMBER(Z30),'Cover Page'!$D$35/1000000*'4 classification'!Z30/'FX rate'!$C16,"")</f>
        <v/>
      </c>
      <c r="BG30" s="1421">
        <f>IF(ISNUMBER(AA30),'Cover Page'!$D$35/1000000*'4 classification'!AA30/'FX rate'!$C16,"")</f>
        <v>0</v>
      </c>
      <c r="BH30" s="1122">
        <f>IF(ISNUMBER(AB30),'Cover Page'!$D$35/1000000*'4 classification'!AB30/'FX rate'!$C16,"")</f>
        <v>0</v>
      </c>
      <c r="BI30" s="960"/>
      <c r="BN30" s="1099">
        <v>2011</v>
      </c>
      <c r="BO30" s="1177" t="str">
        <f>IF(ISNUMBER(C30),'Cover Page'!$D$35/1000000*C30/'FX rate'!$C$22,"")</f>
        <v/>
      </c>
      <c r="BP30" s="1178" t="str">
        <f>IF(ISNUMBER(D30),'Cover Page'!$D$35/1000000*D30/'FX rate'!$C$22,"")</f>
        <v/>
      </c>
      <c r="BQ30" s="1400" t="str">
        <f>IF(ISNUMBER(E30),'Cover Page'!$D$35/1000000*E30/'FX rate'!$C$22,"")</f>
        <v/>
      </c>
      <c r="BR30" s="1178" t="str">
        <f>IF(ISNUMBER(F30),'Cover Page'!$D$35/1000000*F30/'FX rate'!$C$22,"")</f>
        <v/>
      </c>
      <c r="BS30" s="1400" t="str">
        <f>IF(ISNUMBER(G30),'Cover Page'!$D$35/1000000*G30/'FX rate'!$C$22,"")</f>
        <v/>
      </c>
      <c r="BT30" s="1178" t="str">
        <f>IF(ISNUMBER(H30),'Cover Page'!$D$35/1000000*H30/'FX rate'!$C$22,"")</f>
        <v/>
      </c>
      <c r="BU30" s="1400" t="str">
        <f>IF(ISNUMBER(I30),'Cover Page'!$D$35/1000000*I30/'FX rate'!$C$22,"")</f>
        <v/>
      </c>
      <c r="BV30" s="1178" t="str">
        <f>IF(ISNUMBER(J30),'Cover Page'!$D$35/1000000*J30/'FX rate'!$C$22,"")</f>
        <v/>
      </c>
      <c r="BW30" s="1400" t="str">
        <f>IF(ISNUMBER(K30),'Cover Page'!$D$35/1000000*K30/'FX rate'!$C$22,"")</f>
        <v/>
      </c>
      <c r="BX30" s="1178" t="str">
        <f>IF(ISNUMBER(L30),'Cover Page'!$D$35/1000000*L30/'FX rate'!$C$22,"")</f>
        <v/>
      </c>
      <c r="BY30" s="1400" t="str">
        <f>IF(ISNUMBER(M30),'Cover Page'!$D$35/1000000*M30/'FX rate'!$C$22,"")</f>
        <v/>
      </c>
      <c r="BZ30" s="1178" t="str">
        <f>IF(ISNUMBER(N30),'Cover Page'!$D$35/1000000*N30/'FX rate'!$C$22,"")</f>
        <v/>
      </c>
      <c r="CA30" s="1400" t="str">
        <f>IF(ISNUMBER(O30),'Cover Page'!$D$35/1000000*O30/'FX rate'!$C$22,"")</f>
        <v/>
      </c>
      <c r="CB30" s="1178" t="str">
        <f>IF(ISNUMBER(P30),'Cover Page'!$D$35/1000000*P30/'FX rate'!$C$22,"")</f>
        <v/>
      </c>
      <c r="CC30" s="1400" t="str">
        <f>IF(ISNUMBER(Q30),'Cover Page'!$D$35/1000000*Q30/'FX rate'!$C$22,"")</f>
        <v/>
      </c>
      <c r="CD30" s="1401" t="str">
        <f>IF(ISNUMBER(R30),'Cover Page'!$D$35/1000000*R30/'FX rate'!$C$22,"")</f>
        <v/>
      </c>
      <c r="CE30" s="1398" t="str">
        <f>IF(ISNUMBER(S30),'Cover Page'!$D$35/1000000*S30/'FX rate'!$C$22,"")</f>
        <v/>
      </c>
      <c r="CF30" s="1176" t="str">
        <f>IF(ISNUMBER(T30),'Cover Page'!$D$35/1000000*T30/'FX rate'!$C$22,"")</f>
        <v/>
      </c>
      <c r="CG30" s="1400" t="str">
        <f>IF(ISNUMBER(U30),'Cover Page'!$D$35/1000000*U30/'FX rate'!$C$22,"")</f>
        <v/>
      </c>
      <c r="CH30" s="1401" t="str">
        <f>IF(ISNUMBER(V30),'Cover Page'!$D$35/1000000*V30/'FX rate'!$C$22,"")</f>
        <v/>
      </c>
      <c r="CI30" s="1398" t="str">
        <f>IF(ISNUMBER(W30),'Cover Page'!$D$35/1000000*W30/'FX rate'!$C$22,"")</f>
        <v/>
      </c>
      <c r="CJ30" s="1176" t="str">
        <f>IF(ISNUMBER(X30),'Cover Page'!$D$35/1000000*X30/'FX rate'!$C$22,"")</f>
        <v/>
      </c>
      <c r="CK30" s="1400" t="str">
        <f>IF(ISNUMBER(Y30),'Cover Page'!$D$35/1000000*Y30/'FX rate'!$C$22,"")</f>
        <v/>
      </c>
      <c r="CL30" s="1401" t="str">
        <f>IF(ISNUMBER(Z30),'Cover Page'!$D$35/1000000*Z30/'FX rate'!$C$22,"")</f>
        <v/>
      </c>
      <c r="CM30" s="1398">
        <f>IF(ISNUMBER(AA30),'Cover Page'!$D$35/1000000*AA30/'FX rate'!$C$22,"")</f>
        <v>0</v>
      </c>
      <c r="CN30" s="1176">
        <f>IF(ISNUMBER(AB30),'Cover Page'!$D$35/1000000*AB30/'FX rate'!$C$22,"")</f>
        <v>0</v>
      </c>
      <c r="CO30" s="1034"/>
      <c r="CP30" s="1034"/>
      <c r="CQ30" s="1034"/>
      <c r="CR30" s="1034"/>
      <c r="CS30" s="1034"/>
    </row>
    <row r="31" spans="1:97" s="2" customFormat="1" ht="14.25" x14ac:dyDescent="0.2">
      <c r="A31" s="1379"/>
      <c r="B31" s="85">
        <v>2012</v>
      </c>
      <c r="C31" s="210"/>
      <c r="D31" s="136"/>
      <c r="E31" s="211"/>
      <c r="F31" s="136"/>
      <c r="G31" s="211"/>
      <c r="H31" s="136"/>
      <c r="I31" s="211"/>
      <c r="J31" s="136"/>
      <c r="K31" s="211"/>
      <c r="L31" s="136"/>
      <c r="M31" s="211"/>
      <c r="N31" s="136"/>
      <c r="O31" s="211"/>
      <c r="P31" s="136"/>
      <c r="Q31" s="211"/>
      <c r="R31" s="136"/>
      <c r="S31" s="211"/>
      <c r="T31" s="136"/>
      <c r="U31" s="211"/>
      <c r="V31" s="136"/>
      <c r="W31" s="211"/>
      <c r="X31" s="136"/>
      <c r="Y31" s="211"/>
      <c r="Z31" s="212"/>
      <c r="AA31" s="675">
        <f t="shared" si="0"/>
        <v>0</v>
      </c>
      <c r="AB31" s="661">
        <f t="shared" si="1"/>
        <v>0</v>
      </c>
      <c r="AH31" s="1026">
        <v>2012</v>
      </c>
      <c r="AI31" s="1123" t="str">
        <f>IF(ISNUMBER(C31),'Cover Page'!$D$35/1000000*'4 classification'!C31/'FX rate'!$C17,"")</f>
        <v/>
      </c>
      <c r="AJ31" s="1124" t="str">
        <f>IF(ISNUMBER(D31),'Cover Page'!$D$35/1000000*'4 classification'!D31/'FX rate'!$C17,"")</f>
        <v/>
      </c>
      <c r="AK31" s="1430" t="str">
        <f>IF(ISNUMBER(E31),'Cover Page'!$D$35/1000000*'4 classification'!E31/'FX rate'!$C17,"")</f>
        <v/>
      </c>
      <c r="AL31" s="1124" t="str">
        <f>IF(ISNUMBER(F31),'Cover Page'!$D$35/1000000*'4 classification'!F31/'FX rate'!$C17,"")</f>
        <v/>
      </c>
      <c r="AM31" s="1430" t="str">
        <f>IF(ISNUMBER(G31),'Cover Page'!$D$35/1000000*'4 classification'!G31/'FX rate'!$C17,"")</f>
        <v/>
      </c>
      <c r="AN31" s="1124" t="str">
        <f>IF(ISNUMBER(H31),'Cover Page'!$D$35/1000000*'4 classification'!H31/'FX rate'!$C17,"")</f>
        <v/>
      </c>
      <c r="AO31" s="1430" t="str">
        <f>IF(ISNUMBER(I31),'Cover Page'!$D$35/1000000*'4 classification'!I31/'FX rate'!$C17,"")</f>
        <v/>
      </c>
      <c r="AP31" s="1124" t="str">
        <f>IF(ISNUMBER(J31),'Cover Page'!$D$35/1000000*'4 classification'!J31/'FX rate'!$C17,"")</f>
        <v/>
      </c>
      <c r="AQ31" s="1430" t="str">
        <f>IF(ISNUMBER(K31),'Cover Page'!$D$35/1000000*'4 classification'!K31/'FX rate'!$C17,"")</f>
        <v/>
      </c>
      <c r="AR31" s="1124" t="str">
        <f>IF(ISNUMBER(L31),'Cover Page'!$D$35/1000000*'4 classification'!L31/'FX rate'!$C17,"")</f>
        <v/>
      </c>
      <c r="AS31" s="1430" t="str">
        <f>IF(ISNUMBER(M31),'Cover Page'!$D$35/1000000*'4 classification'!M31/'FX rate'!$C17,"")</f>
        <v/>
      </c>
      <c r="AT31" s="1124" t="str">
        <f>IF(ISNUMBER(N31),'Cover Page'!$D$35/1000000*'4 classification'!N31/'FX rate'!$C17,"")</f>
        <v/>
      </c>
      <c r="AU31" s="1430" t="str">
        <f>IF(ISNUMBER(O31),'Cover Page'!$D$35/1000000*'4 classification'!O31/'FX rate'!$C17,"")</f>
        <v/>
      </c>
      <c r="AV31" s="1124" t="str">
        <f>IF(ISNUMBER(P31),'Cover Page'!$D$35/1000000*'4 classification'!P31/'FX rate'!$C17,"")</f>
        <v/>
      </c>
      <c r="AW31" s="1430" t="str">
        <f>IF(ISNUMBER(Q31),'Cover Page'!$D$35/1000000*'4 classification'!Q31/'FX rate'!$C17,"")</f>
        <v/>
      </c>
      <c r="AX31" s="1422" t="str">
        <f>IF(ISNUMBER(R31),'Cover Page'!$D$35/1000000*'4 classification'!R31/'FX rate'!$C17,"")</f>
        <v/>
      </c>
      <c r="AY31" s="1429" t="str">
        <f>IF(ISNUMBER(S31),'Cover Page'!$D$35/1000000*'4 classification'!S31/'FX rate'!$C17,"")</f>
        <v/>
      </c>
      <c r="AZ31" s="1122" t="str">
        <f>IF(ISNUMBER(T31),'Cover Page'!$D$35/1000000*'4 classification'!T31/'FX rate'!$C17,"")</f>
        <v/>
      </c>
      <c r="BA31" s="1429" t="str">
        <f>IF(ISNUMBER(U31),'Cover Page'!$D$35/1000000*'4 classification'!U31/'FX rate'!$C17,"")</f>
        <v/>
      </c>
      <c r="BB31" s="1122" t="str">
        <f>IF(ISNUMBER(V31),'Cover Page'!$D$35/1000000*'4 classification'!V31/'FX rate'!$C17,"")</f>
        <v/>
      </c>
      <c r="BC31" s="1429" t="str">
        <f>IF(ISNUMBER(W31),'Cover Page'!$D$35/1000000*'4 classification'!W31/'FX rate'!$C17,"")</f>
        <v/>
      </c>
      <c r="BD31" s="1122" t="str">
        <f>IF(ISNUMBER(X31),'Cover Page'!$D$35/1000000*'4 classification'!X31/'FX rate'!$C17,"")</f>
        <v/>
      </c>
      <c r="BE31" s="1429" t="str">
        <f>IF(ISNUMBER(Y31),'Cover Page'!$D$35/1000000*'4 classification'!Y31/'FX rate'!$C17,"")</f>
        <v/>
      </c>
      <c r="BF31" s="1122" t="str">
        <f>IF(ISNUMBER(Z31),'Cover Page'!$D$35/1000000*'4 classification'!Z31/'FX rate'!$C17,"")</f>
        <v/>
      </c>
      <c r="BG31" s="1421">
        <f>IF(ISNUMBER(AA31),'Cover Page'!$D$35/1000000*'4 classification'!AA31/'FX rate'!$C17,"")</f>
        <v>0</v>
      </c>
      <c r="BH31" s="1122">
        <f>IF(ISNUMBER(AB31),'Cover Page'!$D$35/1000000*'4 classification'!AB31/'FX rate'!$C17,"")</f>
        <v>0</v>
      </c>
      <c r="BI31" s="960"/>
      <c r="BN31" s="1099">
        <v>2012</v>
      </c>
      <c r="BO31" s="1177" t="str">
        <f>IF(ISNUMBER(C31),'Cover Page'!$D$35/1000000*C31/'FX rate'!$C$22,"")</f>
        <v/>
      </c>
      <c r="BP31" s="1178" t="str">
        <f>IF(ISNUMBER(D31),'Cover Page'!$D$35/1000000*D31/'FX rate'!$C$22,"")</f>
        <v/>
      </c>
      <c r="BQ31" s="1400" t="str">
        <f>IF(ISNUMBER(E31),'Cover Page'!$D$35/1000000*E31/'FX rate'!$C$22,"")</f>
        <v/>
      </c>
      <c r="BR31" s="1178" t="str">
        <f>IF(ISNUMBER(F31),'Cover Page'!$D$35/1000000*F31/'FX rate'!$C$22,"")</f>
        <v/>
      </c>
      <c r="BS31" s="1400" t="str">
        <f>IF(ISNUMBER(G31),'Cover Page'!$D$35/1000000*G31/'FX rate'!$C$22,"")</f>
        <v/>
      </c>
      <c r="BT31" s="1178" t="str">
        <f>IF(ISNUMBER(H31),'Cover Page'!$D$35/1000000*H31/'FX rate'!$C$22,"")</f>
        <v/>
      </c>
      <c r="BU31" s="1400" t="str">
        <f>IF(ISNUMBER(I31),'Cover Page'!$D$35/1000000*I31/'FX rate'!$C$22,"")</f>
        <v/>
      </c>
      <c r="BV31" s="1178" t="str">
        <f>IF(ISNUMBER(J31),'Cover Page'!$D$35/1000000*J31/'FX rate'!$C$22,"")</f>
        <v/>
      </c>
      <c r="BW31" s="1400" t="str">
        <f>IF(ISNUMBER(K31),'Cover Page'!$D$35/1000000*K31/'FX rate'!$C$22,"")</f>
        <v/>
      </c>
      <c r="BX31" s="1178" t="str">
        <f>IF(ISNUMBER(L31),'Cover Page'!$D$35/1000000*L31/'FX rate'!$C$22,"")</f>
        <v/>
      </c>
      <c r="BY31" s="1400" t="str">
        <f>IF(ISNUMBER(M31),'Cover Page'!$D$35/1000000*M31/'FX rate'!$C$22,"")</f>
        <v/>
      </c>
      <c r="BZ31" s="1178" t="str">
        <f>IF(ISNUMBER(N31),'Cover Page'!$D$35/1000000*N31/'FX rate'!$C$22,"")</f>
        <v/>
      </c>
      <c r="CA31" s="1400" t="str">
        <f>IF(ISNUMBER(O31),'Cover Page'!$D$35/1000000*O31/'FX rate'!$C$22,"")</f>
        <v/>
      </c>
      <c r="CB31" s="1178" t="str">
        <f>IF(ISNUMBER(P31),'Cover Page'!$D$35/1000000*P31/'FX rate'!$C$22,"")</f>
        <v/>
      </c>
      <c r="CC31" s="1400" t="str">
        <f>IF(ISNUMBER(Q31),'Cover Page'!$D$35/1000000*Q31/'FX rate'!$C$22,"")</f>
        <v/>
      </c>
      <c r="CD31" s="1401" t="str">
        <f>IF(ISNUMBER(R31),'Cover Page'!$D$35/1000000*R31/'FX rate'!$C$22,"")</f>
        <v/>
      </c>
      <c r="CE31" s="1398" t="str">
        <f>IF(ISNUMBER(S31),'Cover Page'!$D$35/1000000*S31/'FX rate'!$C$22,"")</f>
        <v/>
      </c>
      <c r="CF31" s="1176" t="str">
        <f>IF(ISNUMBER(T31),'Cover Page'!$D$35/1000000*T31/'FX rate'!$C$22,"")</f>
        <v/>
      </c>
      <c r="CG31" s="1400" t="str">
        <f>IF(ISNUMBER(U31),'Cover Page'!$D$35/1000000*U31/'FX rate'!$C$22,"")</f>
        <v/>
      </c>
      <c r="CH31" s="1401" t="str">
        <f>IF(ISNUMBER(V31),'Cover Page'!$D$35/1000000*V31/'FX rate'!$C$22,"")</f>
        <v/>
      </c>
      <c r="CI31" s="1398" t="str">
        <f>IF(ISNUMBER(W31),'Cover Page'!$D$35/1000000*W31/'FX rate'!$C$22,"")</f>
        <v/>
      </c>
      <c r="CJ31" s="1176" t="str">
        <f>IF(ISNUMBER(X31),'Cover Page'!$D$35/1000000*X31/'FX rate'!$C$22,"")</f>
        <v/>
      </c>
      <c r="CK31" s="1400" t="str">
        <f>IF(ISNUMBER(Y31),'Cover Page'!$D$35/1000000*Y31/'FX rate'!$C$22,"")</f>
        <v/>
      </c>
      <c r="CL31" s="1401" t="str">
        <f>IF(ISNUMBER(Z31),'Cover Page'!$D$35/1000000*Z31/'FX rate'!$C$22,"")</f>
        <v/>
      </c>
      <c r="CM31" s="1398">
        <f>IF(ISNUMBER(AA31),'Cover Page'!$D$35/1000000*AA31/'FX rate'!$C$22,"")</f>
        <v>0</v>
      </c>
      <c r="CN31" s="1176">
        <f>IF(ISNUMBER(AB31),'Cover Page'!$D$35/1000000*AB31/'FX rate'!$C$22,"")</f>
        <v>0</v>
      </c>
      <c r="CO31" s="1034"/>
      <c r="CP31" s="1034"/>
      <c r="CQ31" s="1034"/>
      <c r="CR31" s="1034"/>
      <c r="CS31" s="1034"/>
    </row>
    <row r="32" spans="1:97" s="2" customFormat="1" ht="14.25" x14ac:dyDescent="0.2">
      <c r="A32" s="1379"/>
      <c r="B32" s="85">
        <v>2013</v>
      </c>
      <c r="C32" s="210"/>
      <c r="D32" s="136"/>
      <c r="E32" s="211"/>
      <c r="F32" s="136"/>
      <c r="G32" s="211"/>
      <c r="H32" s="136"/>
      <c r="I32" s="211"/>
      <c r="J32" s="136"/>
      <c r="K32" s="211"/>
      <c r="L32" s="136"/>
      <c r="M32" s="211"/>
      <c r="N32" s="136"/>
      <c r="O32" s="211"/>
      <c r="P32" s="136"/>
      <c r="Q32" s="211"/>
      <c r="R32" s="136"/>
      <c r="S32" s="211"/>
      <c r="T32" s="136"/>
      <c r="U32" s="211"/>
      <c r="V32" s="136"/>
      <c r="W32" s="211"/>
      <c r="X32" s="136"/>
      <c r="Y32" s="211"/>
      <c r="Z32" s="212"/>
      <c r="AA32" s="675">
        <f t="shared" si="0"/>
        <v>0</v>
      </c>
      <c r="AB32" s="661">
        <f t="shared" si="1"/>
        <v>0</v>
      </c>
      <c r="AH32" s="1026">
        <v>2013</v>
      </c>
      <c r="AI32" s="1123" t="str">
        <f>IF(ISNUMBER(C32),'Cover Page'!$D$35/1000000*'4 classification'!C32/'FX rate'!$C18,"")</f>
        <v/>
      </c>
      <c r="AJ32" s="1124" t="str">
        <f>IF(ISNUMBER(D32),'Cover Page'!$D$35/1000000*'4 classification'!D32/'FX rate'!$C18,"")</f>
        <v/>
      </c>
      <c r="AK32" s="1430" t="str">
        <f>IF(ISNUMBER(E32),'Cover Page'!$D$35/1000000*'4 classification'!E32/'FX rate'!$C18,"")</f>
        <v/>
      </c>
      <c r="AL32" s="1124" t="str">
        <f>IF(ISNUMBER(F32),'Cover Page'!$D$35/1000000*'4 classification'!F32/'FX rate'!$C18,"")</f>
        <v/>
      </c>
      <c r="AM32" s="1430" t="str">
        <f>IF(ISNUMBER(G32),'Cover Page'!$D$35/1000000*'4 classification'!G32/'FX rate'!$C18,"")</f>
        <v/>
      </c>
      <c r="AN32" s="1124" t="str">
        <f>IF(ISNUMBER(H32),'Cover Page'!$D$35/1000000*'4 classification'!H32/'FX rate'!$C18,"")</f>
        <v/>
      </c>
      <c r="AO32" s="1430" t="str">
        <f>IF(ISNUMBER(I32),'Cover Page'!$D$35/1000000*'4 classification'!I32/'FX rate'!$C18,"")</f>
        <v/>
      </c>
      <c r="AP32" s="1124" t="str">
        <f>IF(ISNUMBER(J32),'Cover Page'!$D$35/1000000*'4 classification'!J32/'FX rate'!$C18,"")</f>
        <v/>
      </c>
      <c r="AQ32" s="1430" t="str">
        <f>IF(ISNUMBER(K32),'Cover Page'!$D$35/1000000*'4 classification'!K32/'FX rate'!$C18,"")</f>
        <v/>
      </c>
      <c r="AR32" s="1124" t="str">
        <f>IF(ISNUMBER(L32),'Cover Page'!$D$35/1000000*'4 classification'!L32/'FX rate'!$C18,"")</f>
        <v/>
      </c>
      <c r="AS32" s="1430" t="str">
        <f>IF(ISNUMBER(M32),'Cover Page'!$D$35/1000000*'4 classification'!M32/'FX rate'!$C18,"")</f>
        <v/>
      </c>
      <c r="AT32" s="1124" t="str">
        <f>IF(ISNUMBER(N32),'Cover Page'!$D$35/1000000*'4 classification'!N32/'FX rate'!$C18,"")</f>
        <v/>
      </c>
      <c r="AU32" s="1430" t="str">
        <f>IF(ISNUMBER(O32),'Cover Page'!$D$35/1000000*'4 classification'!O32/'FX rate'!$C18,"")</f>
        <v/>
      </c>
      <c r="AV32" s="1124" t="str">
        <f>IF(ISNUMBER(P32),'Cover Page'!$D$35/1000000*'4 classification'!P32/'FX rate'!$C18,"")</f>
        <v/>
      </c>
      <c r="AW32" s="1430" t="str">
        <f>IF(ISNUMBER(Q32),'Cover Page'!$D$35/1000000*'4 classification'!Q32/'FX rate'!$C18,"")</f>
        <v/>
      </c>
      <c r="AX32" s="1422" t="str">
        <f>IF(ISNUMBER(R32),'Cover Page'!$D$35/1000000*'4 classification'!R32/'FX rate'!$C18,"")</f>
        <v/>
      </c>
      <c r="AY32" s="1429" t="str">
        <f>IF(ISNUMBER(S32),'Cover Page'!$D$35/1000000*'4 classification'!S32/'FX rate'!$C18,"")</f>
        <v/>
      </c>
      <c r="AZ32" s="1122" t="str">
        <f>IF(ISNUMBER(T32),'Cover Page'!$D$35/1000000*'4 classification'!T32/'FX rate'!$C18,"")</f>
        <v/>
      </c>
      <c r="BA32" s="1429" t="str">
        <f>IF(ISNUMBER(U32),'Cover Page'!$D$35/1000000*'4 classification'!U32/'FX rate'!$C18,"")</f>
        <v/>
      </c>
      <c r="BB32" s="1122" t="str">
        <f>IF(ISNUMBER(V32),'Cover Page'!$D$35/1000000*'4 classification'!V32/'FX rate'!$C18,"")</f>
        <v/>
      </c>
      <c r="BC32" s="1429" t="str">
        <f>IF(ISNUMBER(W32),'Cover Page'!$D$35/1000000*'4 classification'!W32/'FX rate'!$C18,"")</f>
        <v/>
      </c>
      <c r="BD32" s="1122" t="str">
        <f>IF(ISNUMBER(X32),'Cover Page'!$D$35/1000000*'4 classification'!X32/'FX rate'!$C18,"")</f>
        <v/>
      </c>
      <c r="BE32" s="1429" t="str">
        <f>IF(ISNUMBER(Y32),'Cover Page'!$D$35/1000000*'4 classification'!Y32/'FX rate'!$C18,"")</f>
        <v/>
      </c>
      <c r="BF32" s="1122" t="str">
        <f>IF(ISNUMBER(Z32),'Cover Page'!$D$35/1000000*'4 classification'!Z32/'FX rate'!$C18,"")</f>
        <v/>
      </c>
      <c r="BG32" s="1421">
        <f>IF(ISNUMBER(AA32),'Cover Page'!$D$35/1000000*'4 classification'!AA32/'FX rate'!$C18,"")</f>
        <v>0</v>
      </c>
      <c r="BH32" s="1122">
        <f>IF(ISNUMBER(AB32),'Cover Page'!$D$35/1000000*'4 classification'!AB32/'FX rate'!$C18,"")</f>
        <v>0</v>
      </c>
      <c r="BI32" s="960"/>
      <c r="BN32" s="1099">
        <v>2013</v>
      </c>
      <c r="BO32" s="1177" t="str">
        <f>IF(ISNUMBER(C32),'Cover Page'!$D$35/1000000*C32/'FX rate'!$C$22,"")</f>
        <v/>
      </c>
      <c r="BP32" s="1178" t="str">
        <f>IF(ISNUMBER(D32),'Cover Page'!$D$35/1000000*D32/'FX rate'!$C$22,"")</f>
        <v/>
      </c>
      <c r="BQ32" s="1400" t="str">
        <f>IF(ISNUMBER(E32),'Cover Page'!$D$35/1000000*E32/'FX rate'!$C$22,"")</f>
        <v/>
      </c>
      <c r="BR32" s="1178" t="str">
        <f>IF(ISNUMBER(F32),'Cover Page'!$D$35/1000000*F32/'FX rate'!$C$22,"")</f>
        <v/>
      </c>
      <c r="BS32" s="1400" t="str">
        <f>IF(ISNUMBER(G32),'Cover Page'!$D$35/1000000*G32/'FX rate'!$C$22,"")</f>
        <v/>
      </c>
      <c r="BT32" s="1178" t="str">
        <f>IF(ISNUMBER(H32),'Cover Page'!$D$35/1000000*H32/'FX rate'!$C$22,"")</f>
        <v/>
      </c>
      <c r="BU32" s="1400" t="str">
        <f>IF(ISNUMBER(I32),'Cover Page'!$D$35/1000000*I32/'FX rate'!$C$22,"")</f>
        <v/>
      </c>
      <c r="BV32" s="1178" t="str">
        <f>IF(ISNUMBER(J32),'Cover Page'!$D$35/1000000*J32/'FX rate'!$C$22,"")</f>
        <v/>
      </c>
      <c r="BW32" s="1400" t="str">
        <f>IF(ISNUMBER(K32),'Cover Page'!$D$35/1000000*K32/'FX rate'!$C$22,"")</f>
        <v/>
      </c>
      <c r="BX32" s="1178" t="str">
        <f>IF(ISNUMBER(L32),'Cover Page'!$D$35/1000000*L32/'FX rate'!$C$22,"")</f>
        <v/>
      </c>
      <c r="BY32" s="1400" t="str">
        <f>IF(ISNUMBER(M32),'Cover Page'!$D$35/1000000*M32/'FX rate'!$C$22,"")</f>
        <v/>
      </c>
      <c r="BZ32" s="1178" t="str">
        <f>IF(ISNUMBER(N32),'Cover Page'!$D$35/1000000*N32/'FX rate'!$C$22,"")</f>
        <v/>
      </c>
      <c r="CA32" s="1400" t="str">
        <f>IF(ISNUMBER(O32),'Cover Page'!$D$35/1000000*O32/'FX rate'!$C$22,"")</f>
        <v/>
      </c>
      <c r="CB32" s="1178" t="str">
        <f>IF(ISNUMBER(P32),'Cover Page'!$D$35/1000000*P32/'FX rate'!$C$22,"")</f>
        <v/>
      </c>
      <c r="CC32" s="1400" t="str">
        <f>IF(ISNUMBER(Q32),'Cover Page'!$D$35/1000000*Q32/'FX rate'!$C$22,"")</f>
        <v/>
      </c>
      <c r="CD32" s="1401" t="str">
        <f>IF(ISNUMBER(R32),'Cover Page'!$D$35/1000000*R32/'FX rate'!$C$22,"")</f>
        <v/>
      </c>
      <c r="CE32" s="1398" t="str">
        <f>IF(ISNUMBER(S32),'Cover Page'!$D$35/1000000*S32/'FX rate'!$C$22,"")</f>
        <v/>
      </c>
      <c r="CF32" s="1176" t="str">
        <f>IF(ISNUMBER(T32),'Cover Page'!$D$35/1000000*T32/'FX rate'!$C$22,"")</f>
        <v/>
      </c>
      <c r="CG32" s="1400" t="str">
        <f>IF(ISNUMBER(U32),'Cover Page'!$D$35/1000000*U32/'FX rate'!$C$22,"")</f>
        <v/>
      </c>
      <c r="CH32" s="1401" t="str">
        <f>IF(ISNUMBER(V32),'Cover Page'!$D$35/1000000*V32/'FX rate'!$C$22,"")</f>
        <v/>
      </c>
      <c r="CI32" s="1398" t="str">
        <f>IF(ISNUMBER(W32),'Cover Page'!$D$35/1000000*W32/'FX rate'!$C$22,"")</f>
        <v/>
      </c>
      <c r="CJ32" s="1176" t="str">
        <f>IF(ISNUMBER(X32),'Cover Page'!$D$35/1000000*X32/'FX rate'!$C$22,"")</f>
        <v/>
      </c>
      <c r="CK32" s="1400" t="str">
        <f>IF(ISNUMBER(Y32),'Cover Page'!$D$35/1000000*Y32/'FX rate'!$C$22,"")</f>
        <v/>
      </c>
      <c r="CL32" s="1401" t="str">
        <f>IF(ISNUMBER(Z32),'Cover Page'!$D$35/1000000*Z32/'FX rate'!$C$22,"")</f>
        <v/>
      </c>
      <c r="CM32" s="1398">
        <f>IF(ISNUMBER(AA32),'Cover Page'!$D$35/1000000*AA32/'FX rate'!$C$22,"")</f>
        <v>0</v>
      </c>
      <c r="CN32" s="1176">
        <f>IF(ISNUMBER(AB32),'Cover Page'!$D$35/1000000*AB32/'FX rate'!$C$22,"")</f>
        <v>0</v>
      </c>
      <c r="CO32" s="1034"/>
      <c r="CP32" s="1034"/>
      <c r="CQ32" s="1034"/>
      <c r="CR32" s="1034"/>
      <c r="CS32" s="1034"/>
    </row>
    <row r="33" spans="1:97" s="20" customFormat="1" ht="14.25" x14ac:dyDescent="0.2">
      <c r="A33" s="1380"/>
      <c r="B33" s="41">
        <v>2014</v>
      </c>
      <c r="C33" s="210"/>
      <c r="D33" s="138"/>
      <c r="E33" s="214"/>
      <c r="F33" s="138"/>
      <c r="G33" s="214"/>
      <c r="H33" s="138"/>
      <c r="I33" s="214"/>
      <c r="J33" s="138"/>
      <c r="K33" s="214"/>
      <c r="L33" s="138"/>
      <c r="M33" s="214"/>
      <c r="N33" s="138"/>
      <c r="O33" s="214"/>
      <c r="P33" s="138"/>
      <c r="Q33" s="214"/>
      <c r="R33" s="138"/>
      <c r="S33" s="214"/>
      <c r="T33" s="138"/>
      <c r="U33" s="214"/>
      <c r="V33" s="138"/>
      <c r="W33" s="214"/>
      <c r="X33" s="138"/>
      <c r="Y33" s="214"/>
      <c r="Z33" s="215"/>
      <c r="AA33" s="676">
        <f t="shared" si="0"/>
        <v>0</v>
      </c>
      <c r="AB33" s="662">
        <f t="shared" si="1"/>
        <v>0</v>
      </c>
      <c r="AH33" s="1026">
        <v>2014</v>
      </c>
      <c r="AI33" s="1123" t="str">
        <f>IF(ISNUMBER(C33),'Cover Page'!$D$35/1000000*'4 classification'!C33/'FX rate'!$C19,"")</f>
        <v/>
      </c>
      <c r="AJ33" s="1124" t="str">
        <f>IF(ISNUMBER(D33),'Cover Page'!$D$35/1000000*'4 classification'!D33/'FX rate'!$C19,"")</f>
        <v/>
      </c>
      <c r="AK33" s="1430" t="str">
        <f>IF(ISNUMBER(E33),'Cover Page'!$D$35/1000000*'4 classification'!E33/'FX rate'!$C19,"")</f>
        <v/>
      </c>
      <c r="AL33" s="1124" t="str">
        <f>IF(ISNUMBER(F33),'Cover Page'!$D$35/1000000*'4 classification'!F33/'FX rate'!$C19,"")</f>
        <v/>
      </c>
      <c r="AM33" s="1430" t="str">
        <f>IF(ISNUMBER(G33),'Cover Page'!$D$35/1000000*'4 classification'!G33/'FX rate'!$C19,"")</f>
        <v/>
      </c>
      <c r="AN33" s="1124" t="str">
        <f>IF(ISNUMBER(H33),'Cover Page'!$D$35/1000000*'4 classification'!H33/'FX rate'!$C19,"")</f>
        <v/>
      </c>
      <c r="AO33" s="1430" t="str">
        <f>IF(ISNUMBER(I33),'Cover Page'!$D$35/1000000*'4 classification'!I33/'FX rate'!$C19,"")</f>
        <v/>
      </c>
      <c r="AP33" s="1124" t="str">
        <f>IF(ISNUMBER(J33),'Cover Page'!$D$35/1000000*'4 classification'!J33/'FX rate'!$C19,"")</f>
        <v/>
      </c>
      <c r="AQ33" s="1430" t="str">
        <f>IF(ISNUMBER(K33),'Cover Page'!$D$35/1000000*'4 classification'!K33/'FX rate'!$C19,"")</f>
        <v/>
      </c>
      <c r="AR33" s="1124" t="str">
        <f>IF(ISNUMBER(L33),'Cover Page'!$D$35/1000000*'4 classification'!L33/'FX rate'!$C19,"")</f>
        <v/>
      </c>
      <c r="AS33" s="1430" t="str">
        <f>IF(ISNUMBER(M33),'Cover Page'!$D$35/1000000*'4 classification'!M33/'FX rate'!$C19,"")</f>
        <v/>
      </c>
      <c r="AT33" s="1124" t="str">
        <f>IF(ISNUMBER(N33),'Cover Page'!$D$35/1000000*'4 classification'!N33/'FX rate'!$C19,"")</f>
        <v/>
      </c>
      <c r="AU33" s="1430" t="str">
        <f>IF(ISNUMBER(O33),'Cover Page'!$D$35/1000000*'4 classification'!O33/'FX rate'!$C19,"")</f>
        <v/>
      </c>
      <c r="AV33" s="1124" t="str">
        <f>IF(ISNUMBER(P33),'Cover Page'!$D$35/1000000*'4 classification'!P33/'FX rate'!$C19,"")</f>
        <v/>
      </c>
      <c r="AW33" s="1430" t="str">
        <f>IF(ISNUMBER(Q33),'Cover Page'!$D$35/1000000*'4 classification'!Q33/'FX rate'!$C19,"")</f>
        <v/>
      </c>
      <c r="AX33" s="1422" t="str">
        <f>IF(ISNUMBER(R33),'Cover Page'!$D$35/1000000*'4 classification'!R33/'FX rate'!$C19,"")</f>
        <v/>
      </c>
      <c r="AY33" s="1429" t="str">
        <f>IF(ISNUMBER(S33),'Cover Page'!$D$35/1000000*'4 classification'!S33/'FX rate'!$C19,"")</f>
        <v/>
      </c>
      <c r="AZ33" s="1122" t="str">
        <f>IF(ISNUMBER(T33),'Cover Page'!$D$35/1000000*'4 classification'!T33/'FX rate'!$C19,"")</f>
        <v/>
      </c>
      <c r="BA33" s="1429" t="str">
        <f>IF(ISNUMBER(U33),'Cover Page'!$D$35/1000000*'4 classification'!U33/'FX rate'!$C19,"")</f>
        <v/>
      </c>
      <c r="BB33" s="1122" t="str">
        <f>IF(ISNUMBER(V33),'Cover Page'!$D$35/1000000*'4 classification'!V33/'FX rate'!$C19,"")</f>
        <v/>
      </c>
      <c r="BC33" s="1429" t="str">
        <f>IF(ISNUMBER(W33),'Cover Page'!$D$35/1000000*'4 classification'!W33/'FX rate'!$C19,"")</f>
        <v/>
      </c>
      <c r="BD33" s="1122" t="str">
        <f>IF(ISNUMBER(X33),'Cover Page'!$D$35/1000000*'4 classification'!X33/'FX rate'!$C19,"")</f>
        <v/>
      </c>
      <c r="BE33" s="1429" t="str">
        <f>IF(ISNUMBER(Y33),'Cover Page'!$D$35/1000000*'4 classification'!Y33/'FX rate'!$C19,"")</f>
        <v/>
      </c>
      <c r="BF33" s="1122" t="str">
        <f>IF(ISNUMBER(Z33),'Cover Page'!$D$35/1000000*'4 classification'!Z33/'FX rate'!$C19,"")</f>
        <v/>
      </c>
      <c r="BG33" s="1421">
        <f>IF(ISNUMBER(AA33),'Cover Page'!$D$35/1000000*'4 classification'!AA33/'FX rate'!$C19,"")</f>
        <v>0</v>
      </c>
      <c r="BH33" s="1122">
        <f>IF(ISNUMBER(AB33),'Cover Page'!$D$35/1000000*'4 classification'!AB33/'FX rate'!$C19,"")</f>
        <v>0</v>
      </c>
      <c r="BI33" s="960"/>
      <c r="BN33" s="1099">
        <v>2014</v>
      </c>
      <c r="BO33" s="1177" t="str">
        <f>IF(ISNUMBER(C33),'Cover Page'!$D$35/1000000*C33/'FX rate'!$C$22,"")</f>
        <v/>
      </c>
      <c r="BP33" s="1178" t="str">
        <f>IF(ISNUMBER(D33),'Cover Page'!$D$35/1000000*D33/'FX rate'!$C$22,"")</f>
        <v/>
      </c>
      <c r="BQ33" s="1400" t="str">
        <f>IF(ISNUMBER(E33),'Cover Page'!$D$35/1000000*E33/'FX rate'!$C$22,"")</f>
        <v/>
      </c>
      <c r="BR33" s="1178" t="str">
        <f>IF(ISNUMBER(F33),'Cover Page'!$D$35/1000000*F33/'FX rate'!$C$22,"")</f>
        <v/>
      </c>
      <c r="BS33" s="1400" t="str">
        <f>IF(ISNUMBER(G33),'Cover Page'!$D$35/1000000*G33/'FX rate'!$C$22,"")</f>
        <v/>
      </c>
      <c r="BT33" s="1178" t="str">
        <f>IF(ISNUMBER(H33),'Cover Page'!$D$35/1000000*H33/'FX rate'!$C$22,"")</f>
        <v/>
      </c>
      <c r="BU33" s="1400" t="str">
        <f>IF(ISNUMBER(I33),'Cover Page'!$D$35/1000000*I33/'FX rate'!$C$22,"")</f>
        <v/>
      </c>
      <c r="BV33" s="1178" t="str">
        <f>IF(ISNUMBER(J33),'Cover Page'!$D$35/1000000*J33/'FX rate'!$C$22,"")</f>
        <v/>
      </c>
      <c r="BW33" s="1400" t="str">
        <f>IF(ISNUMBER(K33),'Cover Page'!$D$35/1000000*K33/'FX rate'!$C$22,"")</f>
        <v/>
      </c>
      <c r="BX33" s="1178" t="str">
        <f>IF(ISNUMBER(L33),'Cover Page'!$D$35/1000000*L33/'FX rate'!$C$22,"")</f>
        <v/>
      </c>
      <c r="BY33" s="1400" t="str">
        <f>IF(ISNUMBER(M33),'Cover Page'!$D$35/1000000*M33/'FX rate'!$C$22,"")</f>
        <v/>
      </c>
      <c r="BZ33" s="1178" t="str">
        <f>IF(ISNUMBER(N33),'Cover Page'!$D$35/1000000*N33/'FX rate'!$C$22,"")</f>
        <v/>
      </c>
      <c r="CA33" s="1400" t="str">
        <f>IF(ISNUMBER(O33),'Cover Page'!$D$35/1000000*O33/'FX rate'!$C$22,"")</f>
        <v/>
      </c>
      <c r="CB33" s="1178" t="str">
        <f>IF(ISNUMBER(P33),'Cover Page'!$D$35/1000000*P33/'FX rate'!$C$22,"")</f>
        <v/>
      </c>
      <c r="CC33" s="1400" t="str">
        <f>IF(ISNUMBER(Q33),'Cover Page'!$D$35/1000000*Q33/'FX rate'!$C$22,"")</f>
        <v/>
      </c>
      <c r="CD33" s="1401" t="str">
        <f>IF(ISNUMBER(R33),'Cover Page'!$D$35/1000000*R33/'FX rate'!$C$22,"")</f>
        <v/>
      </c>
      <c r="CE33" s="1398" t="str">
        <f>IF(ISNUMBER(S33),'Cover Page'!$D$35/1000000*S33/'FX rate'!$C$22,"")</f>
        <v/>
      </c>
      <c r="CF33" s="1176" t="str">
        <f>IF(ISNUMBER(T33),'Cover Page'!$D$35/1000000*T33/'FX rate'!$C$22,"")</f>
        <v/>
      </c>
      <c r="CG33" s="1400" t="str">
        <f>IF(ISNUMBER(U33),'Cover Page'!$D$35/1000000*U33/'FX rate'!$C$22,"")</f>
        <v/>
      </c>
      <c r="CH33" s="1401" t="str">
        <f>IF(ISNUMBER(V33),'Cover Page'!$D$35/1000000*V33/'FX rate'!$C$22,"")</f>
        <v/>
      </c>
      <c r="CI33" s="1398" t="str">
        <f>IF(ISNUMBER(W33),'Cover Page'!$D$35/1000000*W33/'FX rate'!$C$22,"")</f>
        <v/>
      </c>
      <c r="CJ33" s="1176" t="str">
        <f>IF(ISNUMBER(X33),'Cover Page'!$D$35/1000000*X33/'FX rate'!$C$22,"")</f>
        <v/>
      </c>
      <c r="CK33" s="1400" t="str">
        <f>IF(ISNUMBER(Y33),'Cover Page'!$D$35/1000000*Y33/'FX rate'!$C$22,"")</f>
        <v/>
      </c>
      <c r="CL33" s="1401" t="str">
        <f>IF(ISNUMBER(Z33),'Cover Page'!$D$35/1000000*Z33/'FX rate'!$C$22,"")</f>
        <v/>
      </c>
      <c r="CM33" s="1398">
        <f>IF(ISNUMBER(AA33),'Cover Page'!$D$35/1000000*AA33/'FX rate'!$C$22,"")</f>
        <v>0</v>
      </c>
      <c r="CN33" s="1176">
        <f>IF(ISNUMBER(AB33),'Cover Page'!$D$35/1000000*AB33/'FX rate'!$C$22,"")</f>
        <v>0</v>
      </c>
      <c r="CO33" s="1034"/>
      <c r="CP33" s="1034"/>
      <c r="CQ33" s="1034"/>
      <c r="CR33" s="1034"/>
      <c r="CS33" s="1034"/>
    </row>
    <row r="34" spans="1:97" s="20" customFormat="1" ht="14.25" x14ac:dyDescent="0.2">
      <c r="A34" s="1380"/>
      <c r="B34" s="85">
        <v>2015</v>
      </c>
      <c r="C34" s="210"/>
      <c r="D34" s="136"/>
      <c r="E34" s="211"/>
      <c r="F34" s="136"/>
      <c r="G34" s="211"/>
      <c r="H34" s="136"/>
      <c r="I34" s="211"/>
      <c r="J34" s="136"/>
      <c r="K34" s="211"/>
      <c r="L34" s="136"/>
      <c r="M34" s="211"/>
      <c r="N34" s="136"/>
      <c r="O34" s="211"/>
      <c r="P34" s="136"/>
      <c r="Q34" s="211"/>
      <c r="R34" s="136"/>
      <c r="S34" s="211"/>
      <c r="T34" s="136"/>
      <c r="U34" s="211"/>
      <c r="V34" s="136"/>
      <c r="W34" s="211"/>
      <c r="X34" s="136"/>
      <c r="Y34" s="211"/>
      <c r="Z34" s="212"/>
      <c r="AA34" s="675">
        <f t="shared" si="0"/>
        <v>0</v>
      </c>
      <c r="AB34" s="661">
        <f t="shared" si="1"/>
        <v>0</v>
      </c>
      <c r="AH34" s="1026">
        <v>2015</v>
      </c>
      <c r="AI34" s="1123" t="str">
        <f>IF(ISNUMBER(C34),'Cover Page'!$D$35/1000000*'4 classification'!C34/'FX rate'!$C20,"")</f>
        <v/>
      </c>
      <c r="AJ34" s="1124" t="str">
        <f>IF(ISNUMBER(D34),'Cover Page'!$D$35/1000000*'4 classification'!D34/'FX rate'!$C20,"")</f>
        <v/>
      </c>
      <c r="AK34" s="1430" t="str">
        <f>IF(ISNUMBER(E34),'Cover Page'!$D$35/1000000*'4 classification'!E34/'FX rate'!$C20,"")</f>
        <v/>
      </c>
      <c r="AL34" s="1124" t="str">
        <f>IF(ISNUMBER(F34),'Cover Page'!$D$35/1000000*'4 classification'!F34/'FX rate'!$C20,"")</f>
        <v/>
      </c>
      <c r="AM34" s="1430" t="str">
        <f>IF(ISNUMBER(G34),'Cover Page'!$D$35/1000000*'4 classification'!G34/'FX rate'!$C20,"")</f>
        <v/>
      </c>
      <c r="AN34" s="1124" t="str">
        <f>IF(ISNUMBER(H34),'Cover Page'!$D$35/1000000*'4 classification'!H34/'FX rate'!$C20,"")</f>
        <v/>
      </c>
      <c r="AO34" s="1430" t="str">
        <f>IF(ISNUMBER(I34),'Cover Page'!$D$35/1000000*'4 classification'!I34/'FX rate'!$C20,"")</f>
        <v/>
      </c>
      <c r="AP34" s="1124" t="str">
        <f>IF(ISNUMBER(J34),'Cover Page'!$D$35/1000000*'4 classification'!J34/'FX rate'!$C20,"")</f>
        <v/>
      </c>
      <c r="AQ34" s="1430" t="str">
        <f>IF(ISNUMBER(K34),'Cover Page'!$D$35/1000000*'4 classification'!K34/'FX rate'!$C20,"")</f>
        <v/>
      </c>
      <c r="AR34" s="1124" t="str">
        <f>IF(ISNUMBER(L34),'Cover Page'!$D$35/1000000*'4 classification'!L34/'FX rate'!$C20,"")</f>
        <v/>
      </c>
      <c r="AS34" s="1430" t="str">
        <f>IF(ISNUMBER(M34),'Cover Page'!$D$35/1000000*'4 classification'!M34/'FX rate'!$C20,"")</f>
        <v/>
      </c>
      <c r="AT34" s="1124" t="str">
        <f>IF(ISNUMBER(N34),'Cover Page'!$D$35/1000000*'4 classification'!N34/'FX rate'!$C20,"")</f>
        <v/>
      </c>
      <c r="AU34" s="1430" t="str">
        <f>IF(ISNUMBER(O34),'Cover Page'!$D$35/1000000*'4 classification'!O34/'FX rate'!$C20,"")</f>
        <v/>
      </c>
      <c r="AV34" s="1124" t="str">
        <f>IF(ISNUMBER(P34),'Cover Page'!$D$35/1000000*'4 classification'!P34/'FX rate'!$C20,"")</f>
        <v/>
      </c>
      <c r="AW34" s="1430" t="str">
        <f>IF(ISNUMBER(Q34),'Cover Page'!$D$35/1000000*'4 classification'!Q34/'FX rate'!$C20,"")</f>
        <v/>
      </c>
      <c r="AX34" s="1422" t="str">
        <f>IF(ISNUMBER(R34),'Cover Page'!$D$35/1000000*'4 classification'!R34/'FX rate'!$C20,"")</f>
        <v/>
      </c>
      <c r="AY34" s="1429" t="str">
        <f>IF(ISNUMBER(S34),'Cover Page'!$D$35/1000000*'4 classification'!S34/'FX rate'!$C20,"")</f>
        <v/>
      </c>
      <c r="AZ34" s="1122" t="str">
        <f>IF(ISNUMBER(T34),'Cover Page'!$D$35/1000000*'4 classification'!T34/'FX rate'!$C20,"")</f>
        <v/>
      </c>
      <c r="BA34" s="1429" t="str">
        <f>IF(ISNUMBER(U34),'Cover Page'!$D$35/1000000*'4 classification'!U34/'FX rate'!$C20,"")</f>
        <v/>
      </c>
      <c r="BB34" s="1122" t="str">
        <f>IF(ISNUMBER(V34),'Cover Page'!$D$35/1000000*'4 classification'!V34/'FX rate'!$C20,"")</f>
        <v/>
      </c>
      <c r="BC34" s="1429" t="str">
        <f>IF(ISNUMBER(W34),'Cover Page'!$D$35/1000000*'4 classification'!W34/'FX rate'!$C20,"")</f>
        <v/>
      </c>
      <c r="BD34" s="1122" t="str">
        <f>IF(ISNUMBER(X34),'Cover Page'!$D$35/1000000*'4 classification'!X34/'FX rate'!$C20,"")</f>
        <v/>
      </c>
      <c r="BE34" s="1429" t="str">
        <f>IF(ISNUMBER(Y34),'Cover Page'!$D$35/1000000*'4 classification'!Y34/'FX rate'!$C20,"")</f>
        <v/>
      </c>
      <c r="BF34" s="1122" t="str">
        <f>IF(ISNUMBER(Z34),'Cover Page'!$D$35/1000000*'4 classification'!Z34/'FX rate'!$C20,"")</f>
        <v/>
      </c>
      <c r="BG34" s="1421">
        <f>IF(ISNUMBER(AA34),'Cover Page'!$D$35/1000000*'4 classification'!AA34/'FX rate'!$C20,"")</f>
        <v>0</v>
      </c>
      <c r="BH34" s="1122">
        <f>IF(ISNUMBER(AB34),'Cover Page'!$D$35/1000000*'4 classification'!AB34/'FX rate'!$C20,"")</f>
        <v>0</v>
      </c>
      <c r="BI34" s="960"/>
      <c r="BN34" s="1099">
        <v>2015</v>
      </c>
      <c r="BO34" s="1177" t="str">
        <f>IF(ISNUMBER(C34),'Cover Page'!$D$35/1000000*C34/'FX rate'!$C$22,"")</f>
        <v/>
      </c>
      <c r="BP34" s="1178" t="str">
        <f>IF(ISNUMBER(D34),'Cover Page'!$D$35/1000000*D34/'FX rate'!$C$22,"")</f>
        <v/>
      </c>
      <c r="BQ34" s="1400" t="str">
        <f>IF(ISNUMBER(E34),'Cover Page'!$D$35/1000000*E34/'FX rate'!$C$22,"")</f>
        <v/>
      </c>
      <c r="BR34" s="1178" t="str">
        <f>IF(ISNUMBER(F34),'Cover Page'!$D$35/1000000*F34/'FX rate'!$C$22,"")</f>
        <v/>
      </c>
      <c r="BS34" s="1400" t="str">
        <f>IF(ISNUMBER(G34),'Cover Page'!$D$35/1000000*G34/'FX rate'!$C$22,"")</f>
        <v/>
      </c>
      <c r="BT34" s="1178" t="str">
        <f>IF(ISNUMBER(H34),'Cover Page'!$D$35/1000000*H34/'FX rate'!$C$22,"")</f>
        <v/>
      </c>
      <c r="BU34" s="1400" t="str">
        <f>IF(ISNUMBER(I34),'Cover Page'!$D$35/1000000*I34/'FX rate'!$C$22,"")</f>
        <v/>
      </c>
      <c r="BV34" s="1178" t="str">
        <f>IF(ISNUMBER(J34),'Cover Page'!$D$35/1000000*J34/'FX rate'!$C$22,"")</f>
        <v/>
      </c>
      <c r="BW34" s="1400" t="str">
        <f>IF(ISNUMBER(K34),'Cover Page'!$D$35/1000000*K34/'FX rate'!$C$22,"")</f>
        <v/>
      </c>
      <c r="BX34" s="1178" t="str">
        <f>IF(ISNUMBER(L34),'Cover Page'!$D$35/1000000*L34/'FX rate'!$C$22,"")</f>
        <v/>
      </c>
      <c r="BY34" s="1400" t="str">
        <f>IF(ISNUMBER(M34),'Cover Page'!$D$35/1000000*M34/'FX rate'!$C$22,"")</f>
        <v/>
      </c>
      <c r="BZ34" s="1178" t="str">
        <f>IF(ISNUMBER(N34),'Cover Page'!$D$35/1000000*N34/'FX rate'!$C$22,"")</f>
        <v/>
      </c>
      <c r="CA34" s="1400" t="str">
        <f>IF(ISNUMBER(O34),'Cover Page'!$D$35/1000000*O34/'FX rate'!$C$22,"")</f>
        <v/>
      </c>
      <c r="CB34" s="1178" t="str">
        <f>IF(ISNUMBER(P34),'Cover Page'!$D$35/1000000*P34/'FX rate'!$C$22,"")</f>
        <v/>
      </c>
      <c r="CC34" s="1400" t="str">
        <f>IF(ISNUMBER(Q34),'Cover Page'!$D$35/1000000*Q34/'FX rate'!$C$22,"")</f>
        <v/>
      </c>
      <c r="CD34" s="1401" t="str">
        <f>IF(ISNUMBER(R34),'Cover Page'!$D$35/1000000*R34/'FX rate'!$C$22,"")</f>
        <v/>
      </c>
      <c r="CE34" s="1398" t="str">
        <f>IF(ISNUMBER(S34),'Cover Page'!$D$35/1000000*S34/'FX rate'!$C$22,"")</f>
        <v/>
      </c>
      <c r="CF34" s="1176" t="str">
        <f>IF(ISNUMBER(T34),'Cover Page'!$D$35/1000000*T34/'FX rate'!$C$22,"")</f>
        <v/>
      </c>
      <c r="CG34" s="1400" t="str">
        <f>IF(ISNUMBER(U34),'Cover Page'!$D$35/1000000*U34/'FX rate'!$C$22,"")</f>
        <v/>
      </c>
      <c r="CH34" s="1401" t="str">
        <f>IF(ISNUMBER(V34),'Cover Page'!$D$35/1000000*V34/'FX rate'!$C$22,"")</f>
        <v/>
      </c>
      <c r="CI34" s="1398" t="str">
        <f>IF(ISNUMBER(W34),'Cover Page'!$D$35/1000000*W34/'FX rate'!$C$22,"")</f>
        <v/>
      </c>
      <c r="CJ34" s="1176" t="str">
        <f>IF(ISNUMBER(X34),'Cover Page'!$D$35/1000000*X34/'FX rate'!$C$22,"")</f>
        <v/>
      </c>
      <c r="CK34" s="1400" t="str">
        <f>IF(ISNUMBER(Y34),'Cover Page'!$D$35/1000000*Y34/'FX rate'!$C$22,"")</f>
        <v/>
      </c>
      <c r="CL34" s="1401" t="str">
        <f>IF(ISNUMBER(Z34),'Cover Page'!$D$35/1000000*Z34/'FX rate'!$C$22,"")</f>
        <v/>
      </c>
      <c r="CM34" s="1398">
        <f>IF(ISNUMBER(AA34),'Cover Page'!$D$35/1000000*AA34/'FX rate'!$C$22,"")</f>
        <v>0</v>
      </c>
      <c r="CN34" s="1176">
        <f>IF(ISNUMBER(AB34),'Cover Page'!$D$35/1000000*AB34/'FX rate'!$C$22,"")</f>
        <v>0</v>
      </c>
      <c r="CO34" s="1034"/>
      <c r="CP34" s="1034"/>
      <c r="CQ34" s="1034"/>
      <c r="CR34" s="1034"/>
      <c r="CS34" s="1034"/>
    </row>
    <row r="35" spans="1:97" s="20" customFormat="1" ht="14.25" x14ac:dyDescent="0.2">
      <c r="A35" s="1380"/>
      <c r="B35" s="85">
        <v>2016</v>
      </c>
      <c r="C35" s="210"/>
      <c r="D35" s="136"/>
      <c r="E35" s="211"/>
      <c r="F35" s="136"/>
      <c r="G35" s="211"/>
      <c r="H35" s="136"/>
      <c r="I35" s="211"/>
      <c r="J35" s="136"/>
      <c r="K35" s="211"/>
      <c r="L35" s="136"/>
      <c r="M35" s="211"/>
      <c r="N35" s="136"/>
      <c r="O35" s="211"/>
      <c r="P35" s="136"/>
      <c r="Q35" s="211"/>
      <c r="R35" s="136"/>
      <c r="S35" s="211"/>
      <c r="T35" s="136"/>
      <c r="U35" s="211"/>
      <c r="V35" s="136"/>
      <c r="W35" s="211"/>
      <c r="X35" s="136"/>
      <c r="Y35" s="211"/>
      <c r="Z35" s="212"/>
      <c r="AA35" s="675">
        <f t="shared" si="0"/>
        <v>0</v>
      </c>
      <c r="AB35" s="661">
        <f t="shared" si="1"/>
        <v>0</v>
      </c>
      <c r="AH35" s="1026">
        <v>2016</v>
      </c>
      <c r="AI35" s="1123" t="str">
        <f>IF(ISNUMBER(C35),'Cover Page'!$D$35/1000000*'4 classification'!C35/'FX rate'!$C21,"")</f>
        <v/>
      </c>
      <c r="AJ35" s="1124" t="str">
        <f>IF(ISNUMBER(D35),'Cover Page'!$D$35/1000000*'4 classification'!D35/'FX rate'!$C21,"")</f>
        <v/>
      </c>
      <c r="AK35" s="1430" t="str">
        <f>IF(ISNUMBER(E35),'Cover Page'!$D$35/1000000*'4 classification'!E35/'FX rate'!$C21,"")</f>
        <v/>
      </c>
      <c r="AL35" s="1124" t="str">
        <f>IF(ISNUMBER(F35),'Cover Page'!$D$35/1000000*'4 classification'!F35/'FX rate'!$C21,"")</f>
        <v/>
      </c>
      <c r="AM35" s="1430" t="str">
        <f>IF(ISNUMBER(G35),'Cover Page'!$D$35/1000000*'4 classification'!G35/'FX rate'!$C21,"")</f>
        <v/>
      </c>
      <c r="AN35" s="1124" t="str">
        <f>IF(ISNUMBER(H35),'Cover Page'!$D$35/1000000*'4 classification'!H35/'FX rate'!$C21,"")</f>
        <v/>
      </c>
      <c r="AO35" s="1430" t="str">
        <f>IF(ISNUMBER(I35),'Cover Page'!$D$35/1000000*'4 classification'!I35/'FX rate'!$C21,"")</f>
        <v/>
      </c>
      <c r="AP35" s="1124" t="str">
        <f>IF(ISNUMBER(J35),'Cover Page'!$D$35/1000000*'4 classification'!J35/'FX rate'!$C21,"")</f>
        <v/>
      </c>
      <c r="AQ35" s="1430" t="str">
        <f>IF(ISNUMBER(K35),'Cover Page'!$D$35/1000000*'4 classification'!K35/'FX rate'!$C21,"")</f>
        <v/>
      </c>
      <c r="AR35" s="1124" t="str">
        <f>IF(ISNUMBER(L35),'Cover Page'!$D$35/1000000*'4 classification'!L35/'FX rate'!$C21,"")</f>
        <v/>
      </c>
      <c r="AS35" s="1430" t="str">
        <f>IF(ISNUMBER(M35),'Cover Page'!$D$35/1000000*'4 classification'!M35/'FX rate'!$C21,"")</f>
        <v/>
      </c>
      <c r="AT35" s="1124" t="str">
        <f>IF(ISNUMBER(N35),'Cover Page'!$D$35/1000000*'4 classification'!N35/'FX rate'!$C21,"")</f>
        <v/>
      </c>
      <c r="AU35" s="1430" t="str">
        <f>IF(ISNUMBER(O35),'Cover Page'!$D$35/1000000*'4 classification'!O35/'FX rate'!$C21,"")</f>
        <v/>
      </c>
      <c r="AV35" s="1124" t="str">
        <f>IF(ISNUMBER(P35),'Cover Page'!$D$35/1000000*'4 classification'!P35/'FX rate'!$C21,"")</f>
        <v/>
      </c>
      <c r="AW35" s="1430" t="str">
        <f>IF(ISNUMBER(Q35),'Cover Page'!$D$35/1000000*'4 classification'!Q35/'FX rate'!$C21,"")</f>
        <v/>
      </c>
      <c r="AX35" s="1422" t="str">
        <f>IF(ISNUMBER(R35),'Cover Page'!$D$35/1000000*'4 classification'!R35/'FX rate'!$C21,"")</f>
        <v/>
      </c>
      <c r="AY35" s="1429" t="str">
        <f>IF(ISNUMBER(S35),'Cover Page'!$D$35/1000000*'4 classification'!S35/'FX rate'!$C21,"")</f>
        <v/>
      </c>
      <c r="AZ35" s="1122" t="str">
        <f>IF(ISNUMBER(T35),'Cover Page'!$D$35/1000000*'4 classification'!T35/'FX rate'!$C21,"")</f>
        <v/>
      </c>
      <c r="BA35" s="1429" t="str">
        <f>IF(ISNUMBER(U35),'Cover Page'!$D$35/1000000*'4 classification'!U35/'FX rate'!$C21,"")</f>
        <v/>
      </c>
      <c r="BB35" s="1122" t="str">
        <f>IF(ISNUMBER(V35),'Cover Page'!$D$35/1000000*'4 classification'!V35/'FX rate'!$C21,"")</f>
        <v/>
      </c>
      <c r="BC35" s="1429" t="str">
        <f>IF(ISNUMBER(W35),'Cover Page'!$D$35/1000000*'4 classification'!W35/'FX rate'!$C21,"")</f>
        <v/>
      </c>
      <c r="BD35" s="1122" t="str">
        <f>IF(ISNUMBER(X35),'Cover Page'!$D$35/1000000*'4 classification'!X35/'FX rate'!$C21,"")</f>
        <v/>
      </c>
      <c r="BE35" s="1429" t="str">
        <f>IF(ISNUMBER(Y35),'Cover Page'!$D$35/1000000*'4 classification'!Y35/'FX rate'!$C21,"")</f>
        <v/>
      </c>
      <c r="BF35" s="1122" t="str">
        <f>IF(ISNUMBER(Z35),'Cover Page'!$D$35/1000000*'4 classification'!Z35/'FX rate'!$C21,"")</f>
        <v/>
      </c>
      <c r="BG35" s="1421">
        <f>IF(ISNUMBER(AA35),'Cover Page'!$D$35/1000000*'4 classification'!AA35/'FX rate'!$C21,"")</f>
        <v>0</v>
      </c>
      <c r="BH35" s="1122">
        <f>IF(ISNUMBER(AB35),'Cover Page'!$D$35/1000000*'4 classification'!AB35/'FX rate'!$C21,"")</f>
        <v>0</v>
      </c>
      <c r="BI35" s="960"/>
      <c r="BN35" s="1099">
        <v>2016</v>
      </c>
      <c r="BO35" s="1177" t="str">
        <f>IF(ISNUMBER(C35),'Cover Page'!$D$35/1000000*C35/'FX rate'!$C$22,"")</f>
        <v/>
      </c>
      <c r="BP35" s="1178" t="str">
        <f>IF(ISNUMBER(D35),'Cover Page'!$D$35/1000000*D35/'FX rate'!$C$22,"")</f>
        <v/>
      </c>
      <c r="BQ35" s="1400" t="str">
        <f>IF(ISNUMBER(E35),'Cover Page'!$D$35/1000000*E35/'FX rate'!$C$22,"")</f>
        <v/>
      </c>
      <c r="BR35" s="1178" t="str">
        <f>IF(ISNUMBER(F35),'Cover Page'!$D$35/1000000*F35/'FX rate'!$C$22,"")</f>
        <v/>
      </c>
      <c r="BS35" s="1400" t="str">
        <f>IF(ISNUMBER(G35),'Cover Page'!$D$35/1000000*G35/'FX rate'!$C$22,"")</f>
        <v/>
      </c>
      <c r="BT35" s="1178" t="str">
        <f>IF(ISNUMBER(H35),'Cover Page'!$D$35/1000000*H35/'FX rate'!$C$22,"")</f>
        <v/>
      </c>
      <c r="BU35" s="1400" t="str">
        <f>IF(ISNUMBER(I35),'Cover Page'!$D$35/1000000*I35/'FX rate'!$C$22,"")</f>
        <v/>
      </c>
      <c r="BV35" s="1178" t="str">
        <f>IF(ISNUMBER(J35),'Cover Page'!$D$35/1000000*J35/'FX rate'!$C$22,"")</f>
        <v/>
      </c>
      <c r="BW35" s="1400" t="str">
        <f>IF(ISNUMBER(K35),'Cover Page'!$D$35/1000000*K35/'FX rate'!$C$22,"")</f>
        <v/>
      </c>
      <c r="BX35" s="1178" t="str">
        <f>IF(ISNUMBER(L35),'Cover Page'!$D$35/1000000*L35/'FX rate'!$C$22,"")</f>
        <v/>
      </c>
      <c r="BY35" s="1400" t="str">
        <f>IF(ISNUMBER(M35),'Cover Page'!$D$35/1000000*M35/'FX rate'!$C$22,"")</f>
        <v/>
      </c>
      <c r="BZ35" s="1178" t="str">
        <f>IF(ISNUMBER(N35),'Cover Page'!$D$35/1000000*N35/'FX rate'!$C$22,"")</f>
        <v/>
      </c>
      <c r="CA35" s="1400" t="str">
        <f>IF(ISNUMBER(O35),'Cover Page'!$D$35/1000000*O35/'FX rate'!$C$22,"")</f>
        <v/>
      </c>
      <c r="CB35" s="1178" t="str">
        <f>IF(ISNUMBER(P35),'Cover Page'!$D$35/1000000*P35/'FX rate'!$C$22,"")</f>
        <v/>
      </c>
      <c r="CC35" s="1400" t="str">
        <f>IF(ISNUMBER(Q35),'Cover Page'!$D$35/1000000*Q35/'FX rate'!$C$22,"")</f>
        <v/>
      </c>
      <c r="CD35" s="1401" t="str">
        <f>IF(ISNUMBER(R35),'Cover Page'!$D$35/1000000*R35/'FX rate'!$C$22,"")</f>
        <v/>
      </c>
      <c r="CE35" s="1398" t="str">
        <f>IF(ISNUMBER(S35),'Cover Page'!$D$35/1000000*S35/'FX rate'!$C$22,"")</f>
        <v/>
      </c>
      <c r="CF35" s="1176" t="str">
        <f>IF(ISNUMBER(T35),'Cover Page'!$D$35/1000000*T35/'FX rate'!$C$22,"")</f>
        <v/>
      </c>
      <c r="CG35" s="1400" t="str">
        <f>IF(ISNUMBER(U35),'Cover Page'!$D$35/1000000*U35/'FX rate'!$C$22,"")</f>
        <v/>
      </c>
      <c r="CH35" s="1401" t="str">
        <f>IF(ISNUMBER(V35),'Cover Page'!$D$35/1000000*V35/'FX rate'!$C$22,"")</f>
        <v/>
      </c>
      <c r="CI35" s="1398" t="str">
        <f>IF(ISNUMBER(W35),'Cover Page'!$D$35/1000000*W35/'FX rate'!$C$22,"")</f>
        <v/>
      </c>
      <c r="CJ35" s="1176" t="str">
        <f>IF(ISNUMBER(X35),'Cover Page'!$D$35/1000000*X35/'FX rate'!$C$22,"")</f>
        <v/>
      </c>
      <c r="CK35" s="1400" t="str">
        <f>IF(ISNUMBER(Y35),'Cover Page'!$D$35/1000000*Y35/'FX rate'!$C$22,"")</f>
        <v/>
      </c>
      <c r="CL35" s="1401" t="str">
        <f>IF(ISNUMBER(Z35),'Cover Page'!$D$35/1000000*Z35/'FX rate'!$C$22,"")</f>
        <v/>
      </c>
      <c r="CM35" s="1398">
        <f>IF(ISNUMBER(AA35),'Cover Page'!$D$35/1000000*AA35/'FX rate'!$C$22,"")</f>
        <v>0</v>
      </c>
      <c r="CN35" s="1176">
        <f>IF(ISNUMBER(AB35),'Cover Page'!$D$35/1000000*AB35/'FX rate'!$C$22,"")</f>
        <v>0</v>
      </c>
      <c r="CO35" s="1034"/>
      <c r="CP35" s="1034"/>
      <c r="CQ35" s="1034"/>
      <c r="CR35" s="1034"/>
      <c r="CS35" s="1034"/>
    </row>
    <row r="36" spans="1:97" s="20" customFormat="1" ht="14.25" x14ac:dyDescent="0.2">
      <c r="A36" s="1380"/>
      <c r="B36" s="168">
        <v>2017</v>
      </c>
      <c r="C36" s="210"/>
      <c r="D36" s="805"/>
      <c r="E36" s="894"/>
      <c r="F36" s="805"/>
      <c r="G36" s="894"/>
      <c r="H36" s="805"/>
      <c r="I36" s="894"/>
      <c r="J36" s="805"/>
      <c r="K36" s="894"/>
      <c r="L36" s="805"/>
      <c r="M36" s="894"/>
      <c r="N36" s="805"/>
      <c r="O36" s="894"/>
      <c r="P36" s="805"/>
      <c r="Q36" s="894"/>
      <c r="R36" s="805"/>
      <c r="S36" s="894"/>
      <c r="T36" s="805"/>
      <c r="U36" s="894"/>
      <c r="V36" s="805"/>
      <c r="W36" s="894"/>
      <c r="X36" s="805"/>
      <c r="Y36" s="894"/>
      <c r="Z36" s="895"/>
      <c r="AA36" s="684">
        <f t="shared" si="0"/>
        <v>0</v>
      </c>
      <c r="AB36" s="686">
        <f t="shared" si="1"/>
        <v>0</v>
      </c>
      <c r="AH36" s="1026">
        <v>2017</v>
      </c>
      <c r="AI36" s="1123" t="str">
        <f>IF(ISNUMBER(C36),'Cover Page'!$D$35/1000000*'4 classification'!C36/'FX rate'!$C22,"")</f>
        <v/>
      </c>
      <c r="AJ36" s="1124" t="str">
        <f>IF(ISNUMBER(D36),'Cover Page'!$D$35/1000000*'4 classification'!D36/'FX rate'!$C22,"")</f>
        <v/>
      </c>
      <c r="AK36" s="1430" t="str">
        <f>IF(ISNUMBER(E36),'Cover Page'!$D$35/1000000*'4 classification'!E36/'FX rate'!$C22,"")</f>
        <v/>
      </c>
      <c r="AL36" s="1124" t="str">
        <f>IF(ISNUMBER(F36),'Cover Page'!$D$35/1000000*'4 classification'!F36/'FX rate'!$C22,"")</f>
        <v/>
      </c>
      <c r="AM36" s="1430" t="str">
        <f>IF(ISNUMBER(G36),'Cover Page'!$D$35/1000000*'4 classification'!G36/'FX rate'!$C22,"")</f>
        <v/>
      </c>
      <c r="AN36" s="1124" t="str">
        <f>IF(ISNUMBER(H36),'Cover Page'!$D$35/1000000*'4 classification'!H36/'FX rate'!$C22,"")</f>
        <v/>
      </c>
      <c r="AO36" s="1430" t="str">
        <f>IF(ISNUMBER(I36),'Cover Page'!$D$35/1000000*'4 classification'!I36/'FX rate'!$C22,"")</f>
        <v/>
      </c>
      <c r="AP36" s="1124" t="str">
        <f>IF(ISNUMBER(J36),'Cover Page'!$D$35/1000000*'4 classification'!J36/'FX rate'!$C22,"")</f>
        <v/>
      </c>
      <c r="AQ36" s="1430" t="str">
        <f>IF(ISNUMBER(K36),'Cover Page'!$D$35/1000000*'4 classification'!K36/'FX rate'!$C22,"")</f>
        <v/>
      </c>
      <c r="AR36" s="1124" t="str">
        <f>IF(ISNUMBER(L36),'Cover Page'!$D$35/1000000*'4 classification'!L36/'FX rate'!$C22,"")</f>
        <v/>
      </c>
      <c r="AS36" s="1430" t="str">
        <f>IF(ISNUMBER(M36),'Cover Page'!$D$35/1000000*'4 classification'!M36/'FX rate'!$C22,"")</f>
        <v/>
      </c>
      <c r="AT36" s="1124" t="str">
        <f>IF(ISNUMBER(N36),'Cover Page'!$D$35/1000000*'4 classification'!N36/'FX rate'!$C22,"")</f>
        <v/>
      </c>
      <c r="AU36" s="1430" t="str">
        <f>IF(ISNUMBER(O36),'Cover Page'!$D$35/1000000*'4 classification'!O36/'FX rate'!$C22,"")</f>
        <v/>
      </c>
      <c r="AV36" s="1124" t="str">
        <f>IF(ISNUMBER(P36),'Cover Page'!$D$35/1000000*'4 classification'!P36/'FX rate'!$C22,"")</f>
        <v/>
      </c>
      <c r="AW36" s="1430" t="str">
        <f>IF(ISNUMBER(Q36),'Cover Page'!$D$35/1000000*'4 classification'!Q36/'FX rate'!$C22,"")</f>
        <v/>
      </c>
      <c r="AX36" s="1422" t="str">
        <f>IF(ISNUMBER(R36),'Cover Page'!$D$35/1000000*'4 classification'!R36/'FX rate'!$C22,"")</f>
        <v/>
      </c>
      <c r="AY36" s="1427" t="str">
        <f>IF(ISNUMBER(S36),'Cover Page'!$D$35/1000000*'4 classification'!S36/'FX rate'!$C22,"")</f>
        <v/>
      </c>
      <c r="AZ36" s="1215" t="str">
        <f>IF(ISNUMBER(T36),'Cover Page'!$D$35/1000000*'4 classification'!T36/'FX rate'!$C22,"")</f>
        <v/>
      </c>
      <c r="BA36" s="1427" t="str">
        <f>IF(ISNUMBER(U36),'Cover Page'!$D$35/1000000*'4 classification'!U36/'FX rate'!$C22,"")</f>
        <v/>
      </c>
      <c r="BB36" s="1215" t="str">
        <f>IF(ISNUMBER(V36),'Cover Page'!$D$35/1000000*'4 classification'!V36/'FX rate'!$C22,"")</f>
        <v/>
      </c>
      <c r="BC36" s="1427" t="str">
        <f>IF(ISNUMBER(W36),'Cover Page'!$D$35/1000000*'4 classification'!W36/'FX rate'!$C22,"")</f>
        <v/>
      </c>
      <c r="BD36" s="1215" t="str">
        <f>IF(ISNUMBER(X36),'Cover Page'!$D$35/1000000*'4 classification'!X36/'FX rate'!$C22,"")</f>
        <v/>
      </c>
      <c r="BE36" s="1427" t="str">
        <f>IF(ISNUMBER(Y36),'Cover Page'!$D$35/1000000*'4 classification'!Y36/'FX rate'!$C22,"")</f>
        <v/>
      </c>
      <c r="BF36" s="1215" t="str">
        <f>IF(ISNUMBER(Z36),'Cover Page'!$D$35/1000000*'4 classification'!Z36/'FX rate'!$C22,"")</f>
        <v/>
      </c>
      <c r="BG36" s="1139">
        <f>IF(ISNUMBER(AA36),'Cover Page'!$D$35/1000000*'4 classification'!AA36/'FX rate'!$C22,"")</f>
        <v>0</v>
      </c>
      <c r="BH36" s="1215">
        <f>IF(ISNUMBER(AB36),'Cover Page'!$D$35/1000000*'4 classification'!AB36/'FX rate'!$C22,"")</f>
        <v>0</v>
      </c>
      <c r="BI36" s="960"/>
      <c r="BN36" s="1099">
        <v>2017</v>
      </c>
      <c r="BO36" s="1177" t="str">
        <f>IF(ISNUMBER(C36),'Cover Page'!$D$35/1000000*C36/'FX rate'!$C$22,"")</f>
        <v/>
      </c>
      <c r="BP36" s="1178" t="str">
        <f>IF(ISNUMBER(D36),'Cover Page'!$D$35/1000000*D36/'FX rate'!$C$22,"")</f>
        <v/>
      </c>
      <c r="BQ36" s="1400" t="str">
        <f>IF(ISNUMBER(E36),'Cover Page'!$D$35/1000000*E36/'FX rate'!$C$22,"")</f>
        <v/>
      </c>
      <c r="BR36" s="1178" t="str">
        <f>IF(ISNUMBER(F36),'Cover Page'!$D$35/1000000*F36/'FX rate'!$C$22,"")</f>
        <v/>
      </c>
      <c r="BS36" s="1400" t="str">
        <f>IF(ISNUMBER(G36),'Cover Page'!$D$35/1000000*G36/'FX rate'!$C$22,"")</f>
        <v/>
      </c>
      <c r="BT36" s="1178" t="str">
        <f>IF(ISNUMBER(H36),'Cover Page'!$D$35/1000000*H36/'FX rate'!$C$22,"")</f>
        <v/>
      </c>
      <c r="BU36" s="1400" t="str">
        <f>IF(ISNUMBER(I36),'Cover Page'!$D$35/1000000*I36/'FX rate'!$C$22,"")</f>
        <v/>
      </c>
      <c r="BV36" s="1178" t="str">
        <f>IF(ISNUMBER(J36),'Cover Page'!$D$35/1000000*J36/'FX rate'!$C$22,"")</f>
        <v/>
      </c>
      <c r="BW36" s="1400" t="str">
        <f>IF(ISNUMBER(K36),'Cover Page'!$D$35/1000000*K36/'FX rate'!$C$22,"")</f>
        <v/>
      </c>
      <c r="BX36" s="1178" t="str">
        <f>IF(ISNUMBER(L36),'Cover Page'!$D$35/1000000*L36/'FX rate'!$C$22,"")</f>
        <v/>
      </c>
      <c r="BY36" s="1400" t="str">
        <f>IF(ISNUMBER(M36),'Cover Page'!$D$35/1000000*M36/'FX rate'!$C$22,"")</f>
        <v/>
      </c>
      <c r="BZ36" s="1178" t="str">
        <f>IF(ISNUMBER(N36),'Cover Page'!$D$35/1000000*N36/'FX rate'!$C$22,"")</f>
        <v/>
      </c>
      <c r="CA36" s="1400" t="str">
        <f>IF(ISNUMBER(O36),'Cover Page'!$D$35/1000000*O36/'FX rate'!$C$22,"")</f>
        <v/>
      </c>
      <c r="CB36" s="1178" t="str">
        <f>IF(ISNUMBER(P36),'Cover Page'!$D$35/1000000*P36/'FX rate'!$C$22,"")</f>
        <v/>
      </c>
      <c r="CC36" s="1400" t="str">
        <f>IF(ISNUMBER(Q36),'Cover Page'!$D$35/1000000*Q36/'FX rate'!$C$22,"")</f>
        <v/>
      </c>
      <c r="CD36" s="1401" t="str">
        <f>IF(ISNUMBER(R36),'Cover Page'!$D$35/1000000*R36/'FX rate'!$C$22,"")</f>
        <v/>
      </c>
      <c r="CE36" s="1398" t="str">
        <f>IF(ISNUMBER(S36),'Cover Page'!$D$35/1000000*S36/'FX rate'!$C$22,"")</f>
        <v/>
      </c>
      <c r="CF36" s="1206" t="str">
        <f>IF(ISNUMBER(T36),'Cover Page'!$D$35/1000000*T36/'FX rate'!$C$22,"")</f>
        <v/>
      </c>
      <c r="CG36" s="1400" t="str">
        <f>IF(ISNUMBER(U36),'Cover Page'!$D$35/1000000*U36/'FX rate'!$C$22,"")</f>
        <v/>
      </c>
      <c r="CH36" s="1401" t="str">
        <f>IF(ISNUMBER(V36),'Cover Page'!$D$35/1000000*V36/'FX rate'!$C$22,"")</f>
        <v/>
      </c>
      <c r="CI36" s="1398" t="str">
        <f>IF(ISNUMBER(W36),'Cover Page'!$D$35/1000000*W36/'FX rate'!$C$22,"")</f>
        <v/>
      </c>
      <c r="CJ36" s="1206" t="str">
        <f>IF(ISNUMBER(X36),'Cover Page'!$D$35/1000000*X36/'FX rate'!$C$22,"")</f>
        <v/>
      </c>
      <c r="CK36" s="1400" t="str">
        <f>IF(ISNUMBER(Y36),'Cover Page'!$D$35/1000000*Y36/'FX rate'!$C$22,"")</f>
        <v/>
      </c>
      <c r="CL36" s="1401" t="str">
        <f>IF(ISNUMBER(Z36),'Cover Page'!$D$35/1000000*Z36/'FX rate'!$C$22,"")</f>
        <v/>
      </c>
      <c r="CM36" s="1398">
        <f>IF(ISNUMBER(AA36),'Cover Page'!$D$35/1000000*AA36/'FX rate'!$C$22,"")</f>
        <v>0</v>
      </c>
      <c r="CN36" s="1206">
        <f>IF(ISNUMBER(AB36),'Cover Page'!$D$35/1000000*AB36/'FX rate'!$C$22,"")</f>
        <v>0</v>
      </c>
      <c r="CO36" s="1034"/>
      <c r="CP36" s="1034"/>
      <c r="CQ36" s="1034"/>
      <c r="CR36" s="1034"/>
      <c r="CS36" s="1034"/>
    </row>
    <row r="37" spans="1:97" s="2" customFormat="1" ht="14.25" customHeight="1" x14ac:dyDescent="0.2">
      <c r="A37" s="1376"/>
      <c r="B37" s="229" t="s">
        <v>653</v>
      </c>
      <c r="C37" s="1366"/>
      <c r="D37" s="1367"/>
      <c r="E37" s="1368"/>
      <c r="F37" s="1367"/>
      <c r="G37" s="1368"/>
      <c r="H37" s="1367"/>
      <c r="I37" s="1368"/>
      <c r="J37" s="1367"/>
      <c r="K37" s="1368"/>
      <c r="L37" s="1367"/>
      <c r="M37" s="1368"/>
      <c r="N37" s="1367"/>
      <c r="O37" s="1368"/>
      <c r="P37" s="1367"/>
      <c r="Q37" s="1368"/>
      <c r="R37" s="1367"/>
      <c r="S37" s="1368"/>
      <c r="T37" s="1367"/>
      <c r="U37" s="1368"/>
      <c r="V37" s="1367"/>
      <c r="W37" s="1368"/>
      <c r="X37" s="1367"/>
      <c r="Y37" s="1368"/>
      <c r="Z37" s="1369"/>
      <c r="AA37" s="677">
        <f t="shared" si="0"/>
        <v>0</v>
      </c>
      <c r="AB37" s="678">
        <f t="shared" si="1"/>
        <v>0</v>
      </c>
      <c r="AH37" s="1125"/>
      <c r="AI37" s="1126"/>
      <c r="AJ37" s="1126"/>
      <c r="AK37" s="1126"/>
      <c r="AL37" s="1126"/>
      <c r="AM37" s="1126"/>
      <c r="AN37" s="1126"/>
      <c r="AO37" s="1126"/>
      <c r="AP37" s="1126"/>
      <c r="AQ37" s="1126"/>
      <c r="AR37" s="1126"/>
      <c r="AS37" s="1126"/>
      <c r="AT37" s="1126"/>
      <c r="AU37" s="1126"/>
      <c r="AV37" s="1126"/>
      <c r="AW37" s="1126"/>
      <c r="AX37" s="1126"/>
      <c r="AY37" s="1127"/>
      <c r="AZ37" s="1127"/>
      <c r="BA37" s="960"/>
      <c r="BB37" s="960"/>
      <c r="BC37" s="960"/>
      <c r="BD37" s="960"/>
      <c r="BE37" s="960"/>
      <c r="BF37" s="960"/>
      <c r="BG37" s="960"/>
      <c r="BH37" s="960"/>
      <c r="BI37" s="960"/>
      <c r="BN37" s="1179"/>
      <c r="BO37" s="1180"/>
      <c r="BP37" s="1180"/>
      <c r="BQ37" s="1180"/>
      <c r="BR37" s="1180"/>
      <c r="BS37" s="1180"/>
      <c r="BT37" s="1180"/>
      <c r="BU37" s="1180"/>
      <c r="BV37" s="1180"/>
      <c r="BW37" s="1180"/>
      <c r="BX37" s="1180"/>
      <c r="BY37" s="1180"/>
      <c r="BZ37" s="1180"/>
      <c r="CA37" s="1180"/>
      <c r="CB37" s="1180"/>
      <c r="CC37" s="1180"/>
      <c r="CD37" s="1180"/>
      <c r="CE37" s="1181"/>
      <c r="CF37" s="1181"/>
      <c r="CG37" s="1033"/>
      <c r="CH37" s="1033"/>
      <c r="CI37" s="1033"/>
      <c r="CJ37" s="1034"/>
      <c r="CK37" s="1034"/>
      <c r="CL37" s="1034"/>
      <c r="CM37" s="1034"/>
      <c r="CN37" s="1034"/>
      <c r="CO37" s="1034"/>
      <c r="CP37" s="1034"/>
      <c r="CQ37" s="1034"/>
      <c r="CR37" s="1034"/>
      <c r="CS37" s="1034"/>
    </row>
    <row r="38" spans="1:97" s="14" customFormat="1" ht="69.95" customHeight="1" thickBot="1" x14ac:dyDescent="0.25">
      <c r="A38" s="1376"/>
      <c r="B38" s="230" t="s">
        <v>358</v>
      </c>
      <c r="C38" s="216"/>
      <c r="D38" s="217"/>
      <c r="E38" s="218"/>
      <c r="F38" s="217"/>
      <c r="G38" s="218"/>
      <c r="H38" s="217"/>
      <c r="I38" s="218"/>
      <c r="J38" s="217"/>
      <c r="K38" s="218"/>
      <c r="L38" s="217"/>
      <c r="M38" s="218"/>
      <c r="N38" s="217"/>
      <c r="O38" s="218"/>
      <c r="P38" s="217"/>
      <c r="Q38" s="218"/>
      <c r="R38" s="217"/>
      <c r="S38" s="218"/>
      <c r="T38" s="217"/>
      <c r="U38" s="218"/>
      <c r="V38" s="217"/>
      <c r="W38" s="218"/>
      <c r="X38" s="217"/>
      <c r="Y38" s="218"/>
      <c r="Z38" s="219"/>
      <c r="AA38" s="679"/>
      <c r="AB38" s="680"/>
      <c r="AH38" s="1128"/>
      <c r="AI38" s="1129"/>
      <c r="AJ38" s="1129"/>
      <c r="AK38" s="1129"/>
      <c r="AL38" s="1129"/>
      <c r="AM38" s="1129"/>
      <c r="AN38" s="1129"/>
      <c r="AO38" s="1129"/>
      <c r="AP38" s="1129"/>
      <c r="AQ38" s="1129"/>
      <c r="AR38" s="1129"/>
      <c r="AS38" s="1129"/>
      <c r="AT38" s="1129"/>
      <c r="AU38" s="1129"/>
      <c r="AV38" s="1129"/>
      <c r="AW38" s="1129"/>
      <c r="AX38" s="1129"/>
      <c r="AY38" s="1130"/>
      <c r="AZ38" s="1130"/>
      <c r="BA38" s="961"/>
      <c r="BB38" s="961"/>
      <c r="BC38" s="961"/>
      <c r="BD38" s="960"/>
      <c r="BE38" s="960"/>
      <c r="BF38" s="960"/>
      <c r="BG38" s="960"/>
      <c r="BH38" s="960"/>
      <c r="BI38" s="960"/>
      <c r="BN38" s="1182"/>
      <c r="BO38" s="1183"/>
      <c r="BP38" s="1183"/>
      <c r="BQ38" s="1183"/>
      <c r="BR38" s="1183"/>
      <c r="BS38" s="1183"/>
      <c r="BT38" s="1183"/>
      <c r="BU38" s="1183"/>
      <c r="BV38" s="1183"/>
      <c r="BW38" s="1183"/>
      <c r="BX38" s="1183"/>
      <c r="BY38" s="1183"/>
      <c r="BZ38" s="1183"/>
      <c r="CA38" s="1183"/>
      <c r="CB38" s="1183"/>
      <c r="CC38" s="1183"/>
      <c r="CD38" s="1183"/>
      <c r="CE38" s="1184"/>
      <c r="CF38" s="1184"/>
      <c r="CG38" s="1034"/>
      <c r="CH38" s="1034"/>
      <c r="CI38" s="1034"/>
      <c r="CJ38" s="1034"/>
      <c r="CK38" s="1034"/>
      <c r="CL38" s="1034"/>
      <c r="CM38" s="1034"/>
      <c r="CN38" s="1034"/>
      <c r="CO38" s="1034"/>
      <c r="CP38" s="1034"/>
      <c r="CQ38" s="1034"/>
      <c r="CR38" s="1034"/>
      <c r="CS38" s="1034"/>
    </row>
    <row r="39" spans="1:97" s="20" customFormat="1" ht="28.5" customHeight="1" x14ac:dyDescent="0.2">
      <c r="A39" s="3"/>
      <c r="B39" s="198"/>
      <c r="C39" s="906" t="str">
        <f>IF(MAX(C31:C36)&gt;0,IF(ISBLANK(C30),"Please extend back to at least 2011",""),"")</f>
        <v/>
      </c>
      <c r="D39" s="906" t="str">
        <f t="shared" ref="D39:Y39" si="2">IF(MAX(D31:D36)&gt;0,IF(ISBLANK(D30),"Please extend back to at least 2011",""),"")</f>
        <v/>
      </c>
      <c r="E39" s="906" t="str">
        <f t="shared" si="2"/>
        <v/>
      </c>
      <c r="F39" s="906" t="str">
        <f t="shared" si="2"/>
        <v/>
      </c>
      <c r="G39" s="906" t="str">
        <f t="shared" si="2"/>
        <v/>
      </c>
      <c r="H39" s="906" t="str">
        <f t="shared" si="2"/>
        <v/>
      </c>
      <c r="I39" s="906" t="str">
        <f t="shared" si="2"/>
        <v/>
      </c>
      <c r="J39" s="906" t="str">
        <f t="shared" si="2"/>
        <v/>
      </c>
      <c r="K39" s="906" t="str">
        <f t="shared" si="2"/>
        <v/>
      </c>
      <c r="L39" s="906" t="str">
        <f t="shared" si="2"/>
        <v/>
      </c>
      <c r="M39" s="906" t="str">
        <f t="shared" si="2"/>
        <v/>
      </c>
      <c r="N39" s="906" t="str">
        <f t="shared" si="2"/>
        <v/>
      </c>
      <c r="O39" s="906" t="str">
        <f t="shared" si="2"/>
        <v/>
      </c>
      <c r="P39" s="906" t="str">
        <f t="shared" si="2"/>
        <v/>
      </c>
      <c r="Q39" s="906" t="str">
        <f t="shared" si="2"/>
        <v/>
      </c>
      <c r="R39" s="906" t="str">
        <f t="shared" si="2"/>
        <v/>
      </c>
      <c r="S39" s="906" t="str">
        <f t="shared" si="2"/>
        <v/>
      </c>
      <c r="T39" s="906" t="str">
        <f t="shared" si="2"/>
        <v/>
      </c>
      <c r="U39" s="906" t="str">
        <f t="shared" si="2"/>
        <v/>
      </c>
      <c r="V39" s="906" t="str">
        <f t="shared" si="2"/>
        <v/>
      </c>
      <c r="W39" s="906" t="str">
        <f t="shared" si="2"/>
        <v/>
      </c>
      <c r="X39" s="906" t="str">
        <f t="shared" si="2"/>
        <v/>
      </c>
      <c r="Y39" s="906" t="str">
        <f t="shared" si="2"/>
        <v/>
      </c>
      <c r="Z39" s="906" t="str">
        <f>IF(MAX(Z31:Z36)&gt;0,IF(ISBLANK(Z30),"Please extend back to at least 2011",""),"")</f>
        <v/>
      </c>
      <c r="AH39" s="961"/>
      <c r="AI39" s="961"/>
      <c r="AJ39" s="961"/>
      <c r="AK39" s="961"/>
      <c r="AL39" s="961"/>
      <c r="AM39" s="961"/>
      <c r="AN39" s="961"/>
      <c r="AO39" s="961"/>
      <c r="AP39" s="961"/>
      <c r="AQ39" s="961"/>
      <c r="AR39" s="961"/>
      <c r="AS39" s="961"/>
      <c r="AT39" s="961"/>
      <c r="AU39" s="961"/>
      <c r="AV39" s="961"/>
      <c r="AW39" s="961"/>
      <c r="AX39" s="961"/>
      <c r="AY39" s="961"/>
      <c r="AZ39" s="961"/>
      <c r="BA39" s="961"/>
      <c r="BB39" s="961"/>
      <c r="BC39" s="961"/>
      <c r="BD39" s="960"/>
      <c r="BE39" s="960"/>
      <c r="BF39" s="960"/>
      <c r="BG39" s="960"/>
      <c r="BH39" s="960"/>
      <c r="BI39" s="960"/>
      <c r="BN39" s="1034"/>
      <c r="BO39" s="1034"/>
      <c r="BP39" s="1034"/>
      <c r="BQ39" s="1034"/>
      <c r="BR39" s="1034"/>
      <c r="BS39" s="1034"/>
      <c r="BT39" s="1034"/>
      <c r="BU39" s="1034"/>
      <c r="BV39" s="1034"/>
      <c r="BW39" s="1034"/>
      <c r="BX39" s="1034"/>
      <c r="BY39" s="1034"/>
      <c r="BZ39" s="1034"/>
      <c r="CA39" s="1034"/>
      <c r="CB39" s="1034"/>
      <c r="CC39" s="1034"/>
      <c r="CD39" s="1034"/>
      <c r="CE39" s="1034"/>
      <c r="CF39" s="1034"/>
      <c r="CG39" s="1034"/>
      <c r="CH39" s="1034"/>
      <c r="CI39" s="1034"/>
      <c r="CJ39" s="1034"/>
      <c r="CK39" s="1034"/>
      <c r="CL39" s="1034"/>
      <c r="CM39" s="1034"/>
      <c r="CN39" s="1034"/>
      <c r="CO39" s="1034"/>
      <c r="CP39" s="1034"/>
      <c r="CQ39" s="1034"/>
      <c r="CR39" s="1034"/>
      <c r="CS39" s="1034"/>
    </row>
    <row r="40" spans="1:97" s="20" customFormat="1" ht="28.5" customHeight="1" x14ac:dyDescent="0.2">
      <c r="A40" s="3"/>
      <c r="B40" s="1648" t="s">
        <v>671</v>
      </c>
      <c r="C40" s="1649" t="s">
        <v>808</v>
      </c>
      <c r="D40" s="1649" t="s">
        <v>809</v>
      </c>
      <c r="E40" s="1649" t="s">
        <v>810</v>
      </c>
      <c r="F40" s="1649" t="s">
        <v>811</v>
      </c>
      <c r="G40" s="1649" t="s">
        <v>811</v>
      </c>
      <c r="H40" s="1649" t="s">
        <v>812</v>
      </c>
      <c r="I40" s="1649" t="s">
        <v>813</v>
      </c>
      <c r="J40" s="1649" t="s">
        <v>814</v>
      </c>
      <c r="K40" s="1649" t="s">
        <v>815</v>
      </c>
      <c r="L40" s="1649" t="s">
        <v>816</v>
      </c>
      <c r="M40" s="1649" t="s">
        <v>818</v>
      </c>
      <c r="N40" s="1649" t="s">
        <v>819</v>
      </c>
      <c r="O40" s="1649" t="s">
        <v>820</v>
      </c>
      <c r="P40" s="1649" t="s">
        <v>821</v>
      </c>
      <c r="Q40" s="1649" t="s">
        <v>822</v>
      </c>
      <c r="R40" s="1649" t="s">
        <v>823</v>
      </c>
      <c r="S40" s="1649" t="s">
        <v>824</v>
      </c>
      <c r="T40" s="1649" t="s">
        <v>825</v>
      </c>
      <c r="U40" s="1653" t="s">
        <v>826</v>
      </c>
      <c r="V40" s="1654" t="s">
        <v>827</v>
      </c>
      <c r="W40" s="1654" t="s">
        <v>817</v>
      </c>
      <c r="X40" s="1654" t="s">
        <v>828</v>
      </c>
      <c r="Y40" s="1654" t="s">
        <v>829</v>
      </c>
      <c r="Z40" s="1654" t="s">
        <v>830</v>
      </c>
      <c r="AH40" s="961"/>
      <c r="AI40" s="961"/>
      <c r="AJ40" s="961"/>
      <c r="AK40" s="961"/>
      <c r="AL40" s="961"/>
      <c r="AM40" s="961"/>
      <c r="AN40" s="961"/>
      <c r="AO40" s="961"/>
      <c r="AP40" s="961"/>
      <c r="AQ40" s="961"/>
      <c r="AR40" s="961"/>
      <c r="AS40" s="961"/>
      <c r="AT40" s="961"/>
      <c r="AU40" s="961"/>
      <c r="AV40" s="961"/>
      <c r="AW40" s="961"/>
      <c r="AX40" s="961"/>
      <c r="AY40" s="961"/>
      <c r="AZ40" s="961"/>
      <c r="BA40" s="961"/>
      <c r="BB40" s="961"/>
      <c r="BC40" s="961"/>
      <c r="BD40" s="960"/>
      <c r="BE40" s="960"/>
      <c r="BF40" s="960"/>
      <c r="BG40" s="960"/>
      <c r="BH40" s="960"/>
      <c r="BI40" s="960"/>
      <c r="BN40" s="1034"/>
      <c r="BO40" s="1034"/>
      <c r="BP40" s="1034"/>
      <c r="BQ40" s="1034"/>
      <c r="BR40" s="1034"/>
      <c r="BS40" s="1034"/>
      <c r="BT40" s="1034"/>
      <c r="BU40" s="1034"/>
      <c r="BV40" s="1034"/>
      <c r="BW40" s="1034"/>
      <c r="BX40" s="1034"/>
      <c r="BY40" s="1034"/>
      <c r="BZ40" s="1034"/>
      <c r="CA40" s="1034"/>
      <c r="CB40" s="1034"/>
      <c r="CC40" s="1034"/>
      <c r="CD40" s="1034"/>
      <c r="CE40" s="1034"/>
      <c r="CF40" s="1034"/>
      <c r="CG40" s="1034"/>
      <c r="CH40" s="1034"/>
      <c r="CI40" s="1034"/>
      <c r="CJ40" s="1034"/>
      <c r="CK40" s="1034"/>
      <c r="CL40" s="1034"/>
      <c r="CM40" s="1034"/>
      <c r="CN40" s="1034"/>
      <c r="CO40" s="1034"/>
      <c r="CP40" s="1034"/>
      <c r="CQ40" s="1034"/>
      <c r="CR40" s="1034"/>
      <c r="CS40" s="1034"/>
    </row>
    <row r="41" spans="1:97" s="2" customFormat="1" ht="20.100000000000001" customHeight="1" x14ac:dyDescent="0.2">
      <c r="B41" s="7"/>
      <c r="C41" s="7"/>
      <c r="D41" s="7"/>
      <c r="E41" s="7"/>
      <c r="F41" s="7"/>
      <c r="G41" s="7"/>
      <c r="H41" s="7"/>
      <c r="I41" s="7"/>
      <c r="J41" s="7"/>
      <c r="K41" s="7"/>
      <c r="L41" s="7"/>
      <c r="M41" s="7"/>
      <c r="N41" s="7"/>
      <c r="O41" s="7"/>
      <c r="P41" s="7"/>
      <c r="Q41" s="7"/>
      <c r="R41" s="7"/>
      <c r="S41" s="7"/>
      <c r="T41" s="7"/>
      <c r="U41" s="59"/>
      <c r="AH41" s="960"/>
      <c r="AI41" s="960"/>
      <c r="AJ41" s="960"/>
      <c r="AK41" s="960"/>
      <c r="AL41" s="960"/>
      <c r="AM41" s="960"/>
      <c r="AN41" s="960"/>
      <c r="AO41" s="960"/>
      <c r="AP41" s="960"/>
      <c r="AQ41" s="960"/>
      <c r="AR41" s="960"/>
      <c r="AS41" s="960"/>
      <c r="AT41" s="960"/>
      <c r="AU41" s="960"/>
      <c r="AV41" s="960"/>
      <c r="AW41" s="960"/>
      <c r="AX41" s="960"/>
      <c r="AY41" s="960"/>
      <c r="AZ41" s="960"/>
      <c r="BA41" s="960"/>
      <c r="BB41" s="960"/>
      <c r="BC41" s="960"/>
      <c r="BD41" s="960"/>
      <c r="BE41" s="960"/>
      <c r="BF41" s="960"/>
      <c r="BG41" s="960"/>
      <c r="BH41" s="960"/>
      <c r="BI41" s="960"/>
      <c r="BN41" s="1033"/>
      <c r="BO41" s="1033"/>
      <c r="BP41" s="1033"/>
      <c r="BQ41" s="1033"/>
      <c r="BR41" s="1033"/>
      <c r="BS41" s="1033"/>
      <c r="BT41" s="1033"/>
      <c r="BU41" s="1033"/>
      <c r="BV41" s="1033"/>
      <c r="BW41" s="1033"/>
      <c r="BX41" s="1033"/>
      <c r="BY41" s="1033"/>
      <c r="BZ41" s="1033"/>
      <c r="CA41" s="1033"/>
      <c r="CB41" s="1033"/>
      <c r="CC41" s="1033"/>
      <c r="CD41" s="1033"/>
      <c r="CE41" s="1033"/>
      <c r="CF41" s="1033"/>
      <c r="CG41" s="1033"/>
      <c r="CH41" s="1033"/>
      <c r="CI41" s="1033"/>
      <c r="CJ41" s="1034"/>
      <c r="CK41" s="1034"/>
      <c r="CL41" s="1034"/>
      <c r="CM41" s="1034"/>
      <c r="CN41" s="1034"/>
      <c r="CO41" s="1034"/>
      <c r="CP41" s="1034"/>
      <c r="CQ41" s="1034"/>
      <c r="CR41" s="1034"/>
      <c r="CS41" s="1034"/>
    </row>
    <row r="42" spans="1:97" s="2" customFormat="1" ht="14.25" customHeight="1" x14ac:dyDescent="0.25">
      <c r="B42" s="103" t="s">
        <v>116</v>
      </c>
      <c r="C42" s="7"/>
      <c r="D42" s="7"/>
      <c r="E42" s="7"/>
      <c r="F42" s="7"/>
      <c r="G42" s="7"/>
      <c r="H42" s="7"/>
      <c r="I42" s="7"/>
      <c r="J42" s="7"/>
      <c r="K42" s="7"/>
      <c r="L42" s="7"/>
      <c r="M42" s="7"/>
      <c r="N42" s="7"/>
      <c r="O42" s="7"/>
      <c r="P42" s="7"/>
      <c r="Q42" s="7"/>
      <c r="R42" s="7"/>
      <c r="S42" s="7"/>
      <c r="T42" s="7"/>
      <c r="U42" s="59"/>
      <c r="AH42" s="1216"/>
      <c r="AI42" s="960"/>
      <c r="AJ42" s="960"/>
      <c r="AK42" s="960"/>
      <c r="AL42" s="960"/>
      <c r="AM42" s="960"/>
      <c r="AN42" s="960"/>
      <c r="AO42" s="960"/>
      <c r="AP42" s="960"/>
      <c r="AQ42" s="960"/>
      <c r="AR42" s="960"/>
      <c r="AS42" s="960"/>
      <c r="AT42" s="960"/>
      <c r="AU42" s="960"/>
      <c r="AV42" s="960"/>
      <c r="AW42" s="960"/>
      <c r="AX42" s="960"/>
      <c r="AY42" s="960"/>
      <c r="AZ42" s="960"/>
      <c r="BA42" s="960"/>
      <c r="BB42" s="960"/>
      <c r="BC42" s="960"/>
      <c r="BD42" s="960"/>
      <c r="BE42" s="960"/>
      <c r="BF42" s="960"/>
      <c r="BG42" s="960"/>
      <c r="BH42" s="960"/>
      <c r="BI42" s="960"/>
      <c r="BN42" s="1217"/>
      <c r="BO42" s="1033"/>
      <c r="BP42" s="1033"/>
      <c r="BQ42" s="1033"/>
      <c r="BR42" s="1033"/>
      <c r="BS42" s="1033"/>
      <c r="BT42" s="1033"/>
      <c r="BU42" s="1033"/>
      <c r="BV42" s="1033"/>
      <c r="BW42" s="1033"/>
      <c r="BX42" s="1033"/>
      <c r="BY42" s="1033"/>
      <c r="BZ42" s="1033"/>
      <c r="CA42" s="1033"/>
      <c r="CB42" s="1033"/>
      <c r="CC42" s="1033"/>
      <c r="CD42" s="1033"/>
      <c r="CE42" s="1033"/>
      <c r="CF42" s="1033"/>
      <c r="CG42" s="1033"/>
      <c r="CH42" s="1033"/>
      <c r="CI42" s="1033"/>
      <c r="CJ42" s="1034"/>
      <c r="CK42" s="1034"/>
      <c r="CL42" s="1034"/>
      <c r="CM42" s="1034"/>
      <c r="CN42" s="1034"/>
      <c r="CO42" s="1034"/>
      <c r="CP42" s="1034"/>
      <c r="CQ42" s="1034"/>
      <c r="CR42" s="1034"/>
      <c r="CS42" s="1034"/>
    </row>
    <row r="43" spans="1:97" s="2" customFormat="1" ht="9.9499999999999993" customHeight="1" x14ac:dyDescent="0.25">
      <c r="B43" s="7"/>
      <c r="C43" s="7"/>
      <c r="D43" s="7"/>
      <c r="E43" s="7"/>
      <c r="F43" s="7"/>
      <c r="G43" s="7"/>
      <c r="H43" s="7"/>
      <c r="I43" s="7"/>
      <c r="J43" s="7"/>
      <c r="K43" s="7"/>
      <c r="L43" s="7"/>
      <c r="M43" s="7"/>
      <c r="N43" s="7"/>
      <c r="O43" s="7"/>
      <c r="P43" s="7"/>
      <c r="Q43" s="7"/>
      <c r="R43" s="7"/>
      <c r="S43" s="7"/>
      <c r="T43" s="7"/>
      <c r="U43" s="59"/>
      <c r="AH43" s="1216"/>
      <c r="AI43" s="960"/>
      <c r="AJ43" s="960"/>
      <c r="AK43" s="960"/>
      <c r="AL43" s="960"/>
      <c r="AM43" s="960"/>
      <c r="AN43" s="960"/>
      <c r="AO43" s="960"/>
      <c r="AP43" s="960"/>
      <c r="AQ43" s="960"/>
      <c r="AR43" s="960"/>
      <c r="AS43" s="960"/>
      <c r="AT43" s="960"/>
      <c r="AU43" s="960"/>
      <c r="AV43" s="960"/>
      <c r="AW43" s="960"/>
      <c r="AX43" s="960"/>
      <c r="AY43" s="960"/>
      <c r="AZ43" s="960"/>
      <c r="BA43" s="960"/>
      <c r="BB43" s="960"/>
      <c r="BC43" s="960"/>
      <c r="BD43" s="960"/>
      <c r="BE43" s="960"/>
      <c r="BF43" s="960"/>
      <c r="BG43" s="960"/>
      <c r="BH43" s="960"/>
      <c r="BI43" s="960"/>
      <c r="BN43" s="1033"/>
      <c r="BO43" s="1033"/>
      <c r="BP43" s="1033"/>
      <c r="BQ43" s="1033"/>
      <c r="BR43" s="1033"/>
      <c r="BS43" s="1033"/>
      <c r="BT43" s="1033"/>
      <c r="BU43" s="1033"/>
      <c r="BV43" s="1033"/>
      <c r="BW43" s="1033"/>
      <c r="BX43" s="1033"/>
      <c r="BY43" s="1033"/>
      <c r="BZ43" s="1033"/>
      <c r="CA43" s="1033"/>
      <c r="CB43" s="1033"/>
      <c r="CC43" s="1033"/>
      <c r="CD43" s="1033"/>
      <c r="CE43" s="1033"/>
      <c r="CF43" s="1033"/>
      <c r="CG43" s="1033"/>
      <c r="CH43" s="1033"/>
      <c r="CI43" s="1033"/>
      <c r="CJ43" s="1034"/>
      <c r="CK43" s="1034"/>
      <c r="CL43" s="1034"/>
      <c r="CM43" s="1034"/>
      <c r="CN43" s="1034"/>
      <c r="CO43" s="1034"/>
      <c r="CP43" s="1034"/>
      <c r="CQ43" s="1034"/>
      <c r="CR43" s="1034"/>
      <c r="CS43" s="1034"/>
    </row>
    <row r="44" spans="1:97" s="2" customFormat="1" ht="14.25" customHeight="1" x14ac:dyDescent="0.25">
      <c r="B44" s="2136"/>
      <c r="C44" s="182" t="s">
        <v>1</v>
      </c>
      <c r="D44" s="183" t="s">
        <v>2</v>
      </c>
      <c r="E44" s="182" t="s">
        <v>3</v>
      </c>
      <c r="F44" s="183" t="s">
        <v>94</v>
      </c>
      <c r="G44" s="182" t="s">
        <v>4</v>
      </c>
      <c r="H44" s="183" t="s">
        <v>5</v>
      </c>
      <c r="I44" s="182" t="s">
        <v>6</v>
      </c>
      <c r="J44" s="183" t="s">
        <v>7</v>
      </c>
      <c r="K44" s="182" t="s">
        <v>8</v>
      </c>
      <c r="L44" s="183" t="s">
        <v>9</v>
      </c>
      <c r="M44" s="182" t="s">
        <v>10</v>
      </c>
      <c r="N44" s="183" t="s">
        <v>11</v>
      </c>
      <c r="O44" s="182" t="s">
        <v>12</v>
      </c>
      <c r="P44" s="183" t="s">
        <v>13</v>
      </c>
      <c r="Q44" s="182" t="s">
        <v>14</v>
      </c>
      <c r="R44" s="183" t="s">
        <v>15</v>
      </c>
      <c r="S44" s="182" t="s">
        <v>16</v>
      </c>
      <c r="T44" s="183" t="s">
        <v>17</v>
      </c>
      <c r="U44" s="182" t="s">
        <v>18</v>
      </c>
      <c r="V44" s="183" t="s">
        <v>19</v>
      </c>
      <c r="W44" s="182" t="s">
        <v>20</v>
      </c>
      <c r="X44" s="183" t="s">
        <v>21</v>
      </c>
      <c r="Y44" s="182" t="s">
        <v>22</v>
      </c>
      <c r="Z44" s="183" t="s">
        <v>23</v>
      </c>
      <c r="AA44" s="184" t="s">
        <v>24</v>
      </c>
      <c r="AB44" s="185" t="s">
        <v>25</v>
      </c>
      <c r="AC44" s="185" t="s">
        <v>26</v>
      </c>
      <c r="AH44" s="1106"/>
      <c r="AI44" s="960"/>
      <c r="AJ44" s="960"/>
      <c r="AK44" s="960"/>
      <c r="AL44" s="960"/>
      <c r="AM44" s="960"/>
      <c r="AN44" s="960"/>
      <c r="AO44" s="960"/>
      <c r="AP44" s="960"/>
      <c r="AQ44" s="960"/>
      <c r="AR44" s="960"/>
      <c r="AS44" s="960"/>
      <c r="AT44" s="960"/>
      <c r="AU44" s="960"/>
      <c r="AV44" s="960"/>
      <c r="AW44" s="960"/>
      <c r="AX44" s="960"/>
      <c r="AY44" s="960"/>
      <c r="AZ44" s="960"/>
      <c r="BA44" s="960"/>
      <c r="BB44" s="960"/>
      <c r="BC44" s="960"/>
      <c r="BD44" s="960"/>
      <c r="BE44" s="960"/>
      <c r="BF44" s="960"/>
      <c r="BG44" s="960"/>
      <c r="BH44" s="960"/>
      <c r="BI44" s="960"/>
      <c r="BN44" s="1158"/>
      <c r="BO44" s="1033"/>
      <c r="BP44" s="1033"/>
      <c r="BQ44" s="1033"/>
      <c r="BR44" s="1033"/>
      <c r="BS44" s="1033"/>
      <c r="BT44" s="1033"/>
      <c r="BU44" s="1033"/>
      <c r="BV44" s="1033"/>
      <c r="BW44" s="1033"/>
      <c r="BX44" s="1033"/>
      <c r="BY44" s="1033"/>
      <c r="BZ44" s="1033"/>
      <c r="CA44" s="1033"/>
      <c r="CB44" s="1033"/>
      <c r="CC44" s="1033"/>
      <c r="CD44" s="1033"/>
      <c r="CE44" s="1033"/>
      <c r="CF44" s="1033"/>
      <c r="CG44" s="1033"/>
      <c r="CH44" s="1033"/>
      <c r="CI44" s="1033"/>
      <c r="CJ44" s="1034"/>
      <c r="CK44" s="1034"/>
      <c r="CL44" s="1034"/>
      <c r="CM44" s="1034"/>
      <c r="CN44" s="1034"/>
      <c r="CO44" s="1034"/>
      <c r="CP44" s="1034"/>
      <c r="CQ44" s="1034"/>
      <c r="CR44" s="1034"/>
      <c r="CS44" s="1034"/>
    </row>
    <row r="45" spans="1:97" s="2" customFormat="1" ht="39" customHeight="1" x14ac:dyDescent="0.25">
      <c r="B45" s="2143"/>
      <c r="C45" s="2139" t="s">
        <v>37</v>
      </c>
      <c r="D45" s="49"/>
      <c r="E45" s="131"/>
      <c r="F45" s="2141" t="s">
        <v>59</v>
      </c>
      <c r="G45" s="49"/>
      <c r="H45" s="157"/>
      <c r="I45" s="2141" t="s">
        <v>71</v>
      </c>
      <c r="J45" s="49"/>
      <c r="K45" s="157"/>
      <c r="L45" s="2141" t="s">
        <v>111</v>
      </c>
      <c r="M45" s="49"/>
      <c r="N45" s="157"/>
      <c r="O45" s="2141" t="s">
        <v>112</v>
      </c>
      <c r="P45" s="49"/>
      <c r="Q45" s="157"/>
      <c r="R45" s="2141" t="s">
        <v>113</v>
      </c>
      <c r="S45" s="49"/>
      <c r="T45" s="157"/>
      <c r="U45" s="2141" t="s">
        <v>114</v>
      </c>
      <c r="V45" s="49"/>
      <c r="W45" s="157"/>
      <c r="X45" s="2130" t="s">
        <v>115</v>
      </c>
      <c r="Y45" s="49"/>
      <c r="Z45" s="158"/>
      <c r="AA45" s="2034" t="s">
        <v>50</v>
      </c>
      <c r="AB45" s="49"/>
      <c r="AC45" s="157"/>
      <c r="AH45" s="1387" t="s">
        <v>116</v>
      </c>
      <c r="AI45" s="960"/>
      <c r="AJ45" s="960"/>
      <c r="AK45" s="960"/>
      <c r="AL45" s="960"/>
      <c r="AM45" s="960"/>
      <c r="AN45" s="960"/>
      <c r="AO45" s="960"/>
      <c r="AP45" s="960"/>
      <c r="AQ45" s="960"/>
      <c r="AR45" s="960"/>
      <c r="AS45" s="960"/>
      <c r="AT45" s="960"/>
      <c r="AU45" s="960"/>
      <c r="AV45" s="960"/>
      <c r="AW45" s="960"/>
      <c r="AX45" s="960"/>
      <c r="AY45" s="960"/>
      <c r="AZ45" s="960"/>
      <c r="BA45" s="960"/>
      <c r="BB45" s="960"/>
      <c r="BC45" s="960"/>
      <c r="BD45" s="960"/>
      <c r="BE45" s="960"/>
      <c r="BF45" s="960"/>
      <c r="BG45" s="960"/>
      <c r="BH45" s="960"/>
      <c r="BI45" s="960"/>
      <c r="BN45" s="1396" t="s">
        <v>116</v>
      </c>
      <c r="BO45" s="1033"/>
      <c r="BP45" s="1033"/>
      <c r="BQ45" s="1033"/>
      <c r="BR45" s="1033"/>
      <c r="BS45" s="1033"/>
      <c r="BT45" s="1033"/>
      <c r="BU45" s="1033"/>
      <c r="BV45" s="1033"/>
      <c r="BW45" s="1033"/>
      <c r="BX45" s="1033"/>
      <c r="BY45" s="1033"/>
      <c r="BZ45" s="1033"/>
      <c r="CA45" s="1033"/>
      <c r="CB45" s="1033"/>
      <c r="CC45" s="1033"/>
      <c r="CD45" s="1033"/>
      <c r="CE45" s="1033"/>
      <c r="CF45" s="1033"/>
      <c r="CG45" s="1033"/>
      <c r="CH45" s="1033"/>
      <c r="CI45" s="1033"/>
      <c r="CJ45" s="1034"/>
      <c r="CK45" s="1034"/>
      <c r="CL45" s="1034"/>
      <c r="CM45" s="1034"/>
      <c r="CN45" s="1034"/>
      <c r="CO45" s="1034"/>
      <c r="CP45" s="1034"/>
      <c r="CQ45" s="1034"/>
      <c r="CR45" s="1034"/>
      <c r="CS45" s="1034"/>
    </row>
    <row r="46" spans="1:97" s="2" customFormat="1" ht="60.95" customHeight="1" thickBot="1" x14ac:dyDescent="0.25">
      <c r="B46" s="2144"/>
      <c r="C46" s="2140"/>
      <c r="D46" s="386" t="s">
        <v>355</v>
      </c>
      <c r="E46" s="387" t="s">
        <v>360</v>
      </c>
      <c r="F46" s="2142"/>
      <c r="G46" s="386" t="s">
        <v>355</v>
      </c>
      <c r="H46" s="387" t="s">
        <v>360</v>
      </c>
      <c r="I46" s="2142"/>
      <c r="J46" s="386" t="s">
        <v>355</v>
      </c>
      <c r="K46" s="387" t="s">
        <v>360</v>
      </c>
      <c r="L46" s="2142"/>
      <c r="M46" s="386" t="s">
        <v>355</v>
      </c>
      <c r="N46" s="387" t="s">
        <v>360</v>
      </c>
      <c r="O46" s="2142"/>
      <c r="P46" s="386" t="s">
        <v>355</v>
      </c>
      <c r="Q46" s="387" t="s">
        <v>360</v>
      </c>
      <c r="R46" s="2142"/>
      <c r="S46" s="386" t="s">
        <v>252</v>
      </c>
      <c r="T46" s="387" t="s">
        <v>360</v>
      </c>
      <c r="U46" s="2142"/>
      <c r="V46" s="386" t="s">
        <v>252</v>
      </c>
      <c r="W46" s="387" t="s">
        <v>360</v>
      </c>
      <c r="X46" s="2154"/>
      <c r="Y46" s="386" t="s">
        <v>252</v>
      </c>
      <c r="Z46" s="387" t="s">
        <v>360</v>
      </c>
      <c r="AA46" s="2155"/>
      <c r="AB46" s="386" t="s">
        <v>252</v>
      </c>
      <c r="AC46" s="387" t="s">
        <v>361</v>
      </c>
      <c r="AH46" s="1381" t="s">
        <v>598</v>
      </c>
      <c r="AI46" s="960"/>
      <c r="AJ46" s="960"/>
      <c r="AK46" s="960"/>
      <c r="AL46" s="960"/>
      <c r="AM46" s="960"/>
      <c r="AN46" s="960"/>
      <c r="AO46" s="960"/>
      <c r="AP46" s="960"/>
      <c r="AQ46" s="960"/>
      <c r="AR46" s="960"/>
      <c r="AS46" s="960"/>
      <c r="AT46" s="960"/>
      <c r="AU46" s="960"/>
      <c r="AV46" s="960"/>
      <c r="AW46" s="960"/>
      <c r="AX46" s="960"/>
      <c r="AY46" s="960"/>
      <c r="AZ46" s="960"/>
      <c r="BA46" s="960"/>
      <c r="BB46" s="960"/>
      <c r="BC46" s="960"/>
      <c r="BD46" s="960"/>
      <c r="BE46" s="960"/>
      <c r="BF46" s="960"/>
      <c r="BG46" s="960"/>
      <c r="BH46" s="960"/>
      <c r="BI46" s="960"/>
      <c r="BN46" s="1390" t="s">
        <v>806</v>
      </c>
      <c r="BO46" s="1033"/>
      <c r="BP46" s="1033"/>
      <c r="BQ46" s="1033"/>
      <c r="BR46" s="1033"/>
      <c r="BS46" s="1033"/>
      <c r="BT46" s="1033"/>
      <c r="BU46" s="1033"/>
      <c r="BV46" s="1033"/>
      <c r="BW46" s="1033"/>
      <c r="BX46" s="1033"/>
      <c r="BY46" s="1033"/>
      <c r="BZ46" s="1033"/>
      <c r="CA46" s="1033"/>
      <c r="CB46" s="1033"/>
      <c r="CC46" s="1033"/>
      <c r="CD46" s="1033"/>
      <c r="CE46" s="1033"/>
      <c r="CF46" s="1033"/>
      <c r="CG46" s="1033"/>
      <c r="CH46" s="1033"/>
      <c r="CI46" s="1033"/>
      <c r="CJ46" s="1034"/>
      <c r="CK46" s="1034"/>
      <c r="CL46" s="1034"/>
      <c r="CM46" s="1034"/>
      <c r="CN46" s="1034"/>
      <c r="CO46" s="1034"/>
      <c r="CP46" s="1034"/>
      <c r="CQ46" s="1034"/>
      <c r="CR46" s="1034"/>
      <c r="CS46" s="1034"/>
    </row>
    <row r="47" spans="1:97" s="2" customFormat="1" ht="60" customHeight="1" x14ac:dyDescent="0.2">
      <c r="B47" s="226" t="s">
        <v>43</v>
      </c>
      <c r="C47" s="694"/>
      <c r="D47" s="187"/>
      <c r="E47" s="95"/>
      <c r="F47" s="712"/>
      <c r="G47" s="187"/>
      <c r="H47" s="95"/>
      <c r="I47" s="712"/>
      <c r="J47" s="187"/>
      <c r="K47" s="95"/>
      <c r="L47" s="712"/>
      <c r="M47" s="187"/>
      <c r="N47" s="95"/>
      <c r="O47" s="712"/>
      <c r="P47" s="187"/>
      <c r="Q47" s="95"/>
      <c r="R47" s="712"/>
      <c r="S47" s="187"/>
      <c r="T47" s="95"/>
      <c r="U47" s="712"/>
      <c r="V47" s="187"/>
      <c r="W47" s="95"/>
      <c r="X47" s="712"/>
      <c r="Y47" s="187"/>
      <c r="Z47" s="187"/>
      <c r="AA47" s="98"/>
      <c r="AB47" s="187"/>
      <c r="AC47" s="95"/>
      <c r="AH47" s="1142"/>
      <c r="AI47" s="1107" t="s">
        <v>1</v>
      </c>
      <c r="AJ47" s="1108" t="s">
        <v>2</v>
      </c>
      <c r="AK47" s="1107" t="s">
        <v>3</v>
      </c>
      <c r="AL47" s="1108" t="s">
        <v>94</v>
      </c>
      <c r="AM47" s="1107" t="s">
        <v>4</v>
      </c>
      <c r="AN47" s="1108" t="s">
        <v>5</v>
      </c>
      <c r="AO47" s="1107" t="s">
        <v>6</v>
      </c>
      <c r="AP47" s="1108" t="s">
        <v>7</v>
      </c>
      <c r="AQ47" s="1107" t="s">
        <v>8</v>
      </c>
      <c r="AR47" s="1108" t="s">
        <v>9</v>
      </c>
      <c r="AS47" s="1107" t="s">
        <v>10</v>
      </c>
      <c r="AT47" s="1108" t="s">
        <v>11</v>
      </c>
      <c r="AU47" s="1107" t="s">
        <v>12</v>
      </c>
      <c r="AV47" s="1108" t="s">
        <v>13</v>
      </c>
      <c r="AW47" s="1107" t="s">
        <v>14</v>
      </c>
      <c r="AX47" s="1108" t="s">
        <v>15</v>
      </c>
      <c r="AY47" s="1107" t="s">
        <v>14</v>
      </c>
      <c r="AZ47" s="1108" t="s">
        <v>15</v>
      </c>
      <c r="BA47" s="1107" t="s">
        <v>16</v>
      </c>
      <c r="BB47" s="1108" t="s">
        <v>17</v>
      </c>
      <c r="BC47" s="1108" t="s">
        <v>18</v>
      </c>
      <c r="BD47" s="960"/>
      <c r="BE47" s="960"/>
      <c r="BF47" s="960"/>
      <c r="BG47" s="960"/>
      <c r="BH47" s="960"/>
      <c r="BI47" s="960"/>
      <c r="BN47" s="1198"/>
      <c r="BO47" s="1159" t="s">
        <v>1</v>
      </c>
      <c r="BP47" s="1160" t="s">
        <v>2</v>
      </c>
      <c r="BQ47" s="1159" t="s">
        <v>3</v>
      </c>
      <c r="BR47" s="1160" t="s">
        <v>94</v>
      </c>
      <c r="BS47" s="1159" t="s">
        <v>4</v>
      </c>
      <c r="BT47" s="1160" t="s">
        <v>5</v>
      </c>
      <c r="BU47" s="1159" t="s">
        <v>6</v>
      </c>
      <c r="BV47" s="1160" t="s">
        <v>7</v>
      </c>
      <c r="BW47" s="1159" t="s">
        <v>8</v>
      </c>
      <c r="BX47" s="1160" t="s">
        <v>9</v>
      </c>
      <c r="BY47" s="1159" t="s">
        <v>10</v>
      </c>
      <c r="BZ47" s="1160" t="s">
        <v>11</v>
      </c>
      <c r="CA47" s="1159" t="s">
        <v>12</v>
      </c>
      <c r="CB47" s="1160" t="s">
        <v>13</v>
      </c>
      <c r="CC47" s="1159" t="s">
        <v>14</v>
      </c>
      <c r="CD47" s="1160" t="s">
        <v>15</v>
      </c>
      <c r="CE47" s="1159" t="s">
        <v>14</v>
      </c>
      <c r="CF47" s="1160" t="s">
        <v>15</v>
      </c>
      <c r="CG47" s="1159" t="s">
        <v>16</v>
      </c>
      <c r="CH47" s="1160" t="s">
        <v>17</v>
      </c>
      <c r="CI47" s="1160" t="s">
        <v>18</v>
      </c>
      <c r="CJ47" s="1034"/>
      <c r="CK47" s="1034"/>
      <c r="CL47" s="1034"/>
      <c r="CM47" s="1034"/>
      <c r="CN47" s="1034"/>
      <c r="CO47" s="1034"/>
      <c r="CP47" s="1034"/>
      <c r="CQ47" s="1034"/>
      <c r="CR47" s="1034"/>
      <c r="CS47" s="1034"/>
    </row>
    <row r="48" spans="1:97" s="2" customFormat="1" ht="60" customHeight="1" x14ac:dyDescent="0.2">
      <c r="B48" s="227" t="s">
        <v>109</v>
      </c>
      <c r="C48" s="700"/>
      <c r="D48" s="188"/>
      <c r="E48" s="96"/>
      <c r="F48" s="713"/>
      <c r="G48" s="188"/>
      <c r="H48" s="96"/>
      <c r="I48" s="713"/>
      <c r="J48" s="188"/>
      <c r="K48" s="96"/>
      <c r="L48" s="713"/>
      <c r="M48" s="188"/>
      <c r="N48" s="96"/>
      <c r="O48" s="713"/>
      <c r="P48" s="188"/>
      <c r="Q48" s="96"/>
      <c r="R48" s="713"/>
      <c r="S48" s="188"/>
      <c r="T48" s="96"/>
      <c r="U48" s="713"/>
      <c r="V48" s="188"/>
      <c r="W48" s="96"/>
      <c r="X48" s="713"/>
      <c r="Y48" s="188"/>
      <c r="Z48" s="188"/>
      <c r="AA48" s="99"/>
      <c r="AB48" s="188"/>
      <c r="AC48" s="96"/>
      <c r="AH48" s="1131"/>
      <c r="AI48" s="2123" t="str">
        <f>C45</f>
        <v>Finance Companies</v>
      </c>
      <c r="AJ48" s="973"/>
      <c r="AK48" s="1132"/>
      <c r="AL48" s="2125" t="str">
        <f>F45</f>
        <v>Entity Type 2</v>
      </c>
      <c r="AM48" s="973"/>
      <c r="AN48" s="981"/>
      <c r="AO48" s="2125" t="str">
        <f>I45</f>
        <v>Entity Type 3</v>
      </c>
      <c r="AP48" s="973"/>
      <c r="AQ48" s="981"/>
      <c r="AR48" s="2125" t="str">
        <f>L45</f>
        <v>Entity Type 4</v>
      </c>
      <c r="AS48" s="973"/>
      <c r="AT48" s="981"/>
      <c r="AU48" s="2125" t="str">
        <f>O45</f>
        <v>Entity Type 5</v>
      </c>
      <c r="AV48" s="973"/>
      <c r="AW48" s="981"/>
      <c r="AX48" s="2125" t="str">
        <f>R45</f>
        <v>Entity Type 6</v>
      </c>
      <c r="AY48" s="973"/>
      <c r="AZ48" s="981"/>
      <c r="BA48" s="2127" t="str">
        <f>U45</f>
        <v>Entity Type 7</v>
      </c>
      <c r="BB48" s="979"/>
      <c r="BC48" s="981"/>
      <c r="BD48" s="2127" t="str">
        <f>X45</f>
        <v>Entity Type 8</v>
      </c>
      <c r="BE48" s="979"/>
      <c r="BF48" s="981"/>
      <c r="BG48" s="2127" t="str">
        <f>AA45</f>
        <v>Total</v>
      </c>
      <c r="BH48" s="979"/>
      <c r="BI48" s="981"/>
      <c r="BN48" s="1185"/>
      <c r="BO48" s="2162" t="str">
        <f>C45</f>
        <v>Finance Companies</v>
      </c>
      <c r="BP48" s="1046"/>
      <c r="BQ48" s="1186"/>
      <c r="BR48" s="2160" t="str">
        <f>F45</f>
        <v>Entity Type 2</v>
      </c>
      <c r="BS48" s="1046"/>
      <c r="BT48" s="1054"/>
      <c r="BU48" s="2160" t="str">
        <f>I45</f>
        <v>Entity Type 3</v>
      </c>
      <c r="BV48" s="1046"/>
      <c r="BW48" s="1054"/>
      <c r="BX48" s="2160" t="str">
        <f>L45</f>
        <v>Entity Type 4</v>
      </c>
      <c r="BY48" s="1046"/>
      <c r="BZ48" s="1054"/>
      <c r="CA48" s="2160" t="str">
        <f>O45</f>
        <v>Entity Type 5</v>
      </c>
      <c r="CB48" s="1046"/>
      <c r="CC48" s="1054"/>
      <c r="CD48" s="2160" t="str">
        <f>R45</f>
        <v>Entity Type 6</v>
      </c>
      <c r="CE48" s="1046"/>
      <c r="CF48" s="1054"/>
      <c r="CG48" s="2160" t="str">
        <f>U45</f>
        <v>Entity Type 7</v>
      </c>
      <c r="CH48" s="1046"/>
      <c r="CI48" s="1054"/>
      <c r="CJ48" s="2172" t="str">
        <f>X45</f>
        <v>Entity Type 8</v>
      </c>
      <c r="CK48" s="1052"/>
      <c r="CL48" s="1054"/>
      <c r="CM48" s="2172" t="str">
        <f>AA45</f>
        <v>Total</v>
      </c>
      <c r="CN48" s="1052"/>
      <c r="CO48" s="1054"/>
      <c r="CP48" s="1034"/>
      <c r="CQ48" s="1034"/>
      <c r="CR48" s="1034"/>
      <c r="CS48" s="1034"/>
    </row>
    <row r="49" spans="1:97" s="2" customFormat="1" ht="60" customHeight="1" thickBot="1" x14ac:dyDescent="0.25">
      <c r="B49" s="228" t="s">
        <v>108</v>
      </c>
      <c r="C49" s="706"/>
      <c r="D49" s="189"/>
      <c r="E49" s="97"/>
      <c r="F49" s="714"/>
      <c r="G49" s="189"/>
      <c r="H49" s="97"/>
      <c r="I49" s="714"/>
      <c r="J49" s="189"/>
      <c r="K49" s="97"/>
      <c r="L49" s="714"/>
      <c r="M49" s="189"/>
      <c r="N49" s="97"/>
      <c r="O49" s="714"/>
      <c r="P49" s="189"/>
      <c r="Q49" s="97"/>
      <c r="R49" s="714"/>
      <c r="S49" s="189"/>
      <c r="T49" s="97"/>
      <c r="U49" s="714"/>
      <c r="V49" s="189"/>
      <c r="W49" s="97"/>
      <c r="X49" s="714"/>
      <c r="Y49" s="189"/>
      <c r="Z49" s="189"/>
      <c r="AA49" s="100"/>
      <c r="AB49" s="189"/>
      <c r="AC49" s="97"/>
      <c r="AH49" s="1133"/>
      <c r="AI49" s="2124"/>
      <c r="AJ49" s="1134" t="s">
        <v>355</v>
      </c>
      <c r="AK49" s="1135" t="s">
        <v>360</v>
      </c>
      <c r="AL49" s="2126"/>
      <c r="AM49" s="1134" t="s">
        <v>355</v>
      </c>
      <c r="AN49" s="1135" t="s">
        <v>360</v>
      </c>
      <c r="AO49" s="2126"/>
      <c r="AP49" s="1134" t="s">
        <v>355</v>
      </c>
      <c r="AQ49" s="1135" t="s">
        <v>360</v>
      </c>
      <c r="AR49" s="2126"/>
      <c r="AS49" s="1134" t="s">
        <v>355</v>
      </c>
      <c r="AT49" s="1135" t="s">
        <v>360</v>
      </c>
      <c r="AU49" s="2126"/>
      <c r="AV49" s="1134" t="s">
        <v>355</v>
      </c>
      <c r="AW49" s="1135" t="s">
        <v>360</v>
      </c>
      <c r="AX49" s="2126"/>
      <c r="AY49" s="1134" t="s">
        <v>252</v>
      </c>
      <c r="AZ49" s="1135" t="s">
        <v>360</v>
      </c>
      <c r="BA49" s="2128"/>
      <c r="BB49" s="1134" t="s">
        <v>252</v>
      </c>
      <c r="BC49" s="1135" t="s">
        <v>360</v>
      </c>
      <c r="BD49" s="2128"/>
      <c r="BE49" s="1134" t="s">
        <v>252</v>
      </c>
      <c r="BF49" s="1135" t="s">
        <v>360</v>
      </c>
      <c r="BG49" s="2128"/>
      <c r="BH49" s="1134" t="s">
        <v>252</v>
      </c>
      <c r="BI49" s="1135" t="s">
        <v>360</v>
      </c>
      <c r="BN49" s="1187"/>
      <c r="BO49" s="2163"/>
      <c r="BP49" s="1188" t="s">
        <v>252</v>
      </c>
      <c r="BQ49" s="1189" t="s">
        <v>360</v>
      </c>
      <c r="BR49" s="2161"/>
      <c r="BS49" s="1188" t="s">
        <v>252</v>
      </c>
      <c r="BT49" s="1189" t="s">
        <v>360</v>
      </c>
      <c r="BU49" s="2161"/>
      <c r="BV49" s="1188" t="s">
        <v>252</v>
      </c>
      <c r="BW49" s="1189" t="s">
        <v>360</v>
      </c>
      <c r="BX49" s="2161"/>
      <c r="BY49" s="1188" t="s">
        <v>252</v>
      </c>
      <c r="BZ49" s="1189" t="s">
        <v>360</v>
      </c>
      <c r="CA49" s="2161"/>
      <c r="CB49" s="1188" t="s">
        <v>252</v>
      </c>
      <c r="CC49" s="1189" t="s">
        <v>360</v>
      </c>
      <c r="CD49" s="2161"/>
      <c r="CE49" s="1188" t="s">
        <v>252</v>
      </c>
      <c r="CF49" s="1189" t="s">
        <v>360</v>
      </c>
      <c r="CG49" s="2161"/>
      <c r="CH49" s="1188" t="s">
        <v>252</v>
      </c>
      <c r="CI49" s="1189" t="s">
        <v>360</v>
      </c>
      <c r="CJ49" s="2176"/>
      <c r="CK49" s="1530" t="s">
        <v>252</v>
      </c>
      <c r="CL49" s="1531" t="s">
        <v>360</v>
      </c>
      <c r="CM49" s="2176"/>
      <c r="CN49" s="1530" t="s">
        <v>252</v>
      </c>
      <c r="CO49" s="1531" t="s">
        <v>360</v>
      </c>
      <c r="CP49" s="1034"/>
      <c r="CQ49" s="1034"/>
      <c r="CR49" s="1034"/>
      <c r="CS49" s="1034"/>
    </row>
    <row r="50" spans="1:97" s="52" customFormat="1" ht="14.25" customHeight="1" x14ac:dyDescent="0.2">
      <c r="A50" s="51"/>
      <c r="B50" s="112" t="s">
        <v>146</v>
      </c>
      <c r="C50" s="101"/>
      <c r="D50" s="190"/>
      <c r="E50" s="94"/>
      <c r="F50" s="186"/>
      <c r="G50" s="190"/>
      <c r="H50" s="94"/>
      <c r="I50" s="186"/>
      <c r="J50" s="190"/>
      <c r="K50" s="94"/>
      <c r="L50" s="186"/>
      <c r="M50" s="190"/>
      <c r="N50" s="94"/>
      <c r="O50" s="186"/>
      <c r="P50" s="190"/>
      <c r="Q50" s="94"/>
      <c r="R50" s="186"/>
      <c r="S50" s="190"/>
      <c r="T50" s="94"/>
      <c r="U50" s="186"/>
      <c r="V50" s="190"/>
      <c r="W50" s="94"/>
      <c r="X50" s="186"/>
      <c r="Y50" s="190"/>
      <c r="Z50" s="190"/>
      <c r="AA50" s="101"/>
      <c r="AB50" s="190"/>
      <c r="AC50" s="94"/>
      <c r="AH50" s="1115"/>
      <c r="AI50" s="1121"/>
      <c r="AJ50" s="1420"/>
      <c r="AK50" s="1122"/>
      <c r="AL50" s="1421"/>
      <c r="AM50" s="1420"/>
      <c r="AN50" s="1122"/>
      <c r="AO50" s="1421"/>
      <c r="AP50" s="1420"/>
      <c r="AQ50" s="1122"/>
      <c r="AR50" s="1421"/>
      <c r="AS50" s="1420"/>
      <c r="AT50" s="1122"/>
      <c r="AU50" s="1421"/>
      <c r="AV50" s="1420"/>
      <c r="AW50" s="1122"/>
      <c r="AX50" s="1421"/>
      <c r="AY50" s="1420"/>
      <c r="AZ50" s="1420"/>
      <c r="BA50" s="1429"/>
      <c r="BB50" s="1526"/>
      <c r="BC50" s="1122"/>
      <c r="BD50" s="1429"/>
      <c r="BE50" s="1526"/>
      <c r="BF50" s="1122"/>
      <c r="BG50" s="1421"/>
      <c r="BH50" s="1526"/>
      <c r="BI50" s="1122"/>
      <c r="BN50" s="1167"/>
      <c r="BO50" s="1175"/>
      <c r="BP50" s="1402"/>
      <c r="BQ50" s="1176"/>
      <c r="BR50" s="1403"/>
      <c r="BS50" s="1402"/>
      <c r="BT50" s="1176"/>
      <c r="BU50" s="1403"/>
      <c r="BV50" s="1402"/>
      <c r="BW50" s="1176"/>
      <c r="BX50" s="1403"/>
      <c r="BY50" s="1402"/>
      <c r="BZ50" s="1176"/>
      <c r="CA50" s="1403"/>
      <c r="CB50" s="1402"/>
      <c r="CC50" s="1176"/>
      <c r="CD50" s="1403"/>
      <c r="CE50" s="1402"/>
      <c r="CF50" s="1176"/>
      <c r="CG50" s="1403"/>
      <c r="CH50" s="1402"/>
      <c r="CI50" s="1176"/>
      <c r="CJ50" s="1403"/>
      <c r="CK50" s="1402"/>
      <c r="CL50" s="1176"/>
      <c r="CM50" s="1403"/>
      <c r="CN50" s="1402"/>
      <c r="CO50" s="1176"/>
      <c r="CP50" s="1034"/>
      <c r="CQ50" s="1034"/>
      <c r="CR50" s="1034"/>
      <c r="CS50" s="1034"/>
    </row>
    <row r="51" spans="1:97" s="2" customFormat="1" ht="14.25" x14ac:dyDescent="0.2">
      <c r="A51" s="6"/>
      <c r="B51" s="84">
        <v>2002</v>
      </c>
      <c r="C51" s="208"/>
      <c r="D51" s="135"/>
      <c r="E51" s="134"/>
      <c r="F51" s="204"/>
      <c r="G51" s="135"/>
      <c r="H51" s="134"/>
      <c r="I51" s="204"/>
      <c r="J51" s="135"/>
      <c r="K51" s="134"/>
      <c r="L51" s="204"/>
      <c r="M51" s="135"/>
      <c r="N51" s="134"/>
      <c r="O51" s="204"/>
      <c r="P51" s="135"/>
      <c r="Q51" s="134"/>
      <c r="R51" s="204"/>
      <c r="S51" s="135"/>
      <c r="T51" s="134"/>
      <c r="U51" s="204"/>
      <c r="V51" s="135"/>
      <c r="W51" s="134"/>
      <c r="X51" s="204"/>
      <c r="Y51" s="135"/>
      <c r="Z51" s="135"/>
      <c r="AA51" s="675">
        <f>C51+F51+I51+L51+O51+R51+U51+X51</f>
        <v>0</v>
      </c>
      <c r="AB51" s="682">
        <f>D51+G51+J51+M51+P51+S51+V51+Y51</f>
        <v>0</v>
      </c>
      <c r="AC51" s="661">
        <f>E51+H51+K51+N51+Q51+T51+W51+Z51</f>
        <v>0</v>
      </c>
      <c r="AH51" s="1120">
        <v>2002</v>
      </c>
      <c r="AI51" s="1121" t="str">
        <f>IF(ISNUMBER(C51),'Cover Page'!$D$35/1000000*'4 classification'!C51/'FX rate'!$C7,"")</f>
        <v/>
      </c>
      <c r="AJ51" s="1420" t="str">
        <f>IF(ISNUMBER(D51),'Cover Page'!$D$35/1000000*'4 classification'!D51/'FX rate'!$C7,"")</f>
        <v/>
      </c>
      <c r="AK51" s="1122" t="str">
        <f>IF(ISNUMBER(E51),'Cover Page'!$D$35/1000000*'4 classification'!E51/'FX rate'!$C7,"")</f>
        <v/>
      </c>
      <c r="AL51" s="1421" t="str">
        <f>IF(ISNUMBER(F51),'Cover Page'!$D$35/1000000*'4 classification'!F51/'FX rate'!$C7,"")</f>
        <v/>
      </c>
      <c r="AM51" s="1420" t="str">
        <f>IF(ISNUMBER(G51),'Cover Page'!$D$35/1000000*'4 classification'!G51/'FX rate'!$C7,"")</f>
        <v/>
      </c>
      <c r="AN51" s="1122" t="str">
        <f>IF(ISNUMBER(H51),'Cover Page'!$D$35/1000000*'4 classification'!H51/'FX rate'!$C7,"")</f>
        <v/>
      </c>
      <c r="AO51" s="1421" t="str">
        <f>IF(ISNUMBER(I51),'Cover Page'!$D$35/1000000*'4 classification'!I51/'FX rate'!$C7,"")</f>
        <v/>
      </c>
      <c r="AP51" s="1420" t="str">
        <f>IF(ISNUMBER(J51),'Cover Page'!$D$35/1000000*'4 classification'!J51/'FX rate'!$C7,"")</f>
        <v/>
      </c>
      <c r="AQ51" s="1122" t="str">
        <f>IF(ISNUMBER(K51),'Cover Page'!$D$35/1000000*'4 classification'!K51/'FX rate'!$C7,"")</f>
        <v/>
      </c>
      <c r="AR51" s="1421" t="str">
        <f>IF(ISNUMBER(L51),'Cover Page'!$D$35/1000000*'4 classification'!L51/'FX rate'!$C7,"")</f>
        <v/>
      </c>
      <c r="AS51" s="1420" t="str">
        <f>IF(ISNUMBER(M51),'Cover Page'!$D$35/1000000*'4 classification'!M51/'FX rate'!$C7,"")</f>
        <v/>
      </c>
      <c r="AT51" s="1122" t="str">
        <f>IF(ISNUMBER(N51),'Cover Page'!$D$35/1000000*'4 classification'!N51/'FX rate'!$C7,"")</f>
        <v/>
      </c>
      <c r="AU51" s="1421" t="str">
        <f>IF(ISNUMBER(O51),'Cover Page'!$D$35/1000000*'4 classification'!O51/'FX rate'!$C7,"")</f>
        <v/>
      </c>
      <c r="AV51" s="1420" t="str">
        <f>IF(ISNUMBER(P51),'Cover Page'!$D$35/1000000*'4 classification'!P51/'FX rate'!$C7,"")</f>
        <v/>
      </c>
      <c r="AW51" s="1122" t="str">
        <f>IF(ISNUMBER(Q51),'Cover Page'!$D$35/1000000*'4 classification'!Q51/'FX rate'!$C7,"")</f>
        <v/>
      </c>
      <c r="AX51" s="1421" t="str">
        <f>IF(ISNUMBER(R51),'Cover Page'!$D$35/1000000*'4 classification'!R51/'FX rate'!$C7,"")</f>
        <v/>
      </c>
      <c r="AY51" s="1420" t="str">
        <f>IF(ISNUMBER(S51),'Cover Page'!$D$35/1000000*'4 classification'!S51/'FX rate'!$C7,"")</f>
        <v/>
      </c>
      <c r="AZ51" s="1422" t="str">
        <f>IF(ISNUMBER(T51),'Cover Page'!$D$35/1000000*'4 classification'!T51/'FX rate'!$C7,"")</f>
        <v/>
      </c>
      <c r="BA51" s="1429" t="str">
        <f>IF(ISNUMBER(U51),'Cover Page'!$D$35/1000000*'4 classification'!U51/'FX rate'!$C7,"")</f>
        <v/>
      </c>
      <c r="BB51" s="1420" t="str">
        <f>IF(ISNUMBER(V51),'Cover Page'!$D$35/1000000*'4 classification'!V51/'FX rate'!$C7,"")</f>
        <v/>
      </c>
      <c r="BC51" s="1124" t="str">
        <f>IF(ISNUMBER(W51),'Cover Page'!$D$35/1000000*'4 classification'!W51/'FX rate'!$C7,"")</f>
        <v/>
      </c>
      <c r="BD51" s="1429" t="str">
        <f>IF(ISNUMBER(X51),'Cover Page'!$D$35/1000000*'4 classification'!X51/'FX rate'!$C7,"")</f>
        <v/>
      </c>
      <c r="BE51" s="1420" t="str">
        <f>IF(ISNUMBER(Y51),'Cover Page'!$D$35/1000000*'4 classification'!Y51/'FX rate'!$C7,"")</f>
        <v/>
      </c>
      <c r="BF51" s="1124" t="str">
        <f>IF(ISNUMBER(Z51),'Cover Page'!$D$35/1000000*'4 classification'!Z51/'FX rate'!$C7,"")</f>
        <v/>
      </c>
      <c r="BG51" s="1421">
        <f>IF(ISNUMBER(AA51),'Cover Page'!$D$35/1000000*'4 classification'!AA51/'FX rate'!$C7,"")</f>
        <v>0</v>
      </c>
      <c r="BH51" s="1420">
        <f>IF(ISNUMBER(AB51),'Cover Page'!$D$35/1000000*'4 classification'!AB51/'FX rate'!$C7,"")</f>
        <v>0</v>
      </c>
      <c r="BI51" s="1124">
        <f>IF(ISNUMBER(AC51),'Cover Page'!$D$35/1000000*'4 classification'!AC51/'FX rate'!$C7,"")</f>
        <v>0</v>
      </c>
      <c r="BN51" s="1174">
        <v>2002</v>
      </c>
      <c r="BO51" s="1175" t="str">
        <f>IF(ISNUMBER(C51),'Cover Page'!$D$35/1000000*C51/'FX rate'!$C$22,"")</f>
        <v/>
      </c>
      <c r="BP51" s="1402" t="str">
        <f>IF(ISNUMBER(D51),'Cover Page'!$D$35/1000000*D51/'FX rate'!$C$22,"")</f>
        <v/>
      </c>
      <c r="BQ51" s="1176" t="str">
        <f>IF(ISNUMBER(E51),'Cover Page'!$D$35/1000000*E51/'FX rate'!$C$22,"")</f>
        <v/>
      </c>
      <c r="BR51" s="1403" t="str">
        <f>IF(ISNUMBER(F51),'Cover Page'!$D$35/1000000*F51/'FX rate'!$C$22,"")</f>
        <v/>
      </c>
      <c r="BS51" s="1402" t="str">
        <f>IF(ISNUMBER(G51),'Cover Page'!$D$35/1000000*G51/'FX rate'!$C$22,"")</f>
        <v/>
      </c>
      <c r="BT51" s="1176" t="str">
        <f>IF(ISNUMBER(H51),'Cover Page'!$D$35/1000000*H51/'FX rate'!$C$22,"")</f>
        <v/>
      </c>
      <c r="BU51" s="1403" t="str">
        <f>IF(ISNUMBER(I51),'Cover Page'!$D$35/1000000*I51/'FX rate'!$C$22,"")</f>
        <v/>
      </c>
      <c r="BV51" s="1402" t="str">
        <f>IF(ISNUMBER(J51),'Cover Page'!$D$35/1000000*J51/'FX rate'!$C$22,"")</f>
        <v/>
      </c>
      <c r="BW51" s="1176" t="str">
        <f>IF(ISNUMBER(K51),'Cover Page'!$D$35/1000000*K51/'FX rate'!$C$22,"")</f>
        <v/>
      </c>
      <c r="BX51" s="1403" t="str">
        <f>IF(ISNUMBER(L51),'Cover Page'!$D$35/1000000*L51/'FX rate'!$C$22,"")</f>
        <v/>
      </c>
      <c r="BY51" s="1402" t="str">
        <f>IF(ISNUMBER(M51),'Cover Page'!$D$35/1000000*M51/'FX rate'!$C$22,"")</f>
        <v/>
      </c>
      <c r="BZ51" s="1176" t="str">
        <f>IF(ISNUMBER(N51),'Cover Page'!$D$35/1000000*N51/'FX rate'!$C$22,"")</f>
        <v/>
      </c>
      <c r="CA51" s="1403" t="str">
        <f>IF(ISNUMBER(O51),'Cover Page'!$D$35/1000000*O51/'FX rate'!$C$22,"")</f>
        <v/>
      </c>
      <c r="CB51" s="1402" t="str">
        <f>IF(ISNUMBER(P51),'Cover Page'!$D$35/1000000*P51/'FX rate'!$C$22,"")</f>
        <v/>
      </c>
      <c r="CC51" s="1176" t="str">
        <f>IF(ISNUMBER(Q51),'Cover Page'!$D$35/1000000*Q51/'FX rate'!$C$22,"")</f>
        <v/>
      </c>
      <c r="CD51" s="1403" t="str">
        <f>IF(ISNUMBER(R51),'Cover Page'!$D$35/1000000*R51/'FX rate'!$C$22,"")</f>
        <v/>
      </c>
      <c r="CE51" s="1402" t="str">
        <f>IF(ISNUMBER(S51),'Cover Page'!$D$35/1000000*S51/'FX rate'!$C$22,"")</f>
        <v/>
      </c>
      <c r="CF51" s="1176" t="str">
        <f>IF(ISNUMBER(T51),'Cover Page'!$D$35/1000000*T51/'FX rate'!$C$22,"")</f>
        <v/>
      </c>
      <c r="CG51" s="1403" t="str">
        <f>IF(ISNUMBER(U51),'Cover Page'!$D$35/1000000*U51/'FX rate'!$C$22,"")</f>
        <v/>
      </c>
      <c r="CH51" s="1402" t="str">
        <f>IF(ISNUMBER(V51),'Cover Page'!$D$35/1000000*V51/'FX rate'!$C$22,"")</f>
        <v/>
      </c>
      <c r="CI51" s="1176" t="str">
        <f>IF(ISNUMBER(W51),'Cover Page'!$D$35/1000000*W51/'FX rate'!$C$22,"")</f>
        <v/>
      </c>
      <c r="CJ51" s="1403" t="str">
        <f>IF(ISNUMBER(X51),'Cover Page'!$D$35/1000000*X51/'FX rate'!$C$22,"")</f>
        <v/>
      </c>
      <c r="CK51" s="1402" t="str">
        <f>IF(ISNUMBER(Y51),'Cover Page'!$D$35/1000000*Y51/'FX rate'!$C$22,"")</f>
        <v/>
      </c>
      <c r="CL51" s="1176" t="str">
        <f>IF(ISNUMBER(Z51),'Cover Page'!$D$35/1000000*Z51/'FX rate'!$C$22,"")</f>
        <v/>
      </c>
      <c r="CM51" s="1403">
        <f>IF(ISNUMBER(AA51),'Cover Page'!$D$35/1000000*AA51/'FX rate'!$C$22,"")</f>
        <v>0</v>
      </c>
      <c r="CN51" s="1402">
        <f>IF(ISNUMBER(AB51),'Cover Page'!$D$35/1000000*AB51/'FX rate'!$C$22,"")</f>
        <v>0</v>
      </c>
      <c r="CO51" s="1176">
        <f>IF(ISNUMBER(AC51),'Cover Page'!$D$35/1000000*AC51/'FX rate'!$C$22,"")</f>
        <v>0</v>
      </c>
      <c r="CP51" s="1034"/>
      <c r="CQ51" s="1034"/>
      <c r="CR51" s="1034"/>
      <c r="CS51" s="1034"/>
    </row>
    <row r="52" spans="1:97" s="2" customFormat="1" ht="14.25" x14ac:dyDescent="0.2">
      <c r="A52" s="6"/>
      <c r="B52" s="85">
        <v>2003</v>
      </c>
      <c r="C52" s="210"/>
      <c r="D52" s="137"/>
      <c r="E52" s="136"/>
      <c r="F52" s="206"/>
      <c r="G52" s="137"/>
      <c r="H52" s="136"/>
      <c r="I52" s="206"/>
      <c r="J52" s="137"/>
      <c r="K52" s="136"/>
      <c r="L52" s="206"/>
      <c r="M52" s="137"/>
      <c r="N52" s="136"/>
      <c r="O52" s="206"/>
      <c r="P52" s="137"/>
      <c r="Q52" s="136"/>
      <c r="R52" s="206"/>
      <c r="S52" s="137"/>
      <c r="T52" s="136"/>
      <c r="U52" s="206"/>
      <c r="V52" s="137"/>
      <c r="W52" s="136"/>
      <c r="X52" s="206"/>
      <c r="Y52" s="137"/>
      <c r="Z52" s="137"/>
      <c r="AA52" s="674">
        <f t="shared" ref="AA52:AA67" si="3">C52+F52+I52+L52+O52+R52+U52+X52</f>
        <v>0</v>
      </c>
      <c r="AB52" s="683">
        <f t="shared" ref="AB52:AB67" si="4">D52+G52+J52+M52+P52+S52+V52+Y52</f>
        <v>0</v>
      </c>
      <c r="AC52" s="660">
        <f t="shared" ref="AC52:AC67" si="5">E52+H52+K52+N52+Q52+T52+W52+Z52</f>
        <v>0</v>
      </c>
      <c r="AH52" s="1026">
        <v>2003</v>
      </c>
      <c r="AI52" s="1123" t="str">
        <f>IF(ISNUMBER(C52),'Cover Page'!$D$35/1000000*'4 classification'!C52/'FX rate'!$C8,"")</f>
        <v/>
      </c>
      <c r="AJ52" s="1422" t="str">
        <f>IF(ISNUMBER(D52),'Cover Page'!$D$35/1000000*'4 classification'!D52/'FX rate'!$C8,"")</f>
        <v/>
      </c>
      <c r="AK52" s="1124" t="str">
        <f>IF(ISNUMBER(E52),'Cover Page'!$D$35/1000000*'4 classification'!E52/'FX rate'!$C8,"")</f>
        <v/>
      </c>
      <c r="AL52" s="1423" t="str">
        <f>IF(ISNUMBER(F52),'Cover Page'!$D$35/1000000*'4 classification'!F52/'FX rate'!$C8,"")</f>
        <v/>
      </c>
      <c r="AM52" s="1422" t="str">
        <f>IF(ISNUMBER(G52),'Cover Page'!$D$35/1000000*'4 classification'!G52/'FX rate'!$C8,"")</f>
        <v/>
      </c>
      <c r="AN52" s="1124" t="str">
        <f>IF(ISNUMBER(H52),'Cover Page'!$D$35/1000000*'4 classification'!H52/'FX rate'!$C8,"")</f>
        <v/>
      </c>
      <c r="AO52" s="1423" t="str">
        <f>IF(ISNUMBER(I52),'Cover Page'!$D$35/1000000*'4 classification'!I52/'FX rate'!$C8,"")</f>
        <v/>
      </c>
      <c r="AP52" s="1422" t="str">
        <f>IF(ISNUMBER(J52),'Cover Page'!$D$35/1000000*'4 classification'!J52/'FX rate'!$C8,"")</f>
        <v/>
      </c>
      <c r="AQ52" s="1124" t="str">
        <f>IF(ISNUMBER(K52),'Cover Page'!$D$35/1000000*'4 classification'!K52/'FX rate'!$C8,"")</f>
        <v/>
      </c>
      <c r="AR52" s="1423" t="str">
        <f>IF(ISNUMBER(L52),'Cover Page'!$D$35/1000000*'4 classification'!L52/'FX rate'!$C8,"")</f>
        <v/>
      </c>
      <c r="AS52" s="1422" t="str">
        <f>IF(ISNUMBER(M52),'Cover Page'!$D$35/1000000*'4 classification'!M52/'FX rate'!$C8,"")</f>
        <v/>
      </c>
      <c r="AT52" s="1124" t="str">
        <f>IF(ISNUMBER(N52),'Cover Page'!$D$35/1000000*'4 classification'!N52/'FX rate'!$C8,"")</f>
        <v/>
      </c>
      <c r="AU52" s="1423" t="str">
        <f>IF(ISNUMBER(O52),'Cover Page'!$D$35/1000000*'4 classification'!O52/'FX rate'!$C8,"")</f>
        <v/>
      </c>
      <c r="AV52" s="1422" t="str">
        <f>IF(ISNUMBER(P52),'Cover Page'!$D$35/1000000*'4 classification'!P52/'FX rate'!$C8,"")</f>
        <v/>
      </c>
      <c r="AW52" s="1124" t="str">
        <f>IF(ISNUMBER(Q52),'Cover Page'!$D$35/1000000*'4 classification'!Q52/'FX rate'!$C8,"")</f>
        <v/>
      </c>
      <c r="AX52" s="1423" t="str">
        <f>IF(ISNUMBER(R52),'Cover Page'!$D$35/1000000*'4 classification'!R52/'FX rate'!$C8,"")</f>
        <v/>
      </c>
      <c r="AY52" s="1422" t="str">
        <f>IF(ISNUMBER(S52),'Cover Page'!$D$35/1000000*'4 classification'!S52/'FX rate'!$C8,"")</f>
        <v/>
      </c>
      <c r="AZ52" s="1422" t="str">
        <f>IF(ISNUMBER(T52),'Cover Page'!$D$35/1000000*'4 classification'!T52/'FX rate'!$C8,"")</f>
        <v/>
      </c>
      <c r="BA52" s="1429" t="str">
        <f>IF(ISNUMBER(U52),'Cover Page'!$D$35/1000000*'4 classification'!U52/'FX rate'!$C8,"")</f>
        <v/>
      </c>
      <c r="BB52" s="1420" t="str">
        <f>IF(ISNUMBER(V52),'Cover Page'!$D$35/1000000*'4 classification'!V52/'FX rate'!$C8,"")</f>
        <v/>
      </c>
      <c r="BC52" s="1122" t="str">
        <f>IF(ISNUMBER(W52),'Cover Page'!$D$35/1000000*'4 classification'!W52/'FX rate'!$C8,"")</f>
        <v/>
      </c>
      <c r="BD52" s="1429" t="str">
        <f>IF(ISNUMBER(X52),'Cover Page'!$D$35/1000000*'4 classification'!X52/'FX rate'!$C8,"")</f>
        <v/>
      </c>
      <c r="BE52" s="1420" t="str">
        <f>IF(ISNUMBER(Y52),'Cover Page'!$D$35/1000000*'4 classification'!Y52/'FX rate'!$C8,"")</f>
        <v/>
      </c>
      <c r="BF52" s="1122" t="str">
        <f>IF(ISNUMBER(Z52),'Cover Page'!$D$35/1000000*'4 classification'!Z52/'FX rate'!$C8,"")</f>
        <v/>
      </c>
      <c r="BG52" s="1421">
        <f>IF(ISNUMBER(AA52),'Cover Page'!$D$35/1000000*'4 classification'!AA52/'FX rate'!$C8,"")</f>
        <v>0</v>
      </c>
      <c r="BH52" s="1420">
        <f>IF(ISNUMBER(AB52),'Cover Page'!$D$35/1000000*'4 classification'!AB52/'FX rate'!$C8,"")</f>
        <v>0</v>
      </c>
      <c r="BI52" s="1122">
        <f>IF(ISNUMBER(AC52),'Cover Page'!$D$35/1000000*'4 classification'!AC52/'FX rate'!$C8,"")</f>
        <v>0</v>
      </c>
      <c r="BN52" s="1099">
        <v>2003</v>
      </c>
      <c r="BO52" s="1177" t="str">
        <f>IF(ISNUMBER(C52),'Cover Page'!$D$35/1000000*C52/'FX rate'!$C$22,"")</f>
        <v/>
      </c>
      <c r="BP52" s="1404" t="str">
        <f>IF(ISNUMBER(D52),'Cover Page'!$D$35/1000000*D52/'FX rate'!$C$22,"")</f>
        <v/>
      </c>
      <c r="BQ52" s="1178" t="str">
        <f>IF(ISNUMBER(E52),'Cover Page'!$D$35/1000000*E52/'FX rate'!$C$22,"")</f>
        <v/>
      </c>
      <c r="BR52" s="1405" t="str">
        <f>IF(ISNUMBER(F52),'Cover Page'!$D$35/1000000*F52/'FX rate'!$C$22,"")</f>
        <v/>
      </c>
      <c r="BS52" s="1404" t="str">
        <f>IF(ISNUMBER(G52),'Cover Page'!$D$35/1000000*G52/'FX rate'!$C$22,"")</f>
        <v/>
      </c>
      <c r="BT52" s="1178" t="str">
        <f>IF(ISNUMBER(H52),'Cover Page'!$D$35/1000000*H52/'FX rate'!$C$22,"")</f>
        <v/>
      </c>
      <c r="BU52" s="1405" t="str">
        <f>IF(ISNUMBER(I52),'Cover Page'!$D$35/1000000*I52/'FX rate'!$C$22,"")</f>
        <v/>
      </c>
      <c r="BV52" s="1404" t="str">
        <f>IF(ISNUMBER(J52),'Cover Page'!$D$35/1000000*J52/'FX rate'!$C$22,"")</f>
        <v/>
      </c>
      <c r="BW52" s="1178" t="str">
        <f>IF(ISNUMBER(K52),'Cover Page'!$D$35/1000000*K52/'FX rate'!$C$22,"")</f>
        <v/>
      </c>
      <c r="BX52" s="1405" t="str">
        <f>IF(ISNUMBER(L52),'Cover Page'!$D$35/1000000*L52/'FX rate'!$C$22,"")</f>
        <v/>
      </c>
      <c r="BY52" s="1404" t="str">
        <f>IF(ISNUMBER(M52),'Cover Page'!$D$35/1000000*M52/'FX rate'!$C$22,"")</f>
        <v/>
      </c>
      <c r="BZ52" s="1178" t="str">
        <f>IF(ISNUMBER(N52),'Cover Page'!$D$35/1000000*N52/'FX rate'!$C$22,"")</f>
        <v/>
      </c>
      <c r="CA52" s="1405" t="str">
        <f>IF(ISNUMBER(O52),'Cover Page'!$D$35/1000000*O52/'FX rate'!$C$22,"")</f>
        <v/>
      </c>
      <c r="CB52" s="1404" t="str">
        <f>IF(ISNUMBER(P52),'Cover Page'!$D$35/1000000*P52/'FX rate'!$C$22,"")</f>
        <v/>
      </c>
      <c r="CC52" s="1178" t="str">
        <f>IF(ISNUMBER(Q52),'Cover Page'!$D$35/1000000*Q52/'FX rate'!$C$22,"")</f>
        <v/>
      </c>
      <c r="CD52" s="1405" t="str">
        <f>IF(ISNUMBER(R52),'Cover Page'!$D$35/1000000*R52/'FX rate'!$C$22,"")</f>
        <v/>
      </c>
      <c r="CE52" s="1404" t="str">
        <f>IF(ISNUMBER(S52),'Cover Page'!$D$35/1000000*S52/'FX rate'!$C$22,"")</f>
        <v/>
      </c>
      <c r="CF52" s="1178" t="str">
        <f>IF(ISNUMBER(T52),'Cover Page'!$D$35/1000000*T52/'FX rate'!$C$22,"")</f>
        <v/>
      </c>
      <c r="CG52" s="1405" t="str">
        <f>IF(ISNUMBER(U52),'Cover Page'!$D$35/1000000*U52/'FX rate'!$C$22,"")</f>
        <v/>
      </c>
      <c r="CH52" s="1404" t="str">
        <f>IF(ISNUMBER(V52),'Cover Page'!$D$35/1000000*V52/'FX rate'!$C$22,"")</f>
        <v/>
      </c>
      <c r="CI52" s="1178" t="str">
        <f>IF(ISNUMBER(W52),'Cover Page'!$D$35/1000000*W52/'FX rate'!$C$22,"")</f>
        <v/>
      </c>
      <c r="CJ52" s="1405" t="str">
        <f>IF(ISNUMBER(X52),'Cover Page'!$D$35/1000000*X52/'FX rate'!$C$22,"")</f>
        <v/>
      </c>
      <c r="CK52" s="1404" t="str">
        <f>IF(ISNUMBER(Y52),'Cover Page'!$D$35/1000000*Y52/'FX rate'!$C$22,"")</f>
        <v/>
      </c>
      <c r="CL52" s="1178" t="str">
        <f>IF(ISNUMBER(Z52),'Cover Page'!$D$35/1000000*Z52/'FX rate'!$C$22,"")</f>
        <v/>
      </c>
      <c r="CM52" s="1405">
        <f>IF(ISNUMBER(AA52),'Cover Page'!$D$35/1000000*AA52/'FX rate'!$C$22,"")</f>
        <v>0</v>
      </c>
      <c r="CN52" s="1404">
        <f>IF(ISNUMBER(AB52),'Cover Page'!$D$35/1000000*AB52/'FX rate'!$C$22,"")</f>
        <v>0</v>
      </c>
      <c r="CO52" s="1178">
        <f>IF(ISNUMBER(AC52),'Cover Page'!$D$35/1000000*AC52/'FX rate'!$C$22,"")</f>
        <v>0</v>
      </c>
      <c r="CP52" s="1034"/>
      <c r="CQ52" s="1034"/>
      <c r="CR52" s="1034"/>
      <c r="CS52" s="1034"/>
    </row>
    <row r="53" spans="1:97" s="2" customFormat="1" ht="14.25" x14ac:dyDescent="0.2">
      <c r="A53" s="6"/>
      <c r="B53" s="85">
        <v>2004</v>
      </c>
      <c r="C53" s="210"/>
      <c r="D53" s="137"/>
      <c r="E53" s="136"/>
      <c r="F53" s="206"/>
      <c r="G53" s="137"/>
      <c r="H53" s="136"/>
      <c r="I53" s="206"/>
      <c r="J53" s="137"/>
      <c r="K53" s="136"/>
      <c r="L53" s="206"/>
      <c r="M53" s="137"/>
      <c r="N53" s="136"/>
      <c r="O53" s="206"/>
      <c r="P53" s="137"/>
      <c r="Q53" s="136"/>
      <c r="R53" s="206"/>
      <c r="S53" s="137"/>
      <c r="T53" s="136"/>
      <c r="U53" s="206"/>
      <c r="V53" s="137"/>
      <c r="W53" s="136"/>
      <c r="X53" s="206"/>
      <c r="Y53" s="137"/>
      <c r="Z53" s="137"/>
      <c r="AA53" s="674">
        <f t="shared" si="3"/>
        <v>0</v>
      </c>
      <c r="AB53" s="683">
        <f t="shared" si="4"/>
        <v>0</v>
      </c>
      <c r="AC53" s="660">
        <f t="shared" si="5"/>
        <v>0</v>
      </c>
      <c r="AH53" s="1026">
        <v>2004</v>
      </c>
      <c r="AI53" s="1123" t="str">
        <f>IF(ISNUMBER(C53),'Cover Page'!$D$35/1000000*'4 classification'!C53/'FX rate'!$C9,"")</f>
        <v/>
      </c>
      <c r="AJ53" s="1422" t="str">
        <f>IF(ISNUMBER(D53),'Cover Page'!$D$35/1000000*'4 classification'!D53/'FX rate'!$C9,"")</f>
        <v/>
      </c>
      <c r="AK53" s="1124" t="str">
        <f>IF(ISNUMBER(E53),'Cover Page'!$D$35/1000000*'4 classification'!E53/'FX rate'!$C9,"")</f>
        <v/>
      </c>
      <c r="AL53" s="1423" t="str">
        <f>IF(ISNUMBER(F53),'Cover Page'!$D$35/1000000*'4 classification'!F53/'FX rate'!$C9,"")</f>
        <v/>
      </c>
      <c r="AM53" s="1422" t="str">
        <f>IF(ISNUMBER(G53),'Cover Page'!$D$35/1000000*'4 classification'!G53/'FX rate'!$C9,"")</f>
        <v/>
      </c>
      <c r="AN53" s="1124" t="str">
        <f>IF(ISNUMBER(H53),'Cover Page'!$D$35/1000000*'4 classification'!H53/'FX rate'!$C9,"")</f>
        <v/>
      </c>
      <c r="AO53" s="1423" t="str">
        <f>IF(ISNUMBER(I53),'Cover Page'!$D$35/1000000*'4 classification'!I53/'FX rate'!$C9,"")</f>
        <v/>
      </c>
      <c r="AP53" s="1422" t="str">
        <f>IF(ISNUMBER(J53),'Cover Page'!$D$35/1000000*'4 classification'!J53/'FX rate'!$C9,"")</f>
        <v/>
      </c>
      <c r="AQ53" s="1124" t="str">
        <f>IF(ISNUMBER(K53),'Cover Page'!$D$35/1000000*'4 classification'!K53/'FX rate'!$C9,"")</f>
        <v/>
      </c>
      <c r="AR53" s="1423" t="str">
        <f>IF(ISNUMBER(L53),'Cover Page'!$D$35/1000000*'4 classification'!L53/'FX rate'!$C9,"")</f>
        <v/>
      </c>
      <c r="AS53" s="1422" t="str">
        <f>IF(ISNUMBER(M53),'Cover Page'!$D$35/1000000*'4 classification'!M53/'FX rate'!$C9,"")</f>
        <v/>
      </c>
      <c r="AT53" s="1124" t="str">
        <f>IF(ISNUMBER(N53),'Cover Page'!$D$35/1000000*'4 classification'!N53/'FX rate'!$C9,"")</f>
        <v/>
      </c>
      <c r="AU53" s="1423" t="str">
        <f>IF(ISNUMBER(O53),'Cover Page'!$D$35/1000000*'4 classification'!O53/'FX rate'!$C9,"")</f>
        <v/>
      </c>
      <c r="AV53" s="1422" t="str">
        <f>IF(ISNUMBER(P53),'Cover Page'!$D$35/1000000*'4 classification'!P53/'FX rate'!$C9,"")</f>
        <v/>
      </c>
      <c r="AW53" s="1124" t="str">
        <f>IF(ISNUMBER(Q53),'Cover Page'!$D$35/1000000*'4 classification'!Q53/'FX rate'!$C9,"")</f>
        <v/>
      </c>
      <c r="AX53" s="1423" t="str">
        <f>IF(ISNUMBER(R53),'Cover Page'!$D$35/1000000*'4 classification'!R53/'FX rate'!$C9,"")</f>
        <v/>
      </c>
      <c r="AY53" s="1422" t="str">
        <f>IF(ISNUMBER(S53),'Cover Page'!$D$35/1000000*'4 classification'!S53/'FX rate'!$C9,"")</f>
        <v/>
      </c>
      <c r="AZ53" s="1422" t="str">
        <f>IF(ISNUMBER(T53),'Cover Page'!$D$35/1000000*'4 classification'!T53/'FX rate'!$C9,"")</f>
        <v/>
      </c>
      <c r="BA53" s="1429" t="str">
        <f>IF(ISNUMBER(U53),'Cover Page'!$D$35/1000000*'4 classification'!U53/'FX rate'!$C9,"")</f>
        <v/>
      </c>
      <c r="BB53" s="1420" t="str">
        <f>IF(ISNUMBER(V53),'Cover Page'!$D$35/1000000*'4 classification'!V53/'FX rate'!$C9,"")</f>
        <v/>
      </c>
      <c r="BC53" s="1122" t="str">
        <f>IF(ISNUMBER(W53),'Cover Page'!$D$35/1000000*'4 classification'!W53/'FX rate'!$C9,"")</f>
        <v/>
      </c>
      <c r="BD53" s="1429" t="str">
        <f>IF(ISNUMBER(X53),'Cover Page'!$D$35/1000000*'4 classification'!X53/'FX rate'!$C9,"")</f>
        <v/>
      </c>
      <c r="BE53" s="1420" t="str">
        <f>IF(ISNUMBER(Y53),'Cover Page'!$D$35/1000000*'4 classification'!Y53/'FX rate'!$C9,"")</f>
        <v/>
      </c>
      <c r="BF53" s="1122" t="str">
        <f>IF(ISNUMBER(Z53),'Cover Page'!$D$35/1000000*'4 classification'!Z53/'FX rate'!$C9,"")</f>
        <v/>
      </c>
      <c r="BG53" s="1421">
        <f>IF(ISNUMBER(AA53),'Cover Page'!$D$35/1000000*'4 classification'!AA53/'FX rate'!$C9,"")</f>
        <v>0</v>
      </c>
      <c r="BH53" s="1420">
        <f>IF(ISNUMBER(AB53),'Cover Page'!$D$35/1000000*'4 classification'!AB53/'FX rate'!$C9,"")</f>
        <v>0</v>
      </c>
      <c r="BI53" s="1122">
        <f>IF(ISNUMBER(AC53),'Cover Page'!$D$35/1000000*'4 classification'!AC53/'FX rate'!$C9,"")</f>
        <v>0</v>
      </c>
      <c r="BN53" s="1099">
        <v>2004</v>
      </c>
      <c r="BO53" s="1177" t="str">
        <f>IF(ISNUMBER(C53),'Cover Page'!$D$35/1000000*C53/'FX rate'!$C$22,"")</f>
        <v/>
      </c>
      <c r="BP53" s="1404" t="str">
        <f>IF(ISNUMBER(D53),'Cover Page'!$D$35/1000000*D53/'FX rate'!$C$22,"")</f>
        <v/>
      </c>
      <c r="BQ53" s="1178" t="str">
        <f>IF(ISNUMBER(E53),'Cover Page'!$D$35/1000000*E53/'FX rate'!$C$22,"")</f>
        <v/>
      </c>
      <c r="BR53" s="1405" t="str">
        <f>IF(ISNUMBER(F53),'Cover Page'!$D$35/1000000*F53/'FX rate'!$C$22,"")</f>
        <v/>
      </c>
      <c r="BS53" s="1404" t="str">
        <f>IF(ISNUMBER(G53),'Cover Page'!$D$35/1000000*G53/'FX rate'!$C$22,"")</f>
        <v/>
      </c>
      <c r="BT53" s="1178" t="str">
        <f>IF(ISNUMBER(H53),'Cover Page'!$D$35/1000000*H53/'FX rate'!$C$22,"")</f>
        <v/>
      </c>
      <c r="BU53" s="1405" t="str">
        <f>IF(ISNUMBER(I53),'Cover Page'!$D$35/1000000*I53/'FX rate'!$C$22,"")</f>
        <v/>
      </c>
      <c r="BV53" s="1404" t="str">
        <f>IF(ISNUMBER(J53),'Cover Page'!$D$35/1000000*J53/'FX rate'!$C$22,"")</f>
        <v/>
      </c>
      <c r="BW53" s="1178" t="str">
        <f>IF(ISNUMBER(K53),'Cover Page'!$D$35/1000000*K53/'FX rate'!$C$22,"")</f>
        <v/>
      </c>
      <c r="BX53" s="1405" t="str">
        <f>IF(ISNUMBER(L53),'Cover Page'!$D$35/1000000*L53/'FX rate'!$C$22,"")</f>
        <v/>
      </c>
      <c r="BY53" s="1404" t="str">
        <f>IF(ISNUMBER(M53),'Cover Page'!$D$35/1000000*M53/'FX rate'!$C$22,"")</f>
        <v/>
      </c>
      <c r="BZ53" s="1178" t="str">
        <f>IF(ISNUMBER(N53),'Cover Page'!$D$35/1000000*N53/'FX rate'!$C$22,"")</f>
        <v/>
      </c>
      <c r="CA53" s="1405" t="str">
        <f>IF(ISNUMBER(O53),'Cover Page'!$D$35/1000000*O53/'FX rate'!$C$22,"")</f>
        <v/>
      </c>
      <c r="CB53" s="1404" t="str">
        <f>IF(ISNUMBER(P53),'Cover Page'!$D$35/1000000*P53/'FX rate'!$C$22,"")</f>
        <v/>
      </c>
      <c r="CC53" s="1178" t="str">
        <f>IF(ISNUMBER(Q53),'Cover Page'!$D$35/1000000*Q53/'FX rate'!$C$22,"")</f>
        <v/>
      </c>
      <c r="CD53" s="1405" t="str">
        <f>IF(ISNUMBER(R53),'Cover Page'!$D$35/1000000*R53/'FX rate'!$C$22,"")</f>
        <v/>
      </c>
      <c r="CE53" s="1404" t="str">
        <f>IF(ISNUMBER(S53),'Cover Page'!$D$35/1000000*S53/'FX rate'!$C$22,"")</f>
        <v/>
      </c>
      <c r="CF53" s="1178" t="str">
        <f>IF(ISNUMBER(T53),'Cover Page'!$D$35/1000000*T53/'FX rate'!$C$22,"")</f>
        <v/>
      </c>
      <c r="CG53" s="1405" t="str">
        <f>IF(ISNUMBER(U53),'Cover Page'!$D$35/1000000*U53/'FX rate'!$C$22,"")</f>
        <v/>
      </c>
      <c r="CH53" s="1404" t="str">
        <f>IF(ISNUMBER(V53),'Cover Page'!$D$35/1000000*V53/'FX rate'!$C$22,"")</f>
        <v/>
      </c>
      <c r="CI53" s="1178" t="str">
        <f>IF(ISNUMBER(W53),'Cover Page'!$D$35/1000000*W53/'FX rate'!$C$22,"")</f>
        <v/>
      </c>
      <c r="CJ53" s="1405" t="str">
        <f>IF(ISNUMBER(X53),'Cover Page'!$D$35/1000000*X53/'FX rate'!$C$22,"")</f>
        <v/>
      </c>
      <c r="CK53" s="1404" t="str">
        <f>IF(ISNUMBER(Y53),'Cover Page'!$D$35/1000000*Y53/'FX rate'!$C$22,"")</f>
        <v/>
      </c>
      <c r="CL53" s="1178" t="str">
        <f>IF(ISNUMBER(Z53),'Cover Page'!$D$35/1000000*Z53/'FX rate'!$C$22,"")</f>
        <v/>
      </c>
      <c r="CM53" s="1405">
        <f>IF(ISNUMBER(AA53),'Cover Page'!$D$35/1000000*AA53/'FX rate'!$C$22,"")</f>
        <v>0</v>
      </c>
      <c r="CN53" s="1404">
        <f>IF(ISNUMBER(AB53),'Cover Page'!$D$35/1000000*AB53/'FX rate'!$C$22,"")</f>
        <v>0</v>
      </c>
      <c r="CO53" s="1178">
        <f>IF(ISNUMBER(AC53),'Cover Page'!$D$35/1000000*AC53/'FX rate'!$C$22,"")</f>
        <v>0</v>
      </c>
      <c r="CP53" s="1034"/>
      <c r="CQ53" s="1034"/>
      <c r="CR53" s="1034"/>
      <c r="CS53" s="1034"/>
    </row>
    <row r="54" spans="1:97" s="2" customFormat="1" ht="14.25" x14ac:dyDescent="0.2">
      <c r="A54" s="6"/>
      <c r="B54" s="85">
        <v>2005</v>
      </c>
      <c r="C54" s="210"/>
      <c r="D54" s="137"/>
      <c r="E54" s="136"/>
      <c r="F54" s="206"/>
      <c r="G54" s="137"/>
      <c r="H54" s="136"/>
      <c r="I54" s="206"/>
      <c r="J54" s="137"/>
      <c r="K54" s="136"/>
      <c r="L54" s="206"/>
      <c r="M54" s="137"/>
      <c r="N54" s="136"/>
      <c r="O54" s="206"/>
      <c r="P54" s="137"/>
      <c r="Q54" s="136"/>
      <c r="R54" s="206"/>
      <c r="S54" s="137"/>
      <c r="T54" s="136"/>
      <c r="U54" s="206"/>
      <c r="V54" s="137"/>
      <c r="W54" s="136"/>
      <c r="X54" s="206"/>
      <c r="Y54" s="137"/>
      <c r="Z54" s="137"/>
      <c r="AA54" s="674">
        <f t="shared" si="3"/>
        <v>0</v>
      </c>
      <c r="AB54" s="683">
        <f t="shared" si="4"/>
        <v>0</v>
      </c>
      <c r="AC54" s="660">
        <f t="shared" si="5"/>
        <v>0</v>
      </c>
      <c r="AH54" s="1026">
        <v>2005</v>
      </c>
      <c r="AI54" s="1123" t="str">
        <f>IF(ISNUMBER(C54),'Cover Page'!$D$35/1000000*'4 classification'!C54/'FX rate'!$C10,"")</f>
        <v/>
      </c>
      <c r="AJ54" s="1422" t="str">
        <f>IF(ISNUMBER(D54),'Cover Page'!$D$35/1000000*'4 classification'!D54/'FX rate'!$C10,"")</f>
        <v/>
      </c>
      <c r="AK54" s="1124" t="str">
        <f>IF(ISNUMBER(E54),'Cover Page'!$D$35/1000000*'4 classification'!E54/'FX rate'!$C10,"")</f>
        <v/>
      </c>
      <c r="AL54" s="1423" t="str">
        <f>IF(ISNUMBER(F54),'Cover Page'!$D$35/1000000*'4 classification'!F54/'FX rate'!$C10,"")</f>
        <v/>
      </c>
      <c r="AM54" s="1422" t="str">
        <f>IF(ISNUMBER(G54),'Cover Page'!$D$35/1000000*'4 classification'!G54/'FX rate'!$C10,"")</f>
        <v/>
      </c>
      <c r="AN54" s="1124" t="str">
        <f>IF(ISNUMBER(H54),'Cover Page'!$D$35/1000000*'4 classification'!H54/'FX rate'!$C10,"")</f>
        <v/>
      </c>
      <c r="AO54" s="1423" t="str">
        <f>IF(ISNUMBER(I54),'Cover Page'!$D$35/1000000*'4 classification'!I54/'FX rate'!$C10,"")</f>
        <v/>
      </c>
      <c r="AP54" s="1422" t="str">
        <f>IF(ISNUMBER(J54),'Cover Page'!$D$35/1000000*'4 classification'!J54/'FX rate'!$C10,"")</f>
        <v/>
      </c>
      <c r="AQ54" s="1124" t="str">
        <f>IF(ISNUMBER(K54),'Cover Page'!$D$35/1000000*'4 classification'!K54/'FX rate'!$C10,"")</f>
        <v/>
      </c>
      <c r="AR54" s="1423" t="str">
        <f>IF(ISNUMBER(L54),'Cover Page'!$D$35/1000000*'4 classification'!L54/'FX rate'!$C10,"")</f>
        <v/>
      </c>
      <c r="AS54" s="1422" t="str">
        <f>IF(ISNUMBER(M54),'Cover Page'!$D$35/1000000*'4 classification'!M54/'FX rate'!$C10,"")</f>
        <v/>
      </c>
      <c r="AT54" s="1124" t="str">
        <f>IF(ISNUMBER(N54),'Cover Page'!$D$35/1000000*'4 classification'!N54/'FX rate'!$C10,"")</f>
        <v/>
      </c>
      <c r="AU54" s="1423" t="str">
        <f>IF(ISNUMBER(O54),'Cover Page'!$D$35/1000000*'4 classification'!O54/'FX rate'!$C10,"")</f>
        <v/>
      </c>
      <c r="AV54" s="1422" t="str">
        <f>IF(ISNUMBER(P54),'Cover Page'!$D$35/1000000*'4 classification'!P54/'FX rate'!$C10,"")</f>
        <v/>
      </c>
      <c r="AW54" s="1124" t="str">
        <f>IF(ISNUMBER(Q54),'Cover Page'!$D$35/1000000*'4 classification'!Q54/'FX rate'!$C10,"")</f>
        <v/>
      </c>
      <c r="AX54" s="1423" t="str">
        <f>IF(ISNUMBER(R54),'Cover Page'!$D$35/1000000*'4 classification'!R54/'FX rate'!$C10,"")</f>
        <v/>
      </c>
      <c r="AY54" s="1422" t="str">
        <f>IF(ISNUMBER(S54),'Cover Page'!$D$35/1000000*'4 classification'!S54/'FX rate'!$C10,"")</f>
        <v/>
      </c>
      <c r="AZ54" s="1422" t="str">
        <f>IF(ISNUMBER(T54),'Cover Page'!$D$35/1000000*'4 classification'!T54/'FX rate'!$C10,"")</f>
        <v/>
      </c>
      <c r="BA54" s="1429" t="str">
        <f>IF(ISNUMBER(U54),'Cover Page'!$D$35/1000000*'4 classification'!U54/'FX rate'!$C10,"")</f>
        <v/>
      </c>
      <c r="BB54" s="1420" t="str">
        <f>IF(ISNUMBER(V54),'Cover Page'!$D$35/1000000*'4 classification'!V54/'FX rate'!$C10,"")</f>
        <v/>
      </c>
      <c r="BC54" s="1122" t="str">
        <f>IF(ISNUMBER(W54),'Cover Page'!$D$35/1000000*'4 classification'!W54/'FX rate'!$C10,"")</f>
        <v/>
      </c>
      <c r="BD54" s="1429" t="str">
        <f>IF(ISNUMBER(X54),'Cover Page'!$D$35/1000000*'4 classification'!X54/'FX rate'!$C10,"")</f>
        <v/>
      </c>
      <c r="BE54" s="1420" t="str">
        <f>IF(ISNUMBER(Y54),'Cover Page'!$D$35/1000000*'4 classification'!Y54/'FX rate'!$C10,"")</f>
        <v/>
      </c>
      <c r="BF54" s="1122" t="str">
        <f>IF(ISNUMBER(Z54),'Cover Page'!$D$35/1000000*'4 classification'!Z54/'FX rate'!$C10,"")</f>
        <v/>
      </c>
      <c r="BG54" s="1421">
        <f>IF(ISNUMBER(AA54),'Cover Page'!$D$35/1000000*'4 classification'!AA54/'FX rate'!$C10,"")</f>
        <v>0</v>
      </c>
      <c r="BH54" s="1420">
        <f>IF(ISNUMBER(AB54),'Cover Page'!$D$35/1000000*'4 classification'!AB54/'FX rate'!$C10,"")</f>
        <v>0</v>
      </c>
      <c r="BI54" s="1122">
        <f>IF(ISNUMBER(AC54),'Cover Page'!$D$35/1000000*'4 classification'!AC54/'FX rate'!$C10,"")</f>
        <v>0</v>
      </c>
      <c r="BN54" s="1099">
        <v>2005</v>
      </c>
      <c r="BO54" s="1177" t="str">
        <f>IF(ISNUMBER(C54),'Cover Page'!$D$35/1000000*C54/'FX rate'!$C$22,"")</f>
        <v/>
      </c>
      <c r="BP54" s="1404" t="str">
        <f>IF(ISNUMBER(D54),'Cover Page'!$D$35/1000000*D54/'FX rate'!$C$22,"")</f>
        <v/>
      </c>
      <c r="BQ54" s="1178" t="str">
        <f>IF(ISNUMBER(E54),'Cover Page'!$D$35/1000000*E54/'FX rate'!$C$22,"")</f>
        <v/>
      </c>
      <c r="BR54" s="1405" t="str">
        <f>IF(ISNUMBER(F54),'Cover Page'!$D$35/1000000*F54/'FX rate'!$C$22,"")</f>
        <v/>
      </c>
      <c r="BS54" s="1404" t="str">
        <f>IF(ISNUMBER(G54),'Cover Page'!$D$35/1000000*G54/'FX rate'!$C$22,"")</f>
        <v/>
      </c>
      <c r="BT54" s="1178" t="str">
        <f>IF(ISNUMBER(H54),'Cover Page'!$D$35/1000000*H54/'FX rate'!$C$22,"")</f>
        <v/>
      </c>
      <c r="BU54" s="1405" t="str">
        <f>IF(ISNUMBER(I54),'Cover Page'!$D$35/1000000*I54/'FX rate'!$C$22,"")</f>
        <v/>
      </c>
      <c r="BV54" s="1404" t="str">
        <f>IF(ISNUMBER(J54),'Cover Page'!$D$35/1000000*J54/'FX rate'!$C$22,"")</f>
        <v/>
      </c>
      <c r="BW54" s="1178" t="str">
        <f>IF(ISNUMBER(K54),'Cover Page'!$D$35/1000000*K54/'FX rate'!$C$22,"")</f>
        <v/>
      </c>
      <c r="BX54" s="1405" t="str">
        <f>IF(ISNUMBER(L54),'Cover Page'!$D$35/1000000*L54/'FX rate'!$C$22,"")</f>
        <v/>
      </c>
      <c r="BY54" s="1404" t="str">
        <f>IF(ISNUMBER(M54),'Cover Page'!$D$35/1000000*M54/'FX rate'!$C$22,"")</f>
        <v/>
      </c>
      <c r="BZ54" s="1178" t="str">
        <f>IF(ISNUMBER(N54),'Cover Page'!$D$35/1000000*N54/'FX rate'!$C$22,"")</f>
        <v/>
      </c>
      <c r="CA54" s="1405" t="str">
        <f>IF(ISNUMBER(O54),'Cover Page'!$D$35/1000000*O54/'FX rate'!$C$22,"")</f>
        <v/>
      </c>
      <c r="CB54" s="1404" t="str">
        <f>IF(ISNUMBER(P54),'Cover Page'!$D$35/1000000*P54/'FX rate'!$C$22,"")</f>
        <v/>
      </c>
      <c r="CC54" s="1178" t="str">
        <f>IF(ISNUMBER(Q54),'Cover Page'!$D$35/1000000*Q54/'FX rate'!$C$22,"")</f>
        <v/>
      </c>
      <c r="CD54" s="1405" t="str">
        <f>IF(ISNUMBER(R54),'Cover Page'!$D$35/1000000*R54/'FX rate'!$C$22,"")</f>
        <v/>
      </c>
      <c r="CE54" s="1404" t="str">
        <f>IF(ISNUMBER(S54),'Cover Page'!$D$35/1000000*S54/'FX rate'!$C$22,"")</f>
        <v/>
      </c>
      <c r="CF54" s="1178" t="str">
        <f>IF(ISNUMBER(T54),'Cover Page'!$D$35/1000000*T54/'FX rate'!$C$22,"")</f>
        <v/>
      </c>
      <c r="CG54" s="1405" t="str">
        <f>IF(ISNUMBER(U54),'Cover Page'!$D$35/1000000*U54/'FX rate'!$C$22,"")</f>
        <v/>
      </c>
      <c r="CH54" s="1404" t="str">
        <f>IF(ISNUMBER(V54),'Cover Page'!$D$35/1000000*V54/'FX rate'!$C$22,"")</f>
        <v/>
      </c>
      <c r="CI54" s="1178" t="str">
        <f>IF(ISNUMBER(W54),'Cover Page'!$D$35/1000000*W54/'FX rate'!$C$22,"")</f>
        <v/>
      </c>
      <c r="CJ54" s="1405" t="str">
        <f>IF(ISNUMBER(X54),'Cover Page'!$D$35/1000000*X54/'FX rate'!$C$22,"")</f>
        <v/>
      </c>
      <c r="CK54" s="1404" t="str">
        <f>IF(ISNUMBER(Y54),'Cover Page'!$D$35/1000000*Y54/'FX rate'!$C$22,"")</f>
        <v/>
      </c>
      <c r="CL54" s="1178" t="str">
        <f>IF(ISNUMBER(Z54),'Cover Page'!$D$35/1000000*Z54/'FX rate'!$C$22,"")</f>
        <v/>
      </c>
      <c r="CM54" s="1405">
        <f>IF(ISNUMBER(AA54),'Cover Page'!$D$35/1000000*AA54/'FX rate'!$C$22,"")</f>
        <v>0</v>
      </c>
      <c r="CN54" s="1404">
        <f>IF(ISNUMBER(AB54),'Cover Page'!$D$35/1000000*AB54/'FX rate'!$C$22,"")</f>
        <v>0</v>
      </c>
      <c r="CO54" s="1178">
        <f>IF(ISNUMBER(AC54),'Cover Page'!$D$35/1000000*AC54/'FX rate'!$C$22,"")</f>
        <v>0</v>
      </c>
      <c r="CP54" s="1034"/>
      <c r="CQ54" s="1034"/>
      <c r="CR54" s="1034"/>
      <c r="CS54" s="1034"/>
    </row>
    <row r="55" spans="1:97" s="2" customFormat="1" ht="14.25" x14ac:dyDescent="0.2">
      <c r="A55" s="6"/>
      <c r="B55" s="85">
        <v>2006</v>
      </c>
      <c r="C55" s="210"/>
      <c r="D55" s="137"/>
      <c r="E55" s="136"/>
      <c r="F55" s="206"/>
      <c r="G55" s="137"/>
      <c r="H55" s="136"/>
      <c r="I55" s="206"/>
      <c r="J55" s="137"/>
      <c r="K55" s="136"/>
      <c r="L55" s="206"/>
      <c r="M55" s="137"/>
      <c r="N55" s="136"/>
      <c r="O55" s="206"/>
      <c r="P55" s="137"/>
      <c r="Q55" s="136"/>
      <c r="R55" s="206"/>
      <c r="S55" s="137"/>
      <c r="T55" s="136"/>
      <c r="U55" s="206"/>
      <c r="V55" s="137"/>
      <c r="W55" s="136"/>
      <c r="X55" s="206"/>
      <c r="Y55" s="137"/>
      <c r="Z55" s="137"/>
      <c r="AA55" s="674">
        <f t="shared" si="3"/>
        <v>0</v>
      </c>
      <c r="AB55" s="683">
        <f t="shared" si="4"/>
        <v>0</v>
      </c>
      <c r="AC55" s="660">
        <f t="shared" si="5"/>
        <v>0</v>
      </c>
      <c r="AH55" s="1026">
        <v>2006</v>
      </c>
      <c r="AI55" s="1123" t="str">
        <f>IF(ISNUMBER(C55),'Cover Page'!$D$35/1000000*'4 classification'!C55/'FX rate'!$C11,"")</f>
        <v/>
      </c>
      <c r="AJ55" s="1422" t="str">
        <f>IF(ISNUMBER(D55),'Cover Page'!$D$35/1000000*'4 classification'!D55/'FX rate'!$C11,"")</f>
        <v/>
      </c>
      <c r="AK55" s="1124" t="str">
        <f>IF(ISNUMBER(E55),'Cover Page'!$D$35/1000000*'4 classification'!E55/'FX rate'!$C11,"")</f>
        <v/>
      </c>
      <c r="AL55" s="1423" t="str">
        <f>IF(ISNUMBER(F55),'Cover Page'!$D$35/1000000*'4 classification'!F55/'FX rate'!$C11,"")</f>
        <v/>
      </c>
      <c r="AM55" s="1422" t="str">
        <f>IF(ISNUMBER(G55),'Cover Page'!$D$35/1000000*'4 classification'!G55/'FX rate'!$C11,"")</f>
        <v/>
      </c>
      <c r="AN55" s="1124" t="str">
        <f>IF(ISNUMBER(H55),'Cover Page'!$D$35/1000000*'4 classification'!H55/'FX rate'!$C11,"")</f>
        <v/>
      </c>
      <c r="AO55" s="1423" t="str">
        <f>IF(ISNUMBER(I55),'Cover Page'!$D$35/1000000*'4 classification'!I55/'FX rate'!$C11,"")</f>
        <v/>
      </c>
      <c r="AP55" s="1422" t="str">
        <f>IF(ISNUMBER(J55),'Cover Page'!$D$35/1000000*'4 classification'!J55/'FX rate'!$C11,"")</f>
        <v/>
      </c>
      <c r="AQ55" s="1124" t="str">
        <f>IF(ISNUMBER(K55),'Cover Page'!$D$35/1000000*'4 classification'!K55/'FX rate'!$C11,"")</f>
        <v/>
      </c>
      <c r="AR55" s="1423" t="str">
        <f>IF(ISNUMBER(L55),'Cover Page'!$D$35/1000000*'4 classification'!L55/'FX rate'!$C11,"")</f>
        <v/>
      </c>
      <c r="AS55" s="1422" t="str">
        <f>IF(ISNUMBER(M55),'Cover Page'!$D$35/1000000*'4 classification'!M55/'FX rate'!$C11,"")</f>
        <v/>
      </c>
      <c r="AT55" s="1124" t="str">
        <f>IF(ISNUMBER(N55),'Cover Page'!$D$35/1000000*'4 classification'!N55/'FX rate'!$C11,"")</f>
        <v/>
      </c>
      <c r="AU55" s="1423" t="str">
        <f>IF(ISNUMBER(O55),'Cover Page'!$D$35/1000000*'4 classification'!O55/'FX rate'!$C11,"")</f>
        <v/>
      </c>
      <c r="AV55" s="1422" t="str">
        <f>IF(ISNUMBER(P55),'Cover Page'!$D$35/1000000*'4 classification'!P55/'FX rate'!$C11,"")</f>
        <v/>
      </c>
      <c r="AW55" s="1124" t="str">
        <f>IF(ISNUMBER(Q55),'Cover Page'!$D$35/1000000*'4 classification'!Q55/'FX rate'!$C11,"")</f>
        <v/>
      </c>
      <c r="AX55" s="1423" t="str">
        <f>IF(ISNUMBER(R55),'Cover Page'!$D$35/1000000*'4 classification'!R55/'FX rate'!$C11,"")</f>
        <v/>
      </c>
      <c r="AY55" s="1422" t="str">
        <f>IF(ISNUMBER(S55),'Cover Page'!$D$35/1000000*'4 classification'!S55/'FX rate'!$C11,"")</f>
        <v/>
      </c>
      <c r="AZ55" s="1422" t="str">
        <f>IF(ISNUMBER(T55),'Cover Page'!$D$35/1000000*'4 classification'!T55/'FX rate'!$C11,"")</f>
        <v/>
      </c>
      <c r="BA55" s="1429" t="str">
        <f>IF(ISNUMBER(U55),'Cover Page'!$D$35/1000000*'4 classification'!U55/'FX rate'!$C11,"")</f>
        <v/>
      </c>
      <c r="BB55" s="1420" t="str">
        <f>IF(ISNUMBER(V55),'Cover Page'!$D$35/1000000*'4 classification'!V55/'FX rate'!$C11,"")</f>
        <v/>
      </c>
      <c r="BC55" s="1122" t="str">
        <f>IF(ISNUMBER(W55),'Cover Page'!$D$35/1000000*'4 classification'!W55/'FX rate'!$C11,"")</f>
        <v/>
      </c>
      <c r="BD55" s="1429" t="str">
        <f>IF(ISNUMBER(X55),'Cover Page'!$D$35/1000000*'4 classification'!X55/'FX rate'!$C11,"")</f>
        <v/>
      </c>
      <c r="BE55" s="1420" t="str">
        <f>IF(ISNUMBER(Y55),'Cover Page'!$D$35/1000000*'4 classification'!Y55/'FX rate'!$C11,"")</f>
        <v/>
      </c>
      <c r="BF55" s="1122" t="str">
        <f>IF(ISNUMBER(Z55),'Cover Page'!$D$35/1000000*'4 classification'!Z55/'FX rate'!$C11,"")</f>
        <v/>
      </c>
      <c r="BG55" s="1421">
        <f>IF(ISNUMBER(AA55),'Cover Page'!$D$35/1000000*'4 classification'!AA55/'FX rate'!$C11,"")</f>
        <v>0</v>
      </c>
      <c r="BH55" s="1420">
        <f>IF(ISNUMBER(AB55),'Cover Page'!$D$35/1000000*'4 classification'!AB55/'FX rate'!$C11,"")</f>
        <v>0</v>
      </c>
      <c r="BI55" s="1122">
        <f>IF(ISNUMBER(AC55),'Cover Page'!$D$35/1000000*'4 classification'!AC55/'FX rate'!$C11,"")</f>
        <v>0</v>
      </c>
      <c r="BN55" s="1099">
        <v>2006</v>
      </c>
      <c r="BO55" s="1177" t="str">
        <f>IF(ISNUMBER(C55),'Cover Page'!$D$35/1000000*C55/'FX rate'!$C$22,"")</f>
        <v/>
      </c>
      <c r="BP55" s="1404" t="str">
        <f>IF(ISNUMBER(D55),'Cover Page'!$D$35/1000000*D55/'FX rate'!$C$22,"")</f>
        <v/>
      </c>
      <c r="BQ55" s="1178" t="str">
        <f>IF(ISNUMBER(E55),'Cover Page'!$D$35/1000000*E55/'FX rate'!$C$22,"")</f>
        <v/>
      </c>
      <c r="BR55" s="1405" t="str">
        <f>IF(ISNUMBER(F55),'Cover Page'!$D$35/1000000*F55/'FX rate'!$C$22,"")</f>
        <v/>
      </c>
      <c r="BS55" s="1404" t="str">
        <f>IF(ISNUMBER(G55),'Cover Page'!$D$35/1000000*G55/'FX rate'!$C$22,"")</f>
        <v/>
      </c>
      <c r="BT55" s="1178" t="str">
        <f>IF(ISNUMBER(H55),'Cover Page'!$D$35/1000000*H55/'FX rate'!$C$22,"")</f>
        <v/>
      </c>
      <c r="BU55" s="1405" t="str">
        <f>IF(ISNUMBER(I55),'Cover Page'!$D$35/1000000*I55/'FX rate'!$C$22,"")</f>
        <v/>
      </c>
      <c r="BV55" s="1404" t="str">
        <f>IF(ISNUMBER(J55),'Cover Page'!$D$35/1000000*J55/'FX rate'!$C$22,"")</f>
        <v/>
      </c>
      <c r="BW55" s="1178" t="str">
        <f>IF(ISNUMBER(K55),'Cover Page'!$D$35/1000000*K55/'FX rate'!$C$22,"")</f>
        <v/>
      </c>
      <c r="BX55" s="1405" t="str">
        <f>IF(ISNUMBER(L55),'Cover Page'!$D$35/1000000*L55/'FX rate'!$C$22,"")</f>
        <v/>
      </c>
      <c r="BY55" s="1404" t="str">
        <f>IF(ISNUMBER(M55),'Cover Page'!$D$35/1000000*M55/'FX rate'!$C$22,"")</f>
        <v/>
      </c>
      <c r="BZ55" s="1178" t="str">
        <f>IF(ISNUMBER(N55),'Cover Page'!$D$35/1000000*N55/'FX rate'!$C$22,"")</f>
        <v/>
      </c>
      <c r="CA55" s="1405" t="str">
        <f>IF(ISNUMBER(O55),'Cover Page'!$D$35/1000000*O55/'FX rate'!$C$22,"")</f>
        <v/>
      </c>
      <c r="CB55" s="1404" t="str">
        <f>IF(ISNUMBER(P55),'Cover Page'!$D$35/1000000*P55/'FX rate'!$C$22,"")</f>
        <v/>
      </c>
      <c r="CC55" s="1178" t="str">
        <f>IF(ISNUMBER(Q55),'Cover Page'!$D$35/1000000*Q55/'FX rate'!$C$22,"")</f>
        <v/>
      </c>
      <c r="CD55" s="1405" t="str">
        <f>IF(ISNUMBER(R55),'Cover Page'!$D$35/1000000*R55/'FX rate'!$C$22,"")</f>
        <v/>
      </c>
      <c r="CE55" s="1404" t="str">
        <f>IF(ISNUMBER(S55),'Cover Page'!$D$35/1000000*S55/'FX rate'!$C$22,"")</f>
        <v/>
      </c>
      <c r="CF55" s="1178" t="str">
        <f>IF(ISNUMBER(T55),'Cover Page'!$D$35/1000000*T55/'FX rate'!$C$22,"")</f>
        <v/>
      </c>
      <c r="CG55" s="1405" t="str">
        <f>IF(ISNUMBER(U55),'Cover Page'!$D$35/1000000*U55/'FX rate'!$C$22,"")</f>
        <v/>
      </c>
      <c r="CH55" s="1404" t="str">
        <f>IF(ISNUMBER(V55),'Cover Page'!$D$35/1000000*V55/'FX rate'!$C$22,"")</f>
        <v/>
      </c>
      <c r="CI55" s="1178" t="str">
        <f>IF(ISNUMBER(W55),'Cover Page'!$D$35/1000000*W55/'FX rate'!$C$22,"")</f>
        <v/>
      </c>
      <c r="CJ55" s="1405" t="str">
        <f>IF(ISNUMBER(X55),'Cover Page'!$D$35/1000000*X55/'FX rate'!$C$22,"")</f>
        <v/>
      </c>
      <c r="CK55" s="1404" t="str">
        <f>IF(ISNUMBER(Y55),'Cover Page'!$D$35/1000000*Y55/'FX rate'!$C$22,"")</f>
        <v/>
      </c>
      <c r="CL55" s="1178" t="str">
        <f>IF(ISNUMBER(Z55),'Cover Page'!$D$35/1000000*Z55/'FX rate'!$C$22,"")</f>
        <v/>
      </c>
      <c r="CM55" s="1405">
        <f>IF(ISNUMBER(AA55),'Cover Page'!$D$35/1000000*AA55/'FX rate'!$C$22,"")</f>
        <v>0</v>
      </c>
      <c r="CN55" s="1404">
        <f>IF(ISNUMBER(AB55),'Cover Page'!$D$35/1000000*AB55/'FX rate'!$C$22,"")</f>
        <v>0</v>
      </c>
      <c r="CO55" s="1178">
        <f>IF(ISNUMBER(AC55),'Cover Page'!$D$35/1000000*AC55/'FX rate'!$C$22,"")</f>
        <v>0</v>
      </c>
      <c r="CP55" s="1034"/>
      <c r="CQ55" s="1034"/>
      <c r="CR55" s="1034"/>
      <c r="CS55" s="1034"/>
    </row>
    <row r="56" spans="1:97" s="2" customFormat="1" ht="14.25" x14ac:dyDescent="0.2">
      <c r="A56" s="6"/>
      <c r="B56" s="85">
        <v>2007</v>
      </c>
      <c r="C56" s="210"/>
      <c r="D56" s="137"/>
      <c r="E56" s="136"/>
      <c r="F56" s="206"/>
      <c r="G56" s="137"/>
      <c r="H56" s="136"/>
      <c r="I56" s="206"/>
      <c r="J56" s="137"/>
      <c r="K56" s="136"/>
      <c r="L56" s="206"/>
      <c r="M56" s="137"/>
      <c r="N56" s="136"/>
      <c r="O56" s="206"/>
      <c r="P56" s="137"/>
      <c r="Q56" s="136"/>
      <c r="R56" s="206"/>
      <c r="S56" s="137"/>
      <c r="T56" s="136"/>
      <c r="U56" s="206"/>
      <c r="V56" s="137"/>
      <c r="W56" s="136"/>
      <c r="X56" s="206"/>
      <c r="Y56" s="137"/>
      <c r="Z56" s="137"/>
      <c r="AA56" s="674">
        <f t="shared" si="3"/>
        <v>0</v>
      </c>
      <c r="AB56" s="683">
        <f t="shared" si="4"/>
        <v>0</v>
      </c>
      <c r="AC56" s="660">
        <f t="shared" si="5"/>
        <v>0</v>
      </c>
      <c r="AH56" s="1026">
        <v>2007</v>
      </c>
      <c r="AI56" s="1123" t="str">
        <f>IF(ISNUMBER(C56),'Cover Page'!$D$35/1000000*'4 classification'!C56/'FX rate'!$C12,"")</f>
        <v/>
      </c>
      <c r="AJ56" s="1422" t="str">
        <f>IF(ISNUMBER(D56),'Cover Page'!$D$35/1000000*'4 classification'!D56/'FX rate'!$C12,"")</f>
        <v/>
      </c>
      <c r="AK56" s="1124" t="str">
        <f>IF(ISNUMBER(E56),'Cover Page'!$D$35/1000000*'4 classification'!E56/'FX rate'!$C12,"")</f>
        <v/>
      </c>
      <c r="AL56" s="1423" t="str">
        <f>IF(ISNUMBER(F56),'Cover Page'!$D$35/1000000*'4 classification'!F56/'FX rate'!$C12,"")</f>
        <v/>
      </c>
      <c r="AM56" s="1422" t="str">
        <f>IF(ISNUMBER(G56),'Cover Page'!$D$35/1000000*'4 classification'!G56/'FX rate'!$C12,"")</f>
        <v/>
      </c>
      <c r="AN56" s="1124" t="str">
        <f>IF(ISNUMBER(H56),'Cover Page'!$D$35/1000000*'4 classification'!H56/'FX rate'!$C12,"")</f>
        <v/>
      </c>
      <c r="AO56" s="1423" t="str">
        <f>IF(ISNUMBER(I56),'Cover Page'!$D$35/1000000*'4 classification'!I56/'FX rate'!$C12,"")</f>
        <v/>
      </c>
      <c r="AP56" s="1422" t="str">
        <f>IF(ISNUMBER(J56),'Cover Page'!$D$35/1000000*'4 classification'!J56/'FX rate'!$C12,"")</f>
        <v/>
      </c>
      <c r="AQ56" s="1124" t="str">
        <f>IF(ISNUMBER(K56),'Cover Page'!$D$35/1000000*'4 classification'!K56/'FX rate'!$C12,"")</f>
        <v/>
      </c>
      <c r="AR56" s="1423" t="str">
        <f>IF(ISNUMBER(L56),'Cover Page'!$D$35/1000000*'4 classification'!L56/'FX rate'!$C12,"")</f>
        <v/>
      </c>
      <c r="AS56" s="1422" t="str">
        <f>IF(ISNUMBER(M56),'Cover Page'!$D$35/1000000*'4 classification'!M56/'FX rate'!$C12,"")</f>
        <v/>
      </c>
      <c r="AT56" s="1124" t="str">
        <f>IF(ISNUMBER(N56),'Cover Page'!$D$35/1000000*'4 classification'!N56/'FX rate'!$C12,"")</f>
        <v/>
      </c>
      <c r="AU56" s="1423" t="str">
        <f>IF(ISNUMBER(O56),'Cover Page'!$D$35/1000000*'4 classification'!O56/'FX rate'!$C12,"")</f>
        <v/>
      </c>
      <c r="AV56" s="1422" t="str">
        <f>IF(ISNUMBER(P56),'Cover Page'!$D$35/1000000*'4 classification'!P56/'FX rate'!$C12,"")</f>
        <v/>
      </c>
      <c r="AW56" s="1124" t="str">
        <f>IF(ISNUMBER(Q56),'Cover Page'!$D$35/1000000*'4 classification'!Q56/'FX rate'!$C12,"")</f>
        <v/>
      </c>
      <c r="AX56" s="1423" t="str">
        <f>IF(ISNUMBER(R56),'Cover Page'!$D$35/1000000*'4 classification'!R56/'FX rate'!$C12,"")</f>
        <v/>
      </c>
      <c r="AY56" s="1422" t="str">
        <f>IF(ISNUMBER(S56),'Cover Page'!$D$35/1000000*'4 classification'!S56/'FX rate'!$C12,"")</f>
        <v/>
      </c>
      <c r="AZ56" s="1422" t="str">
        <f>IF(ISNUMBER(T56),'Cover Page'!$D$35/1000000*'4 classification'!T56/'FX rate'!$C12,"")</f>
        <v/>
      </c>
      <c r="BA56" s="1429" t="str">
        <f>IF(ISNUMBER(U56),'Cover Page'!$D$35/1000000*'4 classification'!U56/'FX rate'!$C12,"")</f>
        <v/>
      </c>
      <c r="BB56" s="1420" t="str">
        <f>IF(ISNUMBER(V56),'Cover Page'!$D$35/1000000*'4 classification'!V56/'FX rate'!$C12,"")</f>
        <v/>
      </c>
      <c r="BC56" s="1122" t="str">
        <f>IF(ISNUMBER(W56),'Cover Page'!$D$35/1000000*'4 classification'!W56/'FX rate'!$C12,"")</f>
        <v/>
      </c>
      <c r="BD56" s="1429" t="str">
        <f>IF(ISNUMBER(X56),'Cover Page'!$D$35/1000000*'4 classification'!X56/'FX rate'!$C12,"")</f>
        <v/>
      </c>
      <c r="BE56" s="1420" t="str">
        <f>IF(ISNUMBER(Y56),'Cover Page'!$D$35/1000000*'4 classification'!Y56/'FX rate'!$C12,"")</f>
        <v/>
      </c>
      <c r="BF56" s="1122" t="str">
        <f>IF(ISNUMBER(Z56),'Cover Page'!$D$35/1000000*'4 classification'!Z56/'FX rate'!$C12,"")</f>
        <v/>
      </c>
      <c r="BG56" s="1421">
        <f>IF(ISNUMBER(AA56),'Cover Page'!$D$35/1000000*'4 classification'!AA56/'FX rate'!$C12,"")</f>
        <v>0</v>
      </c>
      <c r="BH56" s="1420">
        <f>IF(ISNUMBER(AB56),'Cover Page'!$D$35/1000000*'4 classification'!AB56/'FX rate'!$C12,"")</f>
        <v>0</v>
      </c>
      <c r="BI56" s="1122">
        <f>IF(ISNUMBER(AC56),'Cover Page'!$D$35/1000000*'4 classification'!AC56/'FX rate'!$C12,"")</f>
        <v>0</v>
      </c>
      <c r="BN56" s="1099">
        <v>2007</v>
      </c>
      <c r="BO56" s="1177" t="str">
        <f>IF(ISNUMBER(C56),'Cover Page'!$D$35/1000000*C56/'FX rate'!$C$22,"")</f>
        <v/>
      </c>
      <c r="BP56" s="1404" t="str">
        <f>IF(ISNUMBER(D56),'Cover Page'!$D$35/1000000*D56/'FX rate'!$C$22,"")</f>
        <v/>
      </c>
      <c r="BQ56" s="1178" t="str">
        <f>IF(ISNUMBER(E56),'Cover Page'!$D$35/1000000*E56/'FX rate'!$C$22,"")</f>
        <v/>
      </c>
      <c r="BR56" s="1405" t="str">
        <f>IF(ISNUMBER(F56),'Cover Page'!$D$35/1000000*F56/'FX rate'!$C$22,"")</f>
        <v/>
      </c>
      <c r="BS56" s="1404" t="str">
        <f>IF(ISNUMBER(G56),'Cover Page'!$D$35/1000000*G56/'FX rate'!$C$22,"")</f>
        <v/>
      </c>
      <c r="BT56" s="1178" t="str">
        <f>IF(ISNUMBER(H56),'Cover Page'!$D$35/1000000*H56/'FX rate'!$C$22,"")</f>
        <v/>
      </c>
      <c r="BU56" s="1405" t="str">
        <f>IF(ISNUMBER(I56),'Cover Page'!$D$35/1000000*I56/'FX rate'!$C$22,"")</f>
        <v/>
      </c>
      <c r="BV56" s="1404" t="str">
        <f>IF(ISNUMBER(J56),'Cover Page'!$D$35/1000000*J56/'FX rate'!$C$22,"")</f>
        <v/>
      </c>
      <c r="BW56" s="1178" t="str">
        <f>IF(ISNUMBER(K56),'Cover Page'!$D$35/1000000*K56/'FX rate'!$C$22,"")</f>
        <v/>
      </c>
      <c r="BX56" s="1405" t="str">
        <f>IF(ISNUMBER(L56),'Cover Page'!$D$35/1000000*L56/'FX rate'!$C$22,"")</f>
        <v/>
      </c>
      <c r="BY56" s="1404" t="str">
        <f>IF(ISNUMBER(M56),'Cover Page'!$D$35/1000000*M56/'FX rate'!$C$22,"")</f>
        <v/>
      </c>
      <c r="BZ56" s="1178" t="str">
        <f>IF(ISNUMBER(N56),'Cover Page'!$D$35/1000000*N56/'FX rate'!$C$22,"")</f>
        <v/>
      </c>
      <c r="CA56" s="1405" t="str">
        <f>IF(ISNUMBER(O56),'Cover Page'!$D$35/1000000*O56/'FX rate'!$C$22,"")</f>
        <v/>
      </c>
      <c r="CB56" s="1404" t="str">
        <f>IF(ISNUMBER(P56),'Cover Page'!$D$35/1000000*P56/'FX rate'!$C$22,"")</f>
        <v/>
      </c>
      <c r="CC56" s="1178" t="str">
        <f>IF(ISNUMBER(Q56),'Cover Page'!$D$35/1000000*Q56/'FX rate'!$C$22,"")</f>
        <v/>
      </c>
      <c r="CD56" s="1405" t="str">
        <f>IF(ISNUMBER(R56),'Cover Page'!$D$35/1000000*R56/'FX rate'!$C$22,"")</f>
        <v/>
      </c>
      <c r="CE56" s="1404" t="str">
        <f>IF(ISNUMBER(S56),'Cover Page'!$D$35/1000000*S56/'FX rate'!$C$22,"")</f>
        <v/>
      </c>
      <c r="CF56" s="1178" t="str">
        <f>IF(ISNUMBER(T56),'Cover Page'!$D$35/1000000*T56/'FX rate'!$C$22,"")</f>
        <v/>
      </c>
      <c r="CG56" s="1405" t="str">
        <f>IF(ISNUMBER(U56),'Cover Page'!$D$35/1000000*U56/'FX rate'!$C$22,"")</f>
        <v/>
      </c>
      <c r="CH56" s="1404" t="str">
        <f>IF(ISNUMBER(V56),'Cover Page'!$D$35/1000000*V56/'FX rate'!$C$22,"")</f>
        <v/>
      </c>
      <c r="CI56" s="1178" t="str">
        <f>IF(ISNUMBER(W56),'Cover Page'!$D$35/1000000*W56/'FX rate'!$C$22,"")</f>
        <v/>
      </c>
      <c r="CJ56" s="1405" t="str">
        <f>IF(ISNUMBER(X56),'Cover Page'!$D$35/1000000*X56/'FX rate'!$C$22,"")</f>
        <v/>
      </c>
      <c r="CK56" s="1404" t="str">
        <f>IF(ISNUMBER(Y56),'Cover Page'!$D$35/1000000*Y56/'FX rate'!$C$22,"")</f>
        <v/>
      </c>
      <c r="CL56" s="1178" t="str">
        <f>IF(ISNUMBER(Z56),'Cover Page'!$D$35/1000000*Z56/'FX rate'!$C$22,"")</f>
        <v/>
      </c>
      <c r="CM56" s="1405">
        <f>IF(ISNUMBER(AA56),'Cover Page'!$D$35/1000000*AA56/'FX rate'!$C$22,"")</f>
        <v>0</v>
      </c>
      <c r="CN56" s="1404">
        <f>IF(ISNUMBER(AB56),'Cover Page'!$D$35/1000000*AB56/'FX rate'!$C$22,"")</f>
        <v>0</v>
      </c>
      <c r="CO56" s="1178">
        <f>IF(ISNUMBER(AC56),'Cover Page'!$D$35/1000000*AC56/'FX rate'!$C$22,"")</f>
        <v>0</v>
      </c>
      <c r="CP56" s="1034"/>
      <c r="CQ56" s="1034"/>
      <c r="CR56" s="1034"/>
      <c r="CS56" s="1034"/>
    </row>
    <row r="57" spans="1:97" s="2" customFormat="1" ht="14.25" x14ac:dyDescent="0.2">
      <c r="A57" s="6"/>
      <c r="B57" s="85">
        <v>2008</v>
      </c>
      <c r="C57" s="210"/>
      <c r="D57" s="137"/>
      <c r="E57" s="136"/>
      <c r="F57" s="206"/>
      <c r="G57" s="137"/>
      <c r="H57" s="136"/>
      <c r="I57" s="206"/>
      <c r="J57" s="137"/>
      <c r="K57" s="136"/>
      <c r="L57" s="206"/>
      <c r="M57" s="137"/>
      <c r="N57" s="136"/>
      <c r="O57" s="206"/>
      <c r="P57" s="137"/>
      <c r="Q57" s="136"/>
      <c r="R57" s="206"/>
      <c r="S57" s="137"/>
      <c r="T57" s="136"/>
      <c r="U57" s="206"/>
      <c r="V57" s="137"/>
      <c r="W57" s="136"/>
      <c r="X57" s="206"/>
      <c r="Y57" s="137"/>
      <c r="Z57" s="137"/>
      <c r="AA57" s="674">
        <f t="shared" si="3"/>
        <v>0</v>
      </c>
      <c r="AB57" s="683">
        <f t="shared" si="4"/>
        <v>0</v>
      </c>
      <c r="AC57" s="660">
        <f t="shared" si="5"/>
        <v>0</v>
      </c>
      <c r="AH57" s="1026">
        <v>2008</v>
      </c>
      <c r="AI57" s="1123" t="str">
        <f>IF(ISNUMBER(C57),'Cover Page'!$D$35/1000000*'4 classification'!C57/'FX rate'!$C13,"")</f>
        <v/>
      </c>
      <c r="AJ57" s="1422" t="str">
        <f>IF(ISNUMBER(D57),'Cover Page'!$D$35/1000000*'4 classification'!D57/'FX rate'!$C13,"")</f>
        <v/>
      </c>
      <c r="AK57" s="1124" t="str">
        <f>IF(ISNUMBER(E57),'Cover Page'!$D$35/1000000*'4 classification'!E57/'FX rate'!$C13,"")</f>
        <v/>
      </c>
      <c r="AL57" s="1423" t="str">
        <f>IF(ISNUMBER(F57),'Cover Page'!$D$35/1000000*'4 classification'!F57/'FX rate'!$C13,"")</f>
        <v/>
      </c>
      <c r="AM57" s="1422" t="str">
        <f>IF(ISNUMBER(G57),'Cover Page'!$D$35/1000000*'4 classification'!G57/'FX rate'!$C13,"")</f>
        <v/>
      </c>
      <c r="AN57" s="1124" t="str">
        <f>IF(ISNUMBER(H57),'Cover Page'!$D$35/1000000*'4 classification'!H57/'FX rate'!$C13,"")</f>
        <v/>
      </c>
      <c r="AO57" s="1423" t="str">
        <f>IF(ISNUMBER(I57),'Cover Page'!$D$35/1000000*'4 classification'!I57/'FX rate'!$C13,"")</f>
        <v/>
      </c>
      <c r="AP57" s="1422" t="str">
        <f>IF(ISNUMBER(J57),'Cover Page'!$D$35/1000000*'4 classification'!J57/'FX rate'!$C13,"")</f>
        <v/>
      </c>
      <c r="AQ57" s="1124" t="str">
        <f>IF(ISNUMBER(K57),'Cover Page'!$D$35/1000000*'4 classification'!K57/'FX rate'!$C13,"")</f>
        <v/>
      </c>
      <c r="AR57" s="1423" t="str">
        <f>IF(ISNUMBER(L57),'Cover Page'!$D$35/1000000*'4 classification'!L57/'FX rate'!$C13,"")</f>
        <v/>
      </c>
      <c r="AS57" s="1422" t="str">
        <f>IF(ISNUMBER(M57),'Cover Page'!$D$35/1000000*'4 classification'!M57/'FX rate'!$C13,"")</f>
        <v/>
      </c>
      <c r="AT57" s="1124" t="str">
        <f>IF(ISNUMBER(N57),'Cover Page'!$D$35/1000000*'4 classification'!N57/'FX rate'!$C13,"")</f>
        <v/>
      </c>
      <c r="AU57" s="1423" t="str">
        <f>IF(ISNUMBER(O57),'Cover Page'!$D$35/1000000*'4 classification'!O57/'FX rate'!$C13,"")</f>
        <v/>
      </c>
      <c r="AV57" s="1422" t="str">
        <f>IF(ISNUMBER(P57),'Cover Page'!$D$35/1000000*'4 classification'!P57/'FX rate'!$C13,"")</f>
        <v/>
      </c>
      <c r="AW57" s="1124" t="str">
        <f>IF(ISNUMBER(Q57),'Cover Page'!$D$35/1000000*'4 classification'!Q57/'FX rate'!$C13,"")</f>
        <v/>
      </c>
      <c r="AX57" s="1423" t="str">
        <f>IF(ISNUMBER(R57),'Cover Page'!$D$35/1000000*'4 classification'!R57/'FX rate'!$C13,"")</f>
        <v/>
      </c>
      <c r="AY57" s="1422" t="str">
        <f>IF(ISNUMBER(S57),'Cover Page'!$D$35/1000000*'4 classification'!S57/'FX rate'!$C13,"")</f>
        <v/>
      </c>
      <c r="AZ57" s="1422" t="str">
        <f>IF(ISNUMBER(T57),'Cover Page'!$D$35/1000000*'4 classification'!T57/'FX rate'!$C13,"")</f>
        <v/>
      </c>
      <c r="BA57" s="1429" t="str">
        <f>IF(ISNUMBER(U57),'Cover Page'!$D$35/1000000*'4 classification'!U57/'FX rate'!$C13,"")</f>
        <v/>
      </c>
      <c r="BB57" s="1420" t="str">
        <f>IF(ISNUMBER(V57),'Cover Page'!$D$35/1000000*'4 classification'!V57/'FX rate'!$C13,"")</f>
        <v/>
      </c>
      <c r="BC57" s="1122" t="str">
        <f>IF(ISNUMBER(W57),'Cover Page'!$D$35/1000000*'4 classification'!W57/'FX rate'!$C13,"")</f>
        <v/>
      </c>
      <c r="BD57" s="1429" t="str">
        <f>IF(ISNUMBER(X57),'Cover Page'!$D$35/1000000*'4 classification'!X57/'FX rate'!$C13,"")</f>
        <v/>
      </c>
      <c r="BE57" s="1420" t="str">
        <f>IF(ISNUMBER(Y57),'Cover Page'!$D$35/1000000*'4 classification'!Y57/'FX rate'!$C13,"")</f>
        <v/>
      </c>
      <c r="BF57" s="1122" t="str">
        <f>IF(ISNUMBER(Z57),'Cover Page'!$D$35/1000000*'4 classification'!Z57/'FX rate'!$C13,"")</f>
        <v/>
      </c>
      <c r="BG57" s="1421">
        <f>IF(ISNUMBER(AA57),'Cover Page'!$D$35/1000000*'4 classification'!AA57/'FX rate'!$C13,"")</f>
        <v>0</v>
      </c>
      <c r="BH57" s="1420">
        <f>IF(ISNUMBER(AB57),'Cover Page'!$D$35/1000000*'4 classification'!AB57/'FX rate'!$C13,"")</f>
        <v>0</v>
      </c>
      <c r="BI57" s="1122">
        <f>IF(ISNUMBER(AC57),'Cover Page'!$D$35/1000000*'4 classification'!AC57/'FX rate'!$C13,"")</f>
        <v>0</v>
      </c>
      <c r="BN57" s="1099">
        <v>2008</v>
      </c>
      <c r="BO57" s="1177" t="str">
        <f>IF(ISNUMBER(C57),'Cover Page'!$D$35/1000000*C57/'FX rate'!$C$22,"")</f>
        <v/>
      </c>
      <c r="BP57" s="1404" t="str">
        <f>IF(ISNUMBER(D57),'Cover Page'!$D$35/1000000*D57/'FX rate'!$C$22,"")</f>
        <v/>
      </c>
      <c r="BQ57" s="1178" t="str">
        <f>IF(ISNUMBER(E57),'Cover Page'!$D$35/1000000*E57/'FX rate'!$C$22,"")</f>
        <v/>
      </c>
      <c r="BR57" s="1405" t="str">
        <f>IF(ISNUMBER(F57),'Cover Page'!$D$35/1000000*F57/'FX rate'!$C$22,"")</f>
        <v/>
      </c>
      <c r="BS57" s="1404" t="str">
        <f>IF(ISNUMBER(G57),'Cover Page'!$D$35/1000000*G57/'FX rate'!$C$22,"")</f>
        <v/>
      </c>
      <c r="BT57" s="1178" t="str">
        <f>IF(ISNUMBER(H57),'Cover Page'!$D$35/1000000*H57/'FX rate'!$C$22,"")</f>
        <v/>
      </c>
      <c r="BU57" s="1405" t="str">
        <f>IF(ISNUMBER(I57),'Cover Page'!$D$35/1000000*I57/'FX rate'!$C$22,"")</f>
        <v/>
      </c>
      <c r="BV57" s="1404" t="str">
        <f>IF(ISNUMBER(J57),'Cover Page'!$D$35/1000000*J57/'FX rate'!$C$22,"")</f>
        <v/>
      </c>
      <c r="BW57" s="1178" t="str">
        <f>IF(ISNUMBER(K57),'Cover Page'!$D$35/1000000*K57/'FX rate'!$C$22,"")</f>
        <v/>
      </c>
      <c r="BX57" s="1405" t="str">
        <f>IF(ISNUMBER(L57),'Cover Page'!$D$35/1000000*L57/'FX rate'!$C$22,"")</f>
        <v/>
      </c>
      <c r="BY57" s="1404" t="str">
        <f>IF(ISNUMBER(M57),'Cover Page'!$D$35/1000000*M57/'FX rate'!$C$22,"")</f>
        <v/>
      </c>
      <c r="BZ57" s="1178" t="str">
        <f>IF(ISNUMBER(N57),'Cover Page'!$D$35/1000000*N57/'FX rate'!$C$22,"")</f>
        <v/>
      </c>
      <c r="CA57" s="1405" t="str">
        <f>IF(ISNUMBER(O57),'Cover Page'!$D$35/1000000*O57/'FX rate'!$C$22,"")</f>
        <v/>
      </c>
      <c r="CB57" s="1404" t="str">
        <f>IF(ISNUMBER(P57),'Cover Page'!$D$35/1000000*P57/'FX rate'!$C$22,"")</f>
        <v/>
      </c>
      <c r="CC57" s="1178" t="str">
        <f>IF(ISNUMBER(Q57),'Cover Page'!$D$35/1000000*Q57/'FX rate'!$C$22,"")</f>
        <v/>
      </c>
      <c r="CD57" s="1405" t="str">
        <f>IF(ISNUMBER(R57),'Cover Page'!$D$35/1000000*R57/'FX rate'!$C$22,"")</f>
        <v/>
      </c>
      <c r="CE57" s="1404" t="str">
        <f>IF(ISNUMBER(S57),'Cover Page'!$D$35/1000000*S57/'FX rate'!$C$22,"")</f>
        <v/>
      </c>
      <c r="CF57" s="1178" t="str">
        <f>IF(ISNUMBER(T57),'Cover Page'!$D$35/1000000*T57/'FX rate'!$C$22,"")</f>
        <v/>
      </c>
      <c r="CG57" s="1405" t="str">
        <f>IF(ISNUMBER(U57),'Cover Page'!$D$35/1000000*U57/'FX rate'!$C$22,"")</f>
        <v/>
      </c>
      <c r="CH57" s="1404" t="str">
        <f>IF(ISNUMBER(V57),'Cover Page'!$D$35/1000000*V57/'FX rate'!$C$22,"")</f>
        <v/>
      </c>
      <c r="CI57" s="1178" t="str">
        <f>IF(ISNUMBER(W57),'Cover Page'!$D$35/1000000*W57/'FX rate'!$C$22,"")</f>
        <v/>
      </c>
      <c r="CJ57" s="1405" t="str">
        <f>IF(ISNUMBER(X57),'Cover Page'!$D$35/1000000*X57/'FX rate'!$C$22,"")</f>
        <v/>
      </c>
      <c r="CK57" s="1404" t="str">
        <f>IF(ISNUMBER(Y57),'Cover Page'!$D$35/1000000*Y57/'FX rate'!$C$22,"")</f>
        <v/>
      </c>
      <c r="CL57" s="1178" t="str">
        <f>IF(ISNUMBER(Z57),'Cover Page'!$D$35/1000000*Z57/'FX rate'!$C$22,"")</f>
        <v/>
      </c>
      <c r="CM57" s="1405">
        <f>IF(ISNUMBER(AA57),'Cover Page'!$D$35/1000000*AA57/'FX rate'!$C$22,"")</f>
        <v>0</v>
      </c>
      <c r="CN57" s="1404">
        <f>IF(ISNUMBER(AB57),'Cover Page'!$D$35/1000000*AB57/'FX rate'!$C$22,"")</f>
        <v>0</v>
      </c>
      <c r="CO57" s="1178">
        <f>IF(ISNUMBER(AC57),'Cover Page'!$D$35/1000000*AC57/'FX rate'!$C$22,"")</f>
        <v>0</v>
      </c>
      <c r="CP57" s="1034"/>
      <c r="CQ57" s="1034"/>
      <c r="CR57" s="1034"/>
      <c r="CS57" s="1034"/>
    </row>
    <row r="58" spans="1:97" s="2" customFormat="1" ht="14.25" x14ac:dyDescent="0.2">
      <c r="A58" s="6"/>
      <c r="B58" s="85">
        <v>2009</v>
      </c>
      <c r="C58" s="210"/>
      <c r="D58" s="137"/>
      <c r="E58" s="136"/>
      <c r="F58" s="206"/>
      <c r="G58" s="137"/>
      <c r="H58" s="136"/>
      <c r="I58" s="206"/>
      <c r="J58" s="137"/>
      <c r="K58" s="136"/>
      <c r="L58" s="206"/>
      <c r="M58" s="137"/>
      <c r="N58" s="136"/>
      <c r="O58" s="206"/>
      <c r="P58" s="137"/>
      <c r="Q58" s="136"/>
      <c r="R58" s="206"/>
      <c r="S58" s="137"/>
      <c r="T58" s="136"/>
      <c r="U58" s="206"/>
      <c r="V58" s="137"/>
      <c r="W58" s="136"/>
      <c r="X58" s="206"/>
      <c r="Y58" s="137"/>
      <c r="Z58" s="137"/>
      <c r="AA58" s="674">
        <f t="shared" si="3"/>
        <v>0</v>
      </c>
      <c r="AB58" s="683">
        <f t="shared" si="4"/>
        <v>0</v>
      </c>
      <c r="AC58" s="660">
        <f t="shared" si="5"/>
        <v>0</v>
      </c>
      <c r="AH58" s="1026">
        <v>2009</v>
      </c>
      <c r="AI58" s="1123" t="str">
        <f>IF(ISNUMBER(C58),'Cover Page'!$D$35/1000000*'4 classification'!C58/'FX rate'!$C14,"")</f>
        <v/>
      </c>
      <c r="AJ58" s="1422" t="str">
        <f>IF(ISNUMBER(D58),'Cover Page'!$D$35/1000000*'4 classification'!D58/'FX rate'!$C14,"")</f>
        <v/>
      </c>
      <c r="AK58" s="1124" t="str">
        <f>IF(ISNUMBER(E58),'Cover Page'!$D$35/1000000*'4 classification'!E58/'FX rate'!$C14,"")</f>
        <v/>
      </c>
      <c r="AL58" s="1423" t="str">
        <f>IF(ISNUMBER(F58),'Cover Page'!$D$35/1000000*'4 classification'!F58/'FX rate'!$C14,"")</f>
        <v/>
      </c>
      <c r="AM58" s="1422" t="str">
        <f>IF(ISNUMBER(G58),'Cover Page'!$D$35/1000000*'4 classification'!G58/'FX rate'!$C14,"")</f>
        <v/>
      </c>
      <c r="AN58" s="1124" t="str">
        <f>IF(ISNUMBER(H58),'Cover Page'!$D$35/1000000*'4 classification'!H58/'FX rate'!$C14,"")</f>
        <v/>
      </c>
      <c r="AO58" s="1423" t="str">
        <f>IF(ISNUMBER(I58),'Cover Page'!$D$35/1000000*'4 classification'!I58/'FX rate'!$C14,"")</f>
        <v/>
      </c>
      <c r="AP58" s="1422" t="str">
        <f>IF(ISNUMBER(J58),'Cover Page'!$D$35/1000000*'4 classification'!J58/'FX rate'!$C14,"")</f>
        <v/>
      </c>
      <c r="AQ58" s="1124" t="str">
        <f>IF(ISNUMBER(K58),'Cover Page'!$D$35/1000000*'4 classification'!K58/'FX rate'!$C14,"")</f>
        <v/>
      </c>
      <c r="AR58" s="1423" t="str">
        <f>IF(ISNUMBER(L58),'Cover Page'!$D$35/1000000*'4 classification'!L58/'FX rate'!$C14,"")</f>
        <v/>
      </c>
      <c r="AS58" s="1422" t="str">
        <f>IF(ISNUMBER(M58),'Cover Page'!$D$35/1000000*'4 classification'!M58/'FX rate'!$C14,"")</f>
        <v/>
      </c>
      <c r="AT58" s="1124" t="str">
        <f>IF(ISNUMBER(N58),'Cover Page'!$D$35/1000000*'4 classification'!N58/'FX rate'!$C14,"")</f>
        <v/>
      </c>
      <c r="AU58" s="1423" t="str">
        <f>IF(ISNUMBER(O58),'Cover Page'!$D$35/1000000*'4 classification'!O58/'FX rate'!$C14,"")</f>
        <v/>
      </c>
      <c r="AV58" s="1422" t="str">
        <f>IF(ISNUMBER(P58),'Cover Page'!$D$35/1000000*'4 classification'!P58/'FX rate'!$C14,"")</f>
        <v/>
      </c>
      <c r="AW58" s="1124" t="str">
        <f>IF(ISNUMBER(Q58),'Cover Page'!$D$35/1000000*'4 classification'!Q58/'FX rate'!$C14,"")</f>
        <v/>
      </c>
      <c r="AX58" s="1423" t="str">
        <f>IF(ISNUMBER(R58),'Cover Page'!$D$35/1000000*'4 classification'!R58/'FX rate'!$C14,"")</f>
        <v/>
      </c>
      <c r="AY58" s="1422" t="str">
        <f>IF(ISNUMBER(S58),'Cover Page'!$D$35/1000000*'4 classification'!S58/'FX rate'!$C14,"")</f>
        <v/>
      </c>
      <c r="AZ58" s="1422" t="str">
        <f>IF(ISNUMBER(T58),'Cover Page'!$D$35/1000000*'4 classification'!T58/'FX rate'!$C14,"")</f>
        <v/>
      </c>
      <c r="BA58" s="1429" t="str">
        <f>IF(ISNUMBER(U58),'Cover Page'!$D$35/1000000*'4 classification'!U58/'FX rate'!$C14,"")</f>
        <v/>
      </c>
      <c r="BB58" s="1420" t="str">
        <f>IF(ISNUMBER(V58),'Cover Page'!$D$35/1000000*'4 classification'!V58/'FX rate'!$C14,"")</f>
        <v/>
      </c>
      <c r="BC58" s="1122" t="str">
        <f>IF(ISNUMBER(W58),'Cover Page'!$D$35/1000000*'4 classification'!W58/'FX rate'!$C14,"")</f>
        <v/>
      </c>
      <c r="BD58" s="1429" t="str">
        <f>IF(ISNUMBER(X58),'Cover Page'!$D$35/1000000*'4 classification'!X58/'FX rate'!$C14,"")</f>
        <v/>
      </c>
      <c r="BE58" s="1420" t="str">
        <f>IF(ISNUMBER(Y58),'Cover Page'!$D$35/1000000*'4 classification'!Y58/'FX rate'!$C14,"")</f>
        <v/>
      </c>
      <c r="BF58" s="1122" t="str">
        <f>IF(ISNUMBER(Z58),'Cover Page'!$D$35/1000000*'4 classification'!Z58/'FX rate'!$C14,"")</f>
        <v/>
      </c>
      <c r="BG58" s="1421">
        <f>IF(ISNUMBER(AA58),'Cover Page'!$D$35/1000000*'4 classification'!AA58/'FX rate'!$C14,"")</f>
        <v>0</v>
      </c>
      <c r="BH58" s="1420">
        <f>IF(ISNUMBER(AB58),'Cover Page'!$D$35/1000000*'4 classification'!AB58/'FX rate'!$C14,"")</f>
        <v>0</v>
      </c>
      <c r="BI58" s="1122">
        <f>IF(ISNUMBER(AC58),'Cover Page'!$D$35/1000000*'4 classification'!AC58/'FX rate'!$C14,"")</f>
        <v>0</v>
      </c>
      <c r="BN58" s="1099">
        <v>2009</v>
      </c>
      <c r="BO58" s="1177" t="str">
        <f>IF(ISNUMBER(C58),'Cover Page'!$D$35/1000000*C58/'FX rate'!$C$22,"")</f>
        <v/>
      </c>
      <c r="BP58" s="1404" t="str">
        <f>IF(ISNUMBER(D58),'Cover Page'!$D$35/1000000*D58/'FX rate'!$C$22,"")</f>
        <v/>
      </c>
      <c r="BQ58" s="1178" t="str">
        <f>IF(ISNUMBER(E58),'Cover Page'!$D$35/1000000*E58/'FX rate'!$C$22,"")</f>
        <v/>
      </c>
      <c r="BR58" s="1405" t="str">
        <f>IF(ISNUMBER(F58),'Cover Page'!$D$35/1000000*F58/'FX rate'!$C$22,"")</f>
        <v/>
      </c>
      <c r="BS58" s="1404" t="str">
        <f>IF(ISNUMBER(G58),'Cover Page'!$D$35/1000000*G58/'FX rate'!$C$22,"")</f>
        <v/>
      </c>
      <c r="BT58" s="1178" t="str">
        <f>IF(ISNUMBER(H58),'Cover Page'!$D$35/1000000*H58/'FX rate'!$C$22,"")</f>
        <v/>
      </c>
      <c r="BU58" s="1405" t="str">
        <f>IF(ISNUMBER(I58),'Cover Page'!$D$35/1000000*I58/'FX rate'!$C$22,"")</f>
        <v/>
      </c>
      <c r="BV58" s="1404" t="str">
        <f>IF(ISNUMBER(J58),'Cover Page'!$D$35/1000000*J58/'FX rate'!$C$22,"")</f>
        <v/>
      </c>
      <c r="BW58" s="1178" t="str">
        <f>IF(ISNUMBER(K58),'Cover Page'!$D$35/1000000*K58/'FX rate'!$C$22,"")</f>
        <v/>
      </c>
      <c r="BX58" s="1405" t="str">
        <f>IF(ISNUMBER(L58),'Cover Page'!$D$35/1000000*L58/'FX rate'!$C$22,"")</f>
        <v/>
      </c>
      <c r="BY58" s="1404" t="str">
        <f>IF(ISNUMBER(M58),'Cover Page'!$D$35/1000000*M58/'FX rate'!$C$22,"")</f>
        <v/>
      </c>
      <c r="BZ58" s="1178" t="str">
        <f>IF(ISNUMBER(N58),'Cover Page'!$D$35/1000000*N58/'FX rate'!$C$22,"")</f>
        <v/>
      </c>
      <c r="CA58" s="1405" t="str">
        <f>IF(ISNUMBER(O58),'Cover Page'!$D$35/1000000*O58/'FX rate'!$C$22,"")</f>
        <v/>
      </c>
      <c r="CB58" s="1404" t="str">
        <f>IF(ISNUMBER(P58),'Cover Page'!$D$35/1000000*P58/'FX rate'!$C$22,"")</f>
        <v/>
      </c>
      <c r="CC58" s="1178" t="str">
        <f>IF(ISNUMBER(Q58),'Cover Page'!$D$35/1000000*Q58/'FX rate'!$C$22,"")</f>
        <v/>
      </c>
      <c r="CD58" s="1405" t="str">
        <f>IF(ISNUMBER(R58),'Cover Page'!$D$35/1000000*R58/'FX rate'!$C$22,"")</f>
        <v/>
      </c>
      <c r="CE58" s="1404" t="str">
        <f>IF(ISNUMBER(S58),'Cover Page'!$D$35/1000000*S58/'FX rate'!$C$22,"")</f>
        <v/>
      </c>
      <c r="CF58" s="1178" t="str">
        <f>IF(ISNUMBER(T58),'Cover Page'!$D$35/1000000*T58/'FX rate'!$C$22,"")</f>
        <v/>
      </c>
      <c r="CG58" s="1405" t="str">
        <f>IF(ISNUMBER(U58),'Cover Page'!$D$35/1000000*U58/'FX rate'!$C$22,"")</f>
        <v/>
      </c>
      <c r="CH58" s="1404" t="str">
        <f>IF(ISNUMBER(V58),'Cover Page'!$D$35/1000000*V58/'FX rate'!$C$22,"")</f>
        <v/>
      </c>
      <c r="CI58" s="1178" t="str">
        <f>IF(ISNUMBER(W58),'Cover Page'!$D$35/1000000*W58/'FX rate'!$C$22,"")</f>
        <v/>
      </c>
      <c r="CJ58" s="1405" t="str">
        <f>IF(ISNUMBER(X58),'Cover Page'!$D$35/1000000*X58/'FX rate'!$C$22,"")</f>
        <v/>
      </c>
      <c r="CK58" s="1404" t="str">
        <f>IF(ISNUMBER(Y58),'Cover Page'!$D$35/1000000*Y58/'FX rate'!$C$22,"")</f>
        <v/>
      </c>
      <c r="CL58" s="1178" t="str">
        <f>IF(ISNUMBER(Z58),'Cover Page'!$D$35/1000000*Z58/'FX rate'!$C$22,"")</f>
        <v/>
      </c>
      <c r="CM58" s="1405">
        <f>IF(ISNUMBER(AA58),'Cover Page'!$D$35/1000000*AA58/'FX rate'!$C$22,"")</f>
        <v>0</v>
      </c>
      <c r="CN58" s="1404">
        <f>IF(ISNUMBER(AB58),'Cover Page'!$D$35/1000000*AB58/'FX rate'!$C$22,"")</f>
        <v>0</v>
      </c>
      <c r="CO58" s="1178">
        <f>IF(ISNUMBER(AC58),'Cover Page'!$D$35/1000000*AC58/'FX rate'!$C$22,"")</f>
        <v>0</v>
      </c>
      <c r="CP58" s="1034"/>
      <c r="CQ58" s="1034"/>
      <c r="CR58" s="1034"/>
      <c r="CS58" s="1034"/>
    </row>
    <row r="59" spans="1:97" s="2" customFormat="1" ht="14.25" x14ac:dyDescent="0.2">
      <c r="A59" s="6"/>
      <c r="B59" s="85">
        <v>2010</v>
      </c>
      <c r="C59" s="210"/>
      <c r="D59" s="137"/>
      <c r="E59" s="136"/>
      <c r="F59" s="206"/>
      <c r="G59" s="137"/>
      <c r="H59" s="136"/>
      <c r="I59" s="206"/>
      <c r="J59" s="137"/>
      <c r="K59" s="136"/>
      <c r="L59" s="206"/>
      <c r="M59" s="137"/>
      <c r="N59" s="136"/>
      <c r="O59" s="206"/>
      <c r="P59" s="137"/>
      <c r="Q59" s="136"/>
      <c r="R59" s="206"/>
      <c r="S59" s="137"/>
      <c r="T59" s="136"/>
      <c r="U59" s="206"/>
      <c r="V59" s="137"/>
      <c r="W59" s="136"/>
      <c r="X59" s="206"/>
      <c r="Y59" s="137"/>
      <c r="Z59" s="137"/>
      <c r="AA59" s="674">
        <f t="shared" si="3"/>
        <v>0</v>
      </c>
      <c r="AB59" s="683">
        <f t="shared" si="4"/>
        <v>0</v>
      </c>
      <c r="AC59" s="660">
        <f t="shared" si="5"/>
        <v>0</v>
      </c>
      <c r="AH59" s="1026">
        <v>2010</v>
      </c>
      <c r="AI59" s="1123" t="str">
        <f>IF(ISNUMBER(C59),'Cover Page'!$D$35/1000000*'4 classification'!C59/'FX rate'!$C15,"")</f>
        <v/>
      </c>
      <c r="AJ59" s="1422" t="str">
        <f>IF(ISNUMBER(D59),'Cover Page'!$D$35/1000000*'4 classification'!D59/'FX rate'!$C15,"")</f>
        <v/>
      </c>
      <c r="AK59" s="1124" t="str">
        <f>IF(ISNUMBER(E59),'Cover Page'!$D$35/1000000*'4 classification'!E59/'FX rate'!$C15,"")</f>
        <v/>
      </c>
      <c r="AL59" s="1423" t="str">
        <f>IF(ISNUMBER(F59),'Cover Page'!$D$35/1000000*'4 classification'!F59/'FX rate'!$C15,"")</f>
        <v/>
      </c>
      <c r="AM59" s="1422" t="str">
        <f>IF(ISNUMBER(G59),'Cover Page'!$D$35/1000000*'4 classification'!G59/'FX rate'!$C15,"")</f>
        <v/>
      </c>
      <c r="AN59" s="1124" t="str">
        <f>IF(ISNUMBER(H59),'Cover Page'!$D$35/1000000*'4 classification'!H59/'FX rate'!$C15,"")</f>
        <v/>
      </c>
      <c r="AO59" s="1423" t="str">
        <f>IF(ISNUMBER(I59),'Cover Page'!$D$35/1000000*'4 classification'!I59/'FX rate'!$C15,"")</f>
        <v/>
      </c>
      <c r="AP59" s="1422" t="str">
        <f>IF(ISNUMBER(J59),'Cover Page'!$D$35/1000000*'4 classification'!J59/'FX rate'!$C15,"")</f>
        <v/>
      </c>
      <c r="AQ59" s="1124" t="str">
        <f>IF(ISNUMBER(K59),'Cover Page'!$D$35/1000000*'4 classification'!K59/'FX rate'!$C15,"")</f>
        <v/>
      </c>
      <c r="AR59" s="1423" t="str">
        <f>IF(ISNUMBER(L59),'Cover Page'!$D$35/1000000*'4 classification'!L59/'FX rate'!$C15,"")</f>
        <v/>
      </c>
      <c r="AS59" s="1422" t="str">
        <f>IF(ISNUMBER(M59),'Cover Page'!$D$35/1000000*'4 classification'!M59/'FX rate'!$C15,"")</f>
        <v/>
      </c>
      <c r="AT59" s="1124" t="str">
        <f>IF(ISNUMBER(N59),'Cover Page'!$D$35/1000000*'4 classification'!N59/'FX rate'!$C15,"")</f>
        <v/>
      </c>
      <c r="AU59" s="1423" t="str">
        <f>IF(ISNUMBER(O59),'Cover Page'!$D$35/1000000*'4 classification'!O59/'FX rate'!$C15,"")</f>
        <v/>
      </c>
      <c r="AV59" s="1422" t="str">
        <f>IF(ISNUMBER(P59),'Cover Page'!$D$35/1000000*'4 classification'!P59/'FX rate'!$C15,"")</f>
        <v/>
      </c>
      <c r="AW59" s="1124" t="str">
        <f>IF(ISNUMBER(Q59),'Cover Page'!$D$35/1000000*'4 classification'!Q59/'FX rate'!$C15,"")</f>
        <v/>
      </c>
      <c r="AX59" s="1423" t="str">
        <f>IF(ISNUMBER(R59),'Cover Page'!$D$35/1000000*'4 classification'!R59/'FX rate'!$C15,"")</f>
        <v/>
      </c>
      <c r="AY59" s="1422" t="str">
        <f>IF(ISNUMBER(S59),'Cover Page'!$D$35/1000000*'4 classification'!S59/'FX rate'!$C15,"")</f>
        <v/>
      </c>
      <c r="AZ59" s="1422" t="str">
        <f>IF(ISNUMBER(T59),'Cover Page'!$D$35/1000000*'4 classification'!T59/'FX rate'!$C15,"")</f>
        <v/>
      </c>
      <c r="BA59" s="1429" t="str">
        <f>IF(ISNUMBER(U59),'Cover Page'!$D$35/1000000*'4 classification'!U59/'FX rate'!$C15,"")</f>
        <v/>
      </c>
      <c r="BB59" s="1420" t="str">
        <f>IF(ISNUMBER(V59),'Cover Page'!$D$35/1000000*'4 classification'!V59/'FX rate'!$C15,"")</f>
        <v/>
      </c>
      <c r="BC59" s="1122" t="str">
        <f>IF(ISNUMBER(W59),'Cover Page'!$D$35/1000000*'4 classification'!W59/'FX rate'!$C15,"")</f>
        <v/>
      </c>
      <c r="BD59" s="1429" t="str">
        <f>IF(ISNUMBER(X59),'Cover Page'!$D$35/1000000*'4 classification'!X59/'FX rate'!$C15,"")</f>
        <v/>
      </c>
      <c r="BE59" s="1420" t="str">
        <f>IF(ISNUMBER(Y59),'Cover Page'!$D$35/1000000*'4 classification'!Y59/'FX rate'!$C15,"")</f>
        <v/>
      </c>
      <c r="BF59" s="1122" t="str">
        <f>IF(ISNUMBER(Z59),'Cover Page'!$D$35/1000000*'4 classification'!Z59/'FX rate'!$C15,"")</f>
        <v/>
      </c>
      <c r="BG59" s="1421">
        <f>IF(ISNUMBER(AA59),'Cover Page'!$D$35/1000000*'4 classification'!AA59/'FX rate'!$C15,"")</f>
        <v>0</v>
      </c>
      <c r="BH59" s="1420">
        <f>IF(ISNUMBER(AB59),'Cover Page'!$D$35/1000000*'4 classification'!AB59/'FX rate'!$C15,"")</f>
        <v>0</v>
      </c>
      <c r="BI59" s="1122">
        <f>IF(ISNUMBER(AC59),'Cover Page'!$D$35/1000000*'4 classification'!AC59/'FX rate'!$C15,"")</f>
        <v>0</v>
      </c>
      <c r="BN59" s="1099">
        <v>2010</v>
      </c>
      <c r="BO59" s="1177" t="str">
        <f>IF(ISNUMBER(C59),'Cover Page'!$D$35/1000000*C59/'FX rate'!$C$22,"")</f>
        <v/>
      </c>
      <c r="BP59" s="1404" t="str">
        <f>IF(ISNUMBER(D59),'Cover Page'!$D$35/1000000*D59/'FX rate'!$C$22,"")</f>
        <v/>
      </c>
      <c r="BQ59" s="1178" t="str">
        <f>IF(ISNUMBER(E59),'Cover Page'!$D$35/1000000*E59/'FX rate'!$C$22,"")</f>
        <v/>
      </c>
      <c r="BR59" s="1405" t="str">
        <f>IF(ISNUMBER(F59),'Cover Page'!$D$35/1000000*F59/'FX rate'!$C$22,"")</f>
        <v/>
      </c>
      <c r="BS59" s="1404" t="str">
        <f>IF(ISNUMBER(G59),'Cover Page'!$D$35/1000000*G59/'FX rate'!$C$22,"")</f>
        <v/>
      </c>
      <c r="BT59" s="1178" t="str">
        <f>IF(ISNUMBER(H59),'Cover Page'!$D$35/1000000*H59/'FX rate'!$C$22,"")</f>
        <v/>
      </c>
      <c r="BU59" s="1405" t="str">
        <f>IF(ISNUMBER(I59),'Cover Page'!$D$35/1000000*I59/'FX rate'!$C$22,"")</f>
        <v/>
      </c>
      <c r="BV59" s="1404" t="str">
        <f>IF(ISNUMBER(J59),'Cover Page'!$D$35/1000000*J59/'FX rate'!$C$22,"")</f>
        <v/>
      </c>
      <c r="BW59" s="1178" t="str">
        <f>IF(ISNUMBER(K59),'Cover Page'!$D$35/1000000*K59/'FX rate'!$C$22,"")</f>
        <v/>
      </c>
      <c r="BX59" s="1405" t="str">
        <f>IF(ISNUMBER(L59),'Cover Page'!$D$35/1000000*L59/'FX rate'!$C$22,"")</f>
        <v/>
      </c>
      <c r="BY59" s="1404" t="str">
        <f>IF(ISNUMBER(M59),'Cover Page'!$D$35/1000000*M59/'FX rate'!$C$22,"")</f>
        <v/>
      </c>
      <c r="BZ59" s="1178" t="str">
        <f>IF(ISNUMBER(N59),'Cover Page'!$D$35/1000000*N59/'FX rate'!$C$22,"")</f>
        <v/>
      </c>
      <c r="CA59" s="1405" t="str">
        <f>IF(ISNUMBER(O59),'Cover Page'!$D$35/1000000*O59/'FX rate'!$C$22,"")</f>
        <v/>
      </c>
      <c r="CB59" s="1404" t="str">
        <f>IF(ISNUMBER(P59),'Cover Page'!$D$35/1000000*P59/'FX rate'!$C$22,"")</f>
        <v/>
      </c>
      <c r="CC59" s="1178" t="str">
        <f>IF(ISNUMBER(Q59),'Cover Page'!$D$35/1000000*Q59/'FX rate'!$C$22,"")</f>
        <v/>
      </c>
      <c r="CD59" s="1405" t="str">
        <f>IF(ISNUMBER(R59),'Cover Page'!$D$35/1000000*R59/'FX rate'!$C$22,"")</f>
        <v/>
      </c>
      <c r="CE59" s="1404" t="str">
        <f>IF(ISNUMBER(S59),'Cover Page'!$D$35/1000000*S59/'FX rate'!$C$22,"")</f>
        <v/>
      </c>
      <c r="CF59" s="1178" t="str">
        <f>IF(ISNUMBER(T59),'Cover Page'!$D$35/1000000*T59/'FX rate'!$C$22,"")</f>
        <v/>
      </c>
      <c r="CG59" s="1405" t="str">
        <f>IF(ISNUMBER(U59),'Cover Page'!$D$35/1000000*U59/'FX rate'!$C$22,"")</f>
        <v/>
      </c>
      <c r="CH59" s="1404" t="str">
        <f>IF(ISNUMBER(V59),'Cover Page'!$D$35/1000000*V59/'FX rate'!$C$22,"")</f>
        <v/>
      </c>
      <c r="CI59" s="1178" t="str">
        <f>IF(ISNUMBER(W59),'Cover Page'!$D$35/1000000*W59/'FX rate'!$C$22,"")</f>
        <v/>
      </c>
      <c r="CJ59" s="1405" t="str">
        <f>IF(ISNUMBER(X59),'Cover Page'!$D$35/1000000*X59/'FX rate'!$C$22,"")</f>
        <v/>
      </c>
      <c r="CK59" s="1404" t="str">
        <f>IF(ISNUMBER(Y59),'Cover Page'!$D$35/1000000*Y59/'FX rate'!$C$22,"")</f>
        <v/>
      </c>
      <c r="CL59" s="1178" t="str">
        <f>IF(ISNUMBER(Z59),'Cover Page'!$D$35/1000000*Z59/'FX rate'!$C$22,"")</f>
        <v/>
      </c>
      <c r="CM59" s="1405">
        <f>IF(ISNUMBER(AA59),'Cover Page'!$D$35/1000000*AA59/'FX rate'!$C$22,"")</f>
        <v>0</v>
      </c>
      <c r="CN59" s="1404">
        <f>IF(ISNUMBER(AB59),'Cover Page'!$D$35/1000000*AB59/'FX rate'!$C$22,"")</f>
        <v>0</v>
      </c>
      <c r="CO59" s="1178">
        <f>IF(ISNUMBER(AC59),'Cover Page'!$D$35/1000000*AC59/'FX rate'!$C$22,"")</f>
        <v>0</v>
      </c>
      <c r="CP59" s="1034"/>
      <c r="CQ59" s="1034"/>
      <c r="CR59" s="1034"/>
      <c r="CS59" s="1034"/>
    </row>
    <row r="60" spans="1:97" s="2" customFormat="1" ht="14.25" x14ac:dyDescent="0.2">
      <c r="A60" s="6"/>
      <c r="B60" s="85">
        <v>2011</v>
      </c>
      <c r="C60" s="210"/>
      <c r="D60" s="137"/>
      <c r="E60" s="136"/>
      <c r="F60" s="206"/>
      <c r="G60" s="137"/>
      <c r="H60" s="136"/>
      <c r="I60" s="206"/>
      <c r="J60" s="137"/>
      <c r="K60" s="136"/>
      <c r="L60" s="206"/>
      <c r="M60" s="137"/>
      <c r="N60" s="136"/>
      <c r="O60" s="206"/>
      <c r="P60" s="137"/>
      <c r="Q60" s="136"/>
      <c r="R60" s="206"/>
      <c r="S60" s="137"/>
      <c r="T60" s="136"/>
      <c r="U60" s="206"/>
      <c r="V60" s="137"/>
      <c r="W60" s="136"/>
      <c r="X60" s="206"/>
      <c r="Y60" s="137"/>
      <c r="Z60" s="137"/>
      <c r="AA60" s="674">
        <f t="shared" si="3"/>
        <v>0</v>
      </c>
      <c r="AB60" s="683">
        <f t="shared" si="4"/>
        <v>0</v>
      </c>
      <c r="AC60" s="660">
        <f t="shared" si="5"/>
        <v>0</v>
      </c>
      <c r="AH60" s="1026">
        <v>2011</v>
      </c>
      <c r="AI60" s="1123" t="str">
        <f>IF(ISNUMBER(C60),'Cover Page'!$D$35/1000000*'4 classification'!C60/'FX rate'!$C16,"")</f>
        <v/>
      </c>
      <c r="AJ60" s="1422" t="str">
        <f>IF(ISNUMBER(D60),'Cover Page'!$D$35/1000000*'4 classification'!D60/'FX rate'!$C16,"")</f>
        <v/>
      </c>
      <c r="AK60" s="1124" t="str">
        <f>IF(ISNUMBER(E60),'Cover Page'!$D$35/1000000*'4 classification'!E60/'FX rate'!$C16,"")</f>
        <v/>
      </c>
      <c r="AL60" s="1423" t="str">
        <f>IF(ISNUMBER(F60),'Cover Page'!$D$35/1000000*'4 classification'!F60/'FX rate'!$C16,"")</f>
        <v/>
      </c>
      <c r="AM60" s="1422" t="str">
        <f>IF(ISNUMBER(G60),'Cover Page'!$D$35/1000000*'4 classification'!G60/'FX rate'!$C16,"")</f>
        <v/>
      </c>
      <c r="AN60" s="1124" t="str">
        <f>IF(ISNUMBER(H60),'Cover Page'!$D$35/1000000*'4 classification'!H60/'FX rate'!$C16,"")</f>
        <v/>
      </c>
      <c r="AO60" s="1423" t="str">
        <f>IF(ISNUMBER(I60),'Cover Page'!$D$35/1000000*'4 classification'!I60/'FX rate'!$C16,"")</f>
        <v/>
      </c>
      <c r="AP60" s="1422" t="str">
        <f>IF(ISNUMBER(J60),'Cover Page'!$D$35/1000000*'4 classification'!J60/'FX rate'!$C16,"")</f>
        <v/>
      </c>
      <c r="AQ60" s="1124" t="str">
        <f>IF(ISNUMBER(K60),'Cover Page'!$D$35/1000000*'4 classification'!K60/'FX rate'!$C16,"")</f>
        <v/>
      </c>
      <c r="AR60" s="1423" t="str">
        <f>IF(ISNUMBER(L60),'Cover Page'!$D$35/1000000*'4 classification'!L60/'FX rate'!$C16,"")</f>
        <v/>
      </c>
      <c r="AS60" s="1422" t="str">
        <f>IF(ISNUMBER(M60),'Cover Page'!$D$35/1000000*'4 classification'!M60/'FX rate'!$C16,"")</f>
        <v/>
      </c>
      <c r="AT60" s="1124" t="str">
        <f>IF(ISNUMBER(N60),'Cover Page'!$D$35/1000000*'4 classification'!N60/'FX rate'!$C16,"")</f>
        <v/>
      </c>
      <c r="AU60" s="1423" t="str">
        <f>IF(ISNUMBER(O60),'Cover Page'!$D$35/1000000*'4 classification'!O60/'FX rate'!$C16,"")</f>
        <v/>
      </c>
      <c r="AV60" s="1422" t="str">
        <f>IF(ISNUMBER(P60),'Cover Page'!$D$35/1000000*'4 classification'!P60/'FX rate'!$C16,"")</f>
        <v/>
      </c>
      <c r="AW60" s="1124" t="str">
        <f>IF(ISNUMBER(Q60),'Cover Page'!$D$35/1000000*'4 classification'!Q60/'FX rate'!$C16,"")</f>
        <v/>
      </c>
      <c r="AX60" s="1423" t="str">
        <f>IF(ISNUMBER(R60),'Cover Page'!$D$35/1000000*'4 classification'!R60/'FX rate'!$C16,"")</f>
        <v/>
      </c>
      <c r="AY60" s="1422" t="str">
        <f>IF(ISNUMBER(S60),'Cover Page'!$D$35/1000000*'4 classification'!S60/'FX rate'!$C16,"")</f>
        <v/>
      </c>
      <c r="AZ60" s="1422" t="str">
        <f>IF(ISNUMBER(T60),'Cover Page'!$D$35/1000000*'4 classification'!T60/'FX rate'!$C16,"")</f>
        <v/>
      </c>
      <c r="BA60" s="1429" t="str">
        <f>IF(ISNUMBER(U60),'Cover Page'!$D$35/1000000*'4 classification'!U60/'FX rate'!$C16,"")</f>
        <v/>
      </c>
      <c r="BB60" s="1420" t="str">
        <f>IF(ISNUMBER(V60),'Cover Page'!$D$35/1000000*'4 classification'!V60/'FX rate'!$C16,"")</f>
        <v/>
      </c>
      <c r="BC60" s="1122" t="str">
        <f>IF(ISNUMBER(W60),'Cover Page'!$D$35/1000000*'4 classification'!W60/'FX rate'!$C16,"")</f>
        <v/>
      </c>
      <c r="BD60" s="1429" t="str">
        <f>IF(ISNUMBER(X60),'Cover Page'!$D$35/1000000*'4 classification'!X60/'FX rate'!$C16,"")</f>
        <v/>
      </c>
      <c r="BE60" s="1420" t="str">
        <f>IF(ISNUMBER(Y60),'Cover Page'!$D$35/1000000*'4 classification'!Y60/'FX rate'!$C16,"")</f>
        <v/>
      </c>
      <c r="BF60" s="1122" t="str">
        <f>IF(ISNUMBER(Z60),'Cover Page'!$D$35/1000000*'4 classification'!Z60/'FX rate'!$C16,"")</f>
        <v/>
      </c>
      <c r="BG60" s="1421">
        <f>IF(ISNUMBER(AA60),'Cover Page'!$D$35/1000000*'4 classification'!AA60/'FX rate'!$C16,"")</f>
        <v>0</v>
      </c>
      <c r="BH60" s="1420">
        <f>IF(ISNUMBER(AB60),'Cover Page'!$D$35/1000000*'4 classification'!AB60/'FX rate'!$C16,"")</f>
        <v>0</v>
      </c>
      <c r="BI60" s="1122">
        <f>IF(ISNUMBER(AC60),'Cover Page'!$D$35/1000000*'4 classification'!AC60/'FX rate'!$C16,"")</f>
        <v>0</v>
      </c>
      <c r="BN60" s="1099">
        <v>2011</v>
      </c>
      <c r="BO60" s="1177" t="str">
        <f>IF(ISNUMBER(C60),'Cover Page'!$D$35/1000000*C60/'FX rate'!$C$22,"")</f>
        <v/>
      </c>
      <c r="BP60" s="1404" t="str">
        <f>IF(ISNUMBER(D60),'Cover Page'!$D$35/1000000*D60/'FX rate'!$C$22,"")</f>
        <v/>
      </c>
      <c r="BQ60" s="1178" t="str">
        <f>IF(ISNUMBER(E60),'Cover Page'!$D$35/1000000*E60/'FX rate'!$C$22,"")</f>
        <v/>
      </c>
      <c r="BR60" s="1405" t="str">
        <f>IF(ISNUMBER(F60),'Cover Page'!$D$35/1000000*F60/'FX rate'!$C$22,"")</f>
        <v/>
      </c>
      <c r="BS60" s="1404" t="str">
        <f>IF(ISNUMBER(G60),'Cover Page'!$D$35/1000000*G60/'FX rate'!$C$22,"")</f>
        <v/>
      </c>
      <c r="BT60" s="1178" t="str">
        <f>IF(ISNUMBER(H60),'Cover Page'!$D$35/1000000*H60/'FX rate'!$C$22,"")</f>
        <v/>
      </c>
      <c r="BU60" s="1405" t="str">
        <f>IF(ISNUMBER(I60),'Cover Page'!$D$35/1000000*I60/'FX rate'!$C$22,"")</f>
        <v/>
      </c>
      <c r="BV60" s="1404" t="str">
        <f>IF(ISNUMBER(J60),'Cover Page'!$D$35/1000000*J60/'FX rate'!$C$22,"")</f>
        <v/>
      </c>
      <c r="BW60" s="1178" t="str">
        <f>IF(ISNUMBER(K60),'Cover Page'!$D$35/1000000*K60/'FX rate'!$C$22,"")</f>
        <v/>
      </c>
      <c r="BX60" s="1405" t="str">
        <f>IF(ISNUMBER(L60),'Cover Page'!$D$35/1000000*L60/'FX rate'!$C$22,"")</f>
        <v/>
      </c>
      <c r="BY60" s="1404" t="str">
        <f>IF(ISNUMBER(M60),'Cover Page'!$D$35/1000000*M60/'FX rate'!$C$22,"")</f>
        <v/>
      </c>
      <c r="BZ60" s="1178" t="str">
        <f>IF(ISNUMBER(N60),'Cover Page'!$D$35/1000000*N60/'FX rate'!$C$22,"")</f>
        <v/>
      </c>
      <c r="CA60" s="1405" t="str">
        <f>IF(ISNUMBER(O60),'Cover Page'!$D$35/1000000*O60/'FX rate'!$C$22,"")</f>
        <v/>
      </c>
      <c r="CB60" s="1404" t="str">
        <f>IF(ISNUMBER(P60),'Cover Page'!$D$35/1000000*P60/'FX rate'!$C$22,"")</f>
        <v/>
      </c>
      <c r="CC60" s="1178" t="str">
        <f>IF(ISNUMBER(Q60),'Cover Page'!$D$35/1000000*Q60/'FX rate'!$C$22,"")</f>
        <v/>
      </c>
      <c r="CD60" s="1405" t="str">
        <f>IF(ISNUMBER(R60),'Cover Page'!$D$35/1000000*R60/'FX rate'!$C$22,"")</f>
        <v/>
      </c>
      <c r="CE60" s="1404" t="str">
        <f>IF(ISNUMBER(S60),'Cover Page'!$D$35/1000000*S60/'FX rate'!$C$22,"")</f>
        <v/>
      </c>
      <c r="CF60" s="1178" t="str">
        <f>IF(ISNUMBER(T60),'Cover Page'!$D$35/1000000*T60/'FX rate'!$C$22,"")</f>
        <v/>
      </c>
      <c r="CG60" s="1405" t="str">
        <f>IF(ISNUMBER(U60),'Cover Page'!$D$35/1000000*U60/'FX rate'!$C$22,"")</f>
        <v/>
      </c>
      <c r="CH60" s="1404" t="str">
        <f>IF(ISNUMBER(V60),'Cover Page'!$D$35/1000000*V60/'FX rate'!$C$22,"")</f>
        <v/>
      </c>
      <c r="CI60" s="1178" t="str">
        <f>IF(ISNUMBER(W60),'Cover Page'!$D$35/1000000*W60/'FX rate'!$C$22,"")</f>
        <v/>
      </c>
      <c r="CJ60" s="1405" t="str">
        <f>IF(ISNUMBER(X60),'Cover Page'!$D$35/1000000*X60/'FX rate'!$C$22,"")</f>
        <v/>
      </c>
      <c r="CK60" s="1404" t="str">
        <f>IF(ISNUMBER(Y60),'Cover Page'!$D$35/1000000*Y60/'FX rate'!$C$22,"")</f>
        <v/>
      </c>
      <c r="CL60" s="1178" t="str">
        <f>IF(ISNUMBER(Z60),'Cover Page'!$D$35/1000000*Z60/'FX rate'!$C$22,"")</f>
        <v/>
      </c>
      <c r="CM60" s="1405">
        <f>IF(ISNUMBER(AA60),'Cover Page'!$D$35/1000000*AA60/'FX rate'!$C$22,"")</f>
        <v>0</v>
      </c>
      <c r="CN60" s="1404">
        <f>IF(ISNUMBER(AB60),'Cover Page'!$D$35/1000000*AB60/'FX rate'!$C$22,"")</f>
        <v>0</v>
      </c>
      <c r="CO60" s="1178">
        <f>IF(ISNUMBER(AC60),'Cover Page'!$D$35/1000000*AC60/'FX rate'!$C$22,"")</f>
        <v>0</v>
      </c>
      <c r="CP60" s="1034"/>
      <c r="CQ60" s="1034"/>
      <c r="CR60" s="1034"/>
      <c r="CS60" s="1034"/>
    </row>
    <row r="61" spans="1:97" s="2" customFormat="1" ht="14.25" x14ac:dyDescent="0.2">
      <c r="A61" s="6"/>
      <c r="B61" s="85">
        <v>2012</v>
      </c>
      <c r="C61" s="210"/>
      <c r="D61" s="137"/>
      <c r="E61" s="136"/>
      <c r="F61" s="206"/>
      <c r="G61" s="137"/>
      <c r="H61" s="136"/>
      <c r="I61" s="206"/>
      <c r="J61" s="137"/>
      <c r="K61" s="136"/>
      <c r="L61" s="206"/>
      <c r="M61" s="137"/>
      <c r="N61" s="136"/>
      <c r="O61" s="206"/>
      <c r="P61" s="137"/>
      <c r="Q61" s="136"/>
      <c r="R61" s="206"/>
      <c r="S61" s="137"/>
      <c r="T61" s="136"/>
      <c r="U61" s="206"/>
      <c r="V61" s="137"/>
      <c r="W61" s="136"/>
      <c r="X61" s="206"/>
      <c r="Y61" s="137"/>
      <c r="Z61" s="137"/>
      <c r="AA61" s="674">
        <f t="shared" si="3"/>
        <v>0</v>
      </c>
      <c r="AB61" s="683">
        <f t="shared" si="4"/>
        <v>0</v>
      </c>
      <c r="AC61" s="660">
        <f t="shared" si="5"/>
        <v>0</v>
      </c>
      <c r="AH61" s="1026">
        <v>2012</v>
      </c>
      <c r="AI61" s="1123" t="str">
        <f>IF(ISNUMBER(C61),'Cover Page'!$D$35/1000000*'4 classification'!C61/'FX rate'!$C17,"")</f>
        <v/>
      </c>
      <c r="AJ61" s="1422" t="str">
        <f>IF(ISNUMBER(D61),'Cover Page'!$D$35/1000000*'4 classification'!D61/'FX rate'!$C17,"")</f>
        <v/>
      </c>
      <c r="AK61" s="1124" t="str">
        <f>IF(ISNUMBER(E61),'Cover Page'!$D$35/1000000*'4 classification'!E61/'FX rate'!$C17,"")</f>
        <v/>
      </c>
      <c r="AL61" s="1423" t="str">
        <f>IF(ISNUMBER(F61),'Cover Page'!$D$35/1000000*'4 classification'!F61/'FX rate'!$C17,"")</f>
        <v/>
      </c>
      <c r="AM61" s="1422" t="str">
        <f>IF(ISNUMBER(G61),'Cover Page'!$D$35/1000000*'4 classification'!G61/'FX rate'!$C17,"")</f>
        <v/>
      </c>
      <c r="AN61" s="1124" t="str">
        <f>IF(ISNUMBER(H61),'Cover Page'!$D$35/1000000*'4 classification'!H61/'FX rate'!$C17,"")</f>
        <v/>
      </c>
      <c r="AO61" s="1423" t="str">
        <f>IF(ISNUMBER(I61),'Cover Page'!$D$35/1000000*'4 classification'!I61/'FX rate'!$C17,"")</f>
        <v/>
      </c>
      <c r="AP61" s="1422" t="str">
        <f>IF(ISNUMBER(J61),'Cover Page'!$D$35/1000000*'4 classification'!J61/'FX rate'!$C17,"")</f>
        <v/>
      </c>
      <c r="AQ61" s="1124" t="str">
        <f>IF(ISNUMBER(K61),'Cover Page'!$D$35/1000000*'4 classification'!K61/'FX rate'!$C17,"")</f>
        <v/>
      </c>
      <c r="AR61" s="1423" t="str">
        <f>IF(ISNUMBER(L61),'Cover Page'!$D$35/1000000*'4 classification'!L61/'FX rate'!$C17,"")</f>
        <v/>
      </c>
      <c r="AS61" s="1422" t="str">
        <f>IF(ISNUMBER(M61),'Cover Page'!$D$35/1000000*'4 classification'!M61/'FX rate'!$C17,"")</f>
        <v/>
      </c>
      <c r="AT61" s="1124" t="str">
        <f>IF(ISNUMBER(N61),'Cover Page'!$D$35/1000000*'4 classification'!N61/'FX rate'!$C17,"")</f>
        <v/>
      </c>
      <c r="AU61" s="1423" t="str">
        <f>IF(ISNUMBER(O61),'Cover Page'!$D$35/1000000*'4 classification'!O61/'FX rate'!$C17,"")</f>
        <v/>
      </c>
      <c r="AV61" s="1422" t="str">
        <f>IF(ISNUMBER(P61),'Cover Page'!$D$35/1000000*'4 classification'!P61/'FX rate'!$C17,"")</f>
        <v/>
      </c>
      <c r="AW61" s="1124" t="str">
        <f>IF(ISNUMBER(Q61),'Cover Page'!$D$35/1000000*'4 classification'!Q61/'FX rate'!$C17,"")</f>
        <v/>
      </c>
      <c r="AX61" s="1423" t="str">
        <f>IF(ISNUMBER(R61),'Cover Page'!$D$35/1000000*'4 classification'!R61/'FX rate'!$C17,"")</f>
        <v/>
      </c>
      <c r="AY61" s="1422" t="str">
        <f>IF(ISNUMBER(S61),'Cover Page'!$D$35/1000000*'4 classification'!S61/'FX rate'!$C17,"")</f>
        <v/>
      </c>
      <c r="AZ61" s="1422" t="str">
        <f>IF(ISNUMBER(T61),'Cover Page'!$D$35/1000000*'4 classification'!T61/'FX rate'!$C17,"")</f>
        <v/>
      </c>
      <c r="BA61" s="1429" t="str">
        <f>IF(ISNUMBER(U61),'Cover Page'!$D$35/1000000*'4 classification'!U61/'FX rate'!$C17,"")</f>
        <v/>
      </c>
      <c r="BB61" s="1420" t="str">
        <f>IF(ISNUMBER(V61),'Cover Page'!$D$35/1000000*'4 classification'!V61/'FX rate'!$C17,"")</f>
        <v/>
      </c>
      <c r="BC61" s="1122" t="str">
        <f>IF(ISNUMBER(W61),'Cover Page'!$D$35/1000000*'4 classification'!W61/'FX rate'!$C17,"")</f>
        <v/>
      </c>
      <c r="BD61" s="1429" t="str">
        <f>IF(ISNUMBER(X61),'Cover Page'!$D$35/1000000*'4 classification'!X61/'FX rate'!$C17,"")</f>
        <v/>
      </c>
      <c r="BE61" s="1420" t="str">
        <f>IF(ISNUMBER(Y61),'Cover Page'!$D$35/1000000*'4 classification'!Y61/'FX rate'!$C17,"")</f>
        <v/>
      </c>
      <c r="BF61" s="1122" t="str">
        <f>IF(ISNUMBER(Z61),'Cover Page'!$D$35/1000000*'4 classification'!Z61/'FX rate'!$C17,"")</f>
        <v/>
      </c>
      <c r="BG61" s="1421">
        <f>IF(ISNUMBER(AA61),'Cover Page'!$D$35/1000000*'4 classification'!AA61/'FX rate'!$C17,"")</f>
        <v>0</v>
      </c>
      <c r="BH61" s="1420">
        <f>IF(ISNUMBER(AB61),'Cover Page'!$D$35/1000000*'4 classification'!AB61/'FX rate'!$C17,"")</f>
        <v>0</v>
      </c>
      <c r="BI61" s="1122">
        <f>IF(ISNUMBER(AC61),'Cover Page'!$D$35/1000000*'4 classification'!AC61/'FX rate'!$C17,"")</f>
        <v>0</v>
      </c>
      <c r="BN61" s="1099">
        <v>2012</v>
      </c>
      <c r="BO61" s="1177" t="str">
        <f>IF(ISNUMBER(C61),'Cover Page'!$D$35/1000000*C61/'FX rate'!$C$22,"")</f>
        <v/>
      </c>
      <c r="BP61" s="1404" t="str">
        <f>IF(ISNUMBER(D61),'Cover Page'!$D$35/1000000*D61/'FX rate'!$C$22,"")</f>
        <v/>
      </c>
      <c r="BQ61" s="1178" t="str">
        <f>IF(ISNUMBER(E61),'Cover Page'!$D$35/1000000*E61/'FX rate'!$C$22,"")</f>
        <v/>
      </c>
      <c r="BR61" s="1405" t="str">
        <f>IF(ISNUMBER(F61),'Cover Page'!$D$35/1000000*F61/'FX rate'!$C$22,"")</f>
        <v/>
      </c>
      <c r="BS61" s="1404" t="str">
        <f>IF(ISNUMBER(G61),'Cover Page'!$D$35/1000000*G61/'FX rate'!$C$22,"")</f>
        <v/>
      </c>
      <c r="BT61" s="1178" t="str">
        <f>IF(ISNUMBER(H61),'Cover Page'!$D$35/1000000*H61/'FX rate'!$C$22,"")</f>
        <v/>
      </c>
      <c r="BU61" s="1405" t="str">
        <f>IF(ISNUMBER(I61),'Cover Page'!$D$35/1000000*I61/'FX rate'!$C$22,"")</f>
        <v/>
      </c>
      <c r="BV61" s="1404" t="str">
        <f>IF(ISNUMBER(J61),'Cover Page'!$D$35/1000000*J61/'FX rate'!$C$22,"")</f>
        <v/>
      </c>
      <c r="BW61" s="1178" t="str">
        <f>IF(ISNUMBER(K61),'Cover Page'!$D$35/1000000*K61/'FX rate'!$C$22,"")</f>
        <v/>
      </c>
      <c r="BX61" s="1405" t="str">
        <f>IF(ISNUMBER(L61),'Cover Page'!$D$35/1000000*L61/'FX rate'!$C$22,"")</f>
        <v/>
      </c>
      <c r="BY61" s="1404" t="str">
        <f>IF(ISNUMBER(M61),'Cover Page'!$D$35/1000000*M61/'FX rate'!$C$22,"")</f>
        <v/>
      </c>
      <c r="BZ61" s="1178" t="str">
        <f>IF(ISNUMBER(N61),'Cover Page'!$D$35/1000000*N61/'FX rate'!$C$22,"")</f>
        <v/>
      </c>
      <c r="CA61" s="1405" t="str">
        <f>IF(ISNUMBER(O61),'Cover Page'!$D$35/1000000*O61/'FX rate'!$C$22,"")</f>
        <v/>
      </c>
      <c r="CB61" s="1404" t="str">
        <f>IF(ISNUMBER(P61),'Cover Page'!$D$35/1000000*P61/'FX rate'!$C$22,"")</f>
        <v/>
      </c>
      <c r="CC61" s="1178" t="str">
        <f>IF(ISNUMBER(Q61),'Cover Page'!$D$35/1000000*Q61/'FX rate'!$C$22,"")</f>
        <v/>
      </c>
      <c r="CD61" s="1405" t="str">
        <f>IF(ISNUMBER(R61),'Cover Page'!$D$35/1000000*R61/'FX rate'!$C$22,"")</f>
        <v/>
      </c>
      <c r="CE61" s="1404" t="str">
        <f>IF(ISNUMBER(S61),'Cover Page'!$D$35/1000000*S61/'FX rate'!$C$22,"")</f>
        <v/>
      </c>
      <c r="CF61" s="1178" t="str">
        <f>IF(ISNUMBER(T61),'Cover Page'!$D$35/1000000*T61/'FX rate'!$C$22,"")</f>
        <v/>
      </c>
      <c r="CG61" s="1405" t="str">
        <f>IF(ISNUMBER(U61),'Cover Page'!$D$35/1000000*U61/'FX rate'!$C$22,"")</f>
        <v/>
      </c>
      <c r="CH61" s="1404" t="str">
        <f>IF(ISNUMBER(V61),'Cover Page'!$D$35/1000000*V61/'FX rate'!$C$22,"")</f>
        <v/>
      </c>
      <c r="CI61" s="1178" t="str">
        <f>IF(ISNUMBER(W61),'Cover Page'!$D$35/1000000*W61/'FX rate'!$C$22,"")</f>
        <v/>
      </c>
      <c r="CJ61" s="1405" t="str">
        <f>IF(ISNUMBER(X61),'Cover Page'!$D$35/1000000*X61/'FX rate'!$C$22,"")</f>
        <v/>
      </c>
      <c r="CK61" s="1404" t="str">
        <f>IF(ISNUMBER(Y61),'Cover Page'!$D$35/1000000*Y61/'FX rate'!$C$22,"")</f>
        <v/>
      </c>
      <c r="CL61" s="1178" t="str">
        <f>IF(ISNUMBER(Z61),'Cover Page'!$D$35/1000000*Z61/'FX rate'!$C$22,"")</f>
        <v/>
      </c>
      <c r="CM61" s="1405">
        <f>IF(ISNUMBER(AA61),'Cover Page'!$D$35/1000000*AA61/'FX rate'!$C$22,"")</f>
        <v>0</v>
      </c>
      <c r="CN61" s="1404">
        <f>IF(ISNUMBER(AB61),'Cover Page'!$D$35/1000000*AB61/'FX rate'!$C$22,"")</f>
        <v>0</v>
      </c>
      <c r="CO61" s="1178">
        <f>IF(ISNUMBER(AC61),'Cover Page'!$D$35/1000000*AC61/'FX rate'!$C$22,"")</f>
        <v>0</v>
      </c>
      <c r="CP61" s="1034"/>
      <c r="CQ61" s="1034"/>
      <c r="CR61" s="1034"/>
      <c r="CS61" s="1034"/>
    </row>
    <row r="62" spans="1:97" s="2" customFormat="1" ht="14.25" x14ac:dyDescent="0.2">
      <c r="A62" s="6"/>
      <c r="B62" s="85">
        <v>2013</v>
      </c>
      <c r="C62" s="210"/>
      <c r="D62" s="137"/>
      <c r="E62" s="136"/>
      <c r="F62" s="206"/>
      <c r="G62" s="137"/>
      <c r="H62" s="136"/>
      <c r="I62" s="206"/>
      <c r="J62" s="137"/>
      <c r="K62" s="136"/>
      <c r="L62" s="206"/>
      <c r="M62" s="137"/>
      <c r="N62" s="136"/>
      <c r="O62" s="206"/>
      <c r="P62" s="137"/>
      <c r="Q62" s="136"/>
      <c r="R62" s="206"/>
      <c r="S62" s="137"/>
      <c r="T62" s="136"/>
      <c r="U62" s="206"/>
      <c r="V62" s="137"/>
      <c r="W62" s="136"/>
      <c r="X62" s="206"/>
      <c r="Y62" s="137"/>
      <c r="Z62" s="137"/>
      <c r="AA62" s="674">
        <f t="shared" si="3"/>
        <v>0</v>
      </c>
      <c r="AB62" s="683">
        <f t="shared" si="4"/>
        <v>0</v>
      </c>
      <c r="AC62" s="660">
        <f t="shared" si="5"/>
        <v>0</v>
      </c>
      <c r="AH62" s="1026">
        <v>2013</v>
      </c>
      <c r="AI62" s="1123" t="str">
        <f>IF(ISNUMBER(C62),'Cover Page'!$D$35/1000000*'4 classification'!C62/'FX rate'!$C18,"")</f>
        <v/>
      </c>
      <c r="AJ62" s="1422" t="str">
        <f>IF(ISNUMBER(D62),'Cover Page'!$D$35/1000000*'4 classification'!D62/'FX rate'!$C18,"")</f>
        <v/>
      </c>
      <c r="AK62" s="1124" t="str">
        <f>IF(ISNUMBER(E62),'Cover Page'!$D$35/1000000*'4 classification'!E62/'FX rate'!$C18,"")</f>
        <v/>
      </c>
      <c r="AL62" s="1423" t="str">
        <f>IF(ISNUMBER(F62),'Cover Page'!$D$35/1000000*'4 classification'!F62/'FX rate'!$C18,"")</f>
        <v/>
      </c>
      <c r="AM62" s="1422" t="str">
        <f>IF(ISNUMBER(G62),'Cover Page'!$D$35/1000000*'4 classification'!G62/'FX rate'!$C18,"")</f>
        <v/>
      </c>
      <c r="AN62" s="1124" t="str">
        <f>IF(ISNUMBER(H62),'Cover Page'!$D$35/1000000*'4 classification'!H62/'FX rate'!$C18,"")</f>
        <v/>
      </c>
      <c r="AO62" s="1423" t="str">
        <f>IF(ISNUMBER(I62),'Cover Page'!$D$35/1000000*'4 classification'!I62/'FX rate'!$C18,"")</f>
        <v/>
      </c>
      <c r="AP62" s="1422" t="str">
        <f>IF(ISNUMBER(J62),'Cover Page'!$D$35/1000000*'4 classification'!J62/'FX rate'!$C18,"")</f>
        <v/>
      </c>
      <c r="AQ62" s="1124" t="str">
        <f>IF(ISNUMBER(K62),'Cover Page'!$D$35/1000000*'4 classification'!K62/'FX rate'!$C18,"")</f>
        <v/>
      </c>
      <c r="AR62" s="1423" t="str">
        <f>IF(ISNUMBER(L62),'Cover Page'!$D$35/1000000*'4 classification'!L62/'FX rate'!$C18,"")</f>
        <v/>
      </c>
      <c r="AS62" s="1422" t="str">
        <f>IF(ISNUMBER(M62),'Cover Page'!$D$35/1000000*'4 classification'!M62/'FX rate'!$C18,"")</f>
        <v/>
      </c>
      <c r="AT62" s="1124" t="str">
        <f>IF(ISNUMBER(N62),'Cover Page'!$D$35/1000000*'4 classification'!N62/'FX rate'!$C18,"")</f>
        <v/>
      </c>
      <c r="AU62" s="1423" t="str">
        <f>IF(ISNUMBER(O62),'Cover Page'!$D$35/1000000*'4 classification'!O62/'FX rate'!$C18,"")</f>
        <v/>
      </c>
      <c r="AV62" s="1422" t="str">
        <f>IF(ISNUMBER(P62),'Cover Page'!$D$35/1000000*'4 classification'!P62/'FX rate'!$C18,"")</f>
        <v/>
      </c>
      <c r="AW62" s="1124" t="str">
        <f>IF(ISNUMBER(Q62),'Cover Page'!$D$35/1000000*'4 classification'!Q62/'FX rate'!$C18,"")</f>
        <v/>
      </c>
      <c r="AX62" s="1423" t="str">
        <f>IF(ISNUMBER(R62),'Cover Page'!$D$35/1000000*'4 classification'!R62/'FX rate'!$C18,"")</f>
        <v/>
      </c>
      <c r="AY62" s="1422" t="str">
        <f>IF(ISNUMBER(S62),'Cover Page'!$D$35/1000000*'4 classification'!S62/'FX rate'!$C18,"")</f>
        <v/>
      </c>
      <c r="AZ62" s="1422" t="str">
        <f>IF(ISNUMBER(T62),'Cover Page'!$D$35/1000000*'4 classification'!T62/'FX rate'!$C18,"")</f>
        <v/>
      </c>
      <c r="BA62" s="1429" t="str">
        <f>IF(ISNUMBER(U62),'Cover Page'!$D$35/1000000*'4 classification'!U62/'FX rate'!$C18,"")</f>
        <v/>
      </c>
      <c r="BB62" s="1420" t="str">
        <f>IF(ISNUMBER(V62),'Cover Page'!$D$35/1000000*'4 classification'!V62/'FX rate'!$C18,"")</f>
        <v/>
      </c>
      <c r="BC62" s="1122" t="str">
        <f>IF(ISNUMBER(W62),'Cover Page'!$D$35/1000000*'4 classification'!W62/'FX rate'!$C18,"")</f>
        <v/>
      </c>
      <c r="BD62" s="1429" t="str">
        <f>IF(ISNUMBER(X62),'Cover Page'!$D$35/1000000*'4 classification'!X62/'FX rate'!$C18,"")</f>
        <v/>
      </c>
      <c r="BE62" s="1420" t="str">
        <f>IF(ISNUMBER(Y62),'Cover Page'!$D$35/1000000*'4 classification'!Y62/'FX rate'!$C18,"")</f>
        <v/>
      </c>
      <c r="BF62" s="1122" t="str">
        <f>IF(ISNUMBER(Z62),'Cover Page'!$D$35/1000000*'4 classification'!Z62/'FX rate'!$C18,"")</f>
        <v/>
      </c>
      <c r="BG62" s="1421">
        <f>IF(ISNUMBER(AA62),'Cover Page'!$D$35/1000000*'4 classification'!AA62/'FX rate'!$C18,"")</f>
        <v>0</v>
      </c>
      <c r="BH62" s="1420">
        <f>IF(ISNUMBER(AB62),'Cover Page'!$D$35/1000000*'4 classification'!AB62/'FX rate'!$C18,"")</f>
        <v>0</v>
      </c>
      <c r="BI62" s="1122">
        <f>IF(ISNUMBER(AC62),'Cover Page'!$D$35/1000000*'4 classification'!AC62/'FX rate'!$C18,"")</f>
        <v>0</v>
      </c>
      <c r="BN62" s="1099">
        <v>2013</v>
      </c>
      <c r="BO62" s="1177" t="str">
        <f>IF(ISNUMBER(C62),'Cover Page'!$D$35/1000000*C62/'FX rate'!$C$22,"")</f>
        <v/>
      </c>
      <c r="BP62" s="1404" t="str">
        <f>IF(ISNUMBER(D62),'Cover Page'!$D$35/1000000*D62/'FX rate'!$C$22,"")</f>
        <v/>
      </c>
      <c r="BQ62" s="1178" t="str">
        <f>IF(ISNUMBER(E62),'Cover Page'!$D$35/1000000*E62/'FX rate'!$C$22,"")</f>
        <v/>
      </c>
      <c r="BR62" s="1405" t="str">
        <f>IF(ISNUMBER(F62),'Cover Page'!$D$35/1000000*F62/'FX rate'!$C$22,"")</f>
        <v/>
      </c>
      <c r="BS62" s="1404" t="str">
        <f>IF(ISNUMBER(G62),'Cover Page'!$D$35/1000000*G62/'FX rate'!$C$22,"")</f>
        <v/>
      </c>
      <c r="BT62" s="1178" t="str">
        <f>IF(ISNUMBER(H62),'Cover Page'!$D$35/1000000*H62/'FX rate'!$C$22,"")</f>
        <v/>
      </c>
      <c r="BU62" s="1405" t="str">
        <f>IF(ISNUMBER(I62),'Cover Page'!$D$35/1000000*I62/'FX rate'!$C$22,"")</f>
        <v/>
      </c>
      <c r="BV62" s="1404" t="str">
        <f>IF(ISNUMBER(J62),'Cover Page'!$D$35/1000000*J62/'FX rate'!$C$22,"")</f>
        <v/>
      </c>
      <c r="BW62" s="1178" t="str">
        <f>IF(ISNUMBER(K62),'Cover Page'!$D$35/1000000*K62/'FX rate'!$C$22,"")</f>
        <v/>
      </c>
      <c r="BX62" s="1405" t="str">
        <f>IF(ISNUMBER(L62),'Cover Page'!$D$35/1000000*L62/'FX rate'!$C$22,"")</f>
        <v/>
      </c>
      <c r="BY62" s="1404" t="str">
        <f>IF(ISNUMBER(M62),'Cover Page'!$D$35/1000000*M62/'FX rate'!$C$22,"")</f>
        <v/>
      </c>
      <c r="BZ62" s="1178" t="str">
        <f>IF(ISNUMBER(N62),'Cover Page'!$D$35/1000000*N62/'FX rate'!$C$22,"")</f>
        <v/>
      </c>
      <c r="CA62" s="1405" t="str">
        <f>IF(ISNUMBER(O62),'Cover Page'!$D$35/1000000*O62/'FX rate'!$C$22,"")</f>
        <v/>
      </c>
      <c r="CB62" s="1404" t="str">
        <f>IF(ISNUMBER(P62),'Cover Page'!$D$35/1000000*P62/'FX rate'!$C$22,"")</f>
        <v/>
      </c>
      <c r="CC62" s="1178" t="str">
        <f>IF(ISNUMBER(Q62),'Cover Page'!$D$35/1000000*Q62/'FX rate'!$C$22,"")</f>
        <v/>
      </c>
      <c r="CD62" s="1405" t="str">
        <f>IF(ISNUMBER(R62),'Cover Page'!$D$35/1000000*R62/'FX rate'!$C$22,"")</f>
        <v/>
      </c>
      <c r="CE62" s="1404" t="str">
        <f>IF(ISNUMBER(S62),'Cover Page'!$D$35/1000000*S62/'FX rate'!$C$22,"")</f>
        <v/>
      </c>
      <c r="CF62" s="1178" t="str">
        <f>IF(ISNUMBER(T62),'Cover Page'!$D$35/1000000*T62/'FX rate'!$C$22,"")</f>
        <v/>
      </c>
      <c r="CG62" s="1405" t="str">
        <f>IF(ISNUMBER(U62),'Cover Page'!$D$35/1000000*U62/'FX rate'!$C$22,"")</f>
        <v/>
      </c>
      <c r="CH62" s="1404" t="str">
        <f>IF(ISNUMBER(V62),'Cover Page'!$D$35/1000000*V62/'FX rate'!$C$22,"")</f>
        <v/>
      </c>
      <c r="CI62" s="1178" t="str">
        <f>IF(ISNUMBER(W62),'Cover Page'!$D$35/1000000*W62/'FX rate'!$C$22,"")</f>
        <v/>
      </c>
      <c r="CJ62" s="1405" t="str">
        <f>IF(ISNUMBER(X62),'Cover Page'!$D$35/1000000*X62/'FX rate'!$C$22,"")</f>
        <v/>
      </c>
      <c r="CK62" s="1404" t="str">
        <f>IF(ISNUMBER(Y62),'Cover Page'!$D$35/1000000*Y62/'FX rate'!$C$22,"")</f>
        <v/>
      </c>
      <c r="CL62" s="1178" t="str">
        <f>IF(ISNUMBER(Z62),'Cover Page'!$D$35/1000000*Z62/'FX rate'!$C$22,"")</f>
        <v/>
      </c>
      <c r="CM62" s="1405">
        <f>IF(ISNUMBER(AA62),'Cover Page'!$D$35/1000000*AA62/'FX rate'!$C$22,"")</f>
        <v>0</v>
      </c>
      <c r="CN62" s="1404">
        <f>IF(ISNUMBER(AB62),'Cover Page'!$D$35/1000000*AB62/'FX rate'!$C$22,"")</f>
        <v>0</v>
      </c>
      <c r="CO62" s="1178">
        <f>IF(ISNUMBER(AC62),'Cover Page'!$D$35/1000000*AC62/'FX rate'!$C$22,"")</f>
        <v>0</v>
      </c>
      <c r="CP62" s="1034"/>
      <c r="CQ62" s="1034"/>
      <c r="CR62" s="1034"/>
      <c r="CS62" s="1034"/>
    </row>
    <row r="63" spans="1:97" s="20" customFormat="1" ht="14.25" x14ac:dyDescent="0.2">
      <c r="A63" s="24"/>
      <c r="B63" s="41">
        <v>2014</v>
      </c>
      <c r="C63" s="213"/>
      <c r="D63" s="139"/>
      <c r="E63" s="138"/>
      <c r="F63" s="207"/>
      <c r="G63" s="139"/>
      <c r="H63" s="138"/>
      <c r="I63" s="207"/>
      <c r="J63" s="139"/>
      <c r="K63" s="138"/>
      <c r="L63" s="207"/>
      <c r="M63" s="139"/>
      <c r="N63" s="138"/>
      <c r="O63" s="207"/>
      <c r="P63" s="139"/>
      <c r="Q63" s="138"/>
      <c r="R63" s="207"/>
      <c r="S63" s="139"/>
      <c r="T63" s="138"/>
      <c r="U63" s="207"/>
      <c r="V63" s="139"/>
      <c r="W63" s="138"/>
      <c r="X63" s="207"/>
      <c r="Y63" s="139"/>
      <c r="Z63" s="139"/>
      <c r="AA63" s="674">
        <f t="shared" si="3"/>
        <v>0</v>
      </c>
      <c r="AB63" s="683">
        <f t="shared" si="4"/>
        <v>0</v>
      </c>
      <c r="AC63" s="660">
        <f t="shared" si="5"/>
        <v>0</v>
      </c>
      <c r="AH63" s="1029">
        <v>2014</v>
      </c>
      <c r="AI63" s="1137" t="str">
        <f>IF(ISNUMBER(C63),'Cover Page'!$D$35/1000000*'4 classification'!C63/'FX rate'!$C19,"")</f>
        <v/>
      </c>
      <c r="AJ63" s="1425" t="str">
        <f>IF(ISNUMBER(D63),'Cover Page'!$D$35/1000000*'4 classification'!D63/'FX rate'!$C19,"")</f>
        <v/>
      </c>
      <c r="AK63" s="1214" t="str">
        <f>IF(ISNUMBER(E63),'Cover Page'!$D$35/1000000*'4 classification'!E63/'FX rate'!$C19,"")</f>
        <v/>
      </c>
      <c r="AL63" s="1426" t="str">
        <f>IF(ISNUMBER(F63),'Cover Page'!$D$35/1000000*'4 classification'!F63/'FX rate'!$C19,"")</f>
        <v/>
      </c>
      <c r="AM63" s="1425" t="str">
        <f>IF(ISNUMBER(G63),'Cover Page'!$D$35/1000000*'4 classification'!G63/'FX rate'!$C19,"")</f>
        <v/>
      </c>
      <c r="AN63" s="1214" t="str">
        <f>IF(ISNUMBER(H63),'Cover Page'!$D$35/1000000*'4 classification'!H63/'FX rate'!$C19,"")</f>
        <v/>
      </c>
      <c r="AO63" s="1426" t="str">
        <f>IF(ISNUMBER(I63),'Cover Page'!$D$35/1000000*'4 classification'!I63/'FX rate'!$C19,"")</f>
        <v/>
      </c>
      <c r="AP63" s="1422" t="str">
        <f>IF(ISNUMBER(J63),'Cover Page'!$D$35/1000000*'4 classification'!J63/'FX rate'!$C19,"")</f>
        <v/>
      </c>
      <c r="AQ63" s="1214" t="str">
        <f>IF(ISNUMBER(K63),'Cover Page'!$D$35/1000000*'4 classification'!K63/'FX rate'!$C19,"")</f>
        <v/>
      </c>
      <c r="AR63" s="1426" t="str">
        <f>IF(ISNUMBER(L63),'Cover Page'!$D$35/1000000*'4 classification'!L63/'FX rate'!$C19,"")</f>
        <v/>
      </c>
      <c r="AS63" s="1425" t="str">
        <f>IF(ISNUMBER(M63),'Cover Page'!$D$35/1000000*'4 classification'!M63/'FX rate'!$C19,"")</f>
        <v/>
      </c>
      <c r="AT63" s="1214" t="str">
        <f>IF(ISNUMBER(N63),'Cover Page'!$D$35/1000000*'4 classification'!N63/'FX rate'!$C19,"")</f>
        <v/>
      </c>
      <c r="AU63" s="1426" t="str">
        <f>IF(ISNUMBER(O63),'Cover Page'!$D$35/1000000*'4 classification'!O63/'FX rate'!$C19,"")</f>
        <v/>
      </c>
      <c r="AV63" s="1425" t="str">
        <f>IF(ISNUMBER(P63),'Cover Page'!$D$35/1000000*'4 classification'!P63/'FX rate'!$C19,"")</f>
        <v/>
      </c>
      <c r="AW63" s="1214" t="str">
        <f>IF(ISNUMBER(Q63),'Cover Page'!$D$35/1000000*'4 classification'!Q63/'FX rate'!$C19,"")</f>
        <v/>
      </c>
      <c r="AX63" s="1426" t="str">
        <f>IF(ISNUMBER(R63),'Cover Page'!$D$35/1000000*'4 classification'!R63/'FX rate'!$C19,"")</f>
        <v/>
      </c>
      <c r="AY63" s="1425" t="str">
        <f>IF(ISNUMBER(S63),'Cover Page'!$D$35/1000000*'4 classification'!S63/'FX rate'!$C19,"")</f>
        <v/>
      </c>
      <c r="AZ63" s="1425" t="str">
        <f>IF(ISNUMBER(T63),'Cover Page'!$D$35/1000000*'4 classification'!T63/'FX rate'!$C19,"")</f>
        <v/>
      </c>
      <c r="BA63" s="1429" t="str">
        <f>IF(ISNUMBER(U63),'Cover Page'!$D$35/1000000*'4 classification'!U63/'FX rate'!$C19,"")</f>
        <v/>
      </c>
      <c r="BB63" s="1420" t="str">
        <f>IF(ISNUMBER(V63),'Cover Page'!$D$35/1000000*'4 classification'!V63/'FX rate'!$C19,"")</f>
        <v/>
      </c>
      <c r="BC63" s="1122" t="str">
        <f>IF(ISNUMBER(W63),'Cover Page'!$D$35/1000000*'4 classification'!W63/'FX rate'!$C19,"")</f>
        <v/>
      </c>
      <c r="BD63" s="1429" t="str">
        <f>IF(ISNUMBER(X63),'Cover Page'!$D$35/1000000*'4 classification'!X63/'FX rate'!$C19,"")</f>
        <v/>
      </c>
      <c r="BE63" s="1420" t="str">
        <f>IF(ISNUMBER(Y63),'Cover Page'!$D$35/1000000*'4 classification'!Y63/'FX rate'!$C19,"")</f>
        <v/>
      </c>
      <c r="BF63" s="1122" t="str">
        <f>IF(ISNUMBER(Z63),'Cover Page'!$D$35/1000000*'4 classification'!Z63/'FX rate'!$C19,"")</f>
        <v/>
      </c>
      <c r="BG63" s="1421">
        <f>IF(ISNUMBER(AA63),'Cover Page'!$D$35/1000000*'4 classification'!AA63/'FX rate'!$C19,"")</f>
        <v>0</v>
      </c>
      <c r="BH63" s="1420">
        <f>IF(ISNUMBER(AB63),'Cover Page'!$D$35/1000000*'4 classification'!AB63/'FX rate'!$C19,"")</f>
        <v>0</v>
      </c>
      <c r="BI63" s="1122">
        <f>IF(ISNUMBER(AC63),'Cover Page'!$D$35/1000000*'4 classification'!AC63/'FX rate'!$C19,"")</f>
        <v>0</v>
      </c>
      <c r="BN63" s="1102">
        <v>2014</v>
      </c>
      <c r="BO63" s="1191" t="str">
        <f>IF(ISNUMBER(C63),'Cover Page'!$D$35/1000000*C63/'FX rate'!$C$22,"")</f>
        <v/>
      </c>
      <c r="BP63" s="1406" t="str">
        <f>IF(ISNUMBER(D63),'Cover Page'!$D$35/1000000*D63/'FX rate'!$C$22,"")</f>
        <v/>
      </c>
      <c r="BQ63" s="1192" t="str">
        <f>IF(ISNUMBER(E63),'Cover Page'!$D$35/1000000*E63/'FX rate'!$C$22,"")</f>
        <v/>
      </c>
      <c r="BR63" s="1407" t="str">
        <f>IF(ISNUMBER(F63),'Cover Page'!$D$35/1000000*F63/'FX rate'!$C$22,"")</f>
        <v/>
      </c>
      <c r="BS63" s="1406" t="str">
        <f>IF(ISNUMBER(G63),'Cover Page'!$D$35/1000000*G63/'FX rate'!$C$22,"")</f>
        <v/>
      </c>
      <c r="BT63" s="1192" t="str">
        <f>IF(ISNUMBER(H63),'Cover Page'!$D$35/1000000*H63/'FX rate'!$C$22,"")</f>
        <v/>
      </c>
      <c r="BU63" s="1407" t="str">
        <f>IF(ISNUMBER(I63),'Cover Page'!$D$35/1000000*I63/'FX rate'!$C$22,"")</f>
        <v/>
      </c>
      <c r="BV63" s="1404" t="str">
        <f>IF(ISNUMBER(J63),'Cover Page'!$D$35/1000000*J63/'FX rate'!$C$22,"")</f>
        <v/>
      </c>
      <c r="BW63" s="1192" t="str">
        <f>IF(ISNUMBER(K63),'Cover Page'!$D$35/1000000*K63/'FX rate'!$C$22,"")</f>
        <v/>
      </c>
      <c r="BX63" s="1407" t="str">
        <f>IF(ISNUMBER(L63),'Cover Page'!$D$35/1000000*L63/'FX rate'!$C$22,"")</f>
        <v/>
      </c>
      <c r="BY63" s="1406" t="str">
        <f>IF(ISNUMBER(M63),'Cover Page'!$D$35/1000000*M63/'FX rate'!$C$22,"")</f>
        <v/>
      </c>
      <c r="BZ63" s="1192" t="str">
        <f>IF(ISNUMBER(N63),'Cover Page'!$D$35/1000000*N63/'FX rate'!$C$22,"")</f>
        <v/>
      </c>
      <c r="CA63" s="1407" t="str">
        <f>IF(ISNUMBER(O63),'Cover Page'!$D$35/1000000*O63/'FX rate'!$C$22,"")</f>
        <v/>
      </c>
      <c r="CB63" s="1406" t="str">
        <f>IF(ISNUMBER(P63),'Cover Page'!$D$35/1000000*P63/'FX rate'!$C$22,"")</f>
        <v/>
      </c>
      <c r="CC63" s="1192" t="str">
        <f>IF(ISNUMBER(Q63),'Cover Page'!$D$35/1000000*Q63/'FX rate'!$C$22,"")</f>
        <v/>
      </c>
      <c r="CD63" s="1407" t="str">
        <f>IF(ISNUMBER(R63),'Cover Page'!$D$35/1000000*R63/'FX rate'!$C$22,"")</f>
        <v/>
      </c>
      <c r="CE63" s="1406" t="str">
        <f>IF(ISNUMBER(S63),'Cover Page'!$D$35/1000000*S63/'FX rate'!$C$22,"")</f>
        <v/>
      </c>
      <c r="CF63" s="1192" t="str">
        <f>IF(ISNUMBER(T63),'Cover Page'!$D$35/1000000*T63/'FX rate'!$C$22,"")</f>
        <v/>
      </c>
      <c r="CG63" s="1407" t="str">
        <f>IF(ISNUMBER(U63),'Cover Page'!$D$35/1000000*U63/'FX rate'!$C$22,"")</f>
        <v/>
      </c>
      <c r="CH63" s="1406" t="str">
        <f>IF(ISNUMBER(V63),'Cover Page'!$D$35/1000000*V63/'FX rate'!$C$22,"")</f>
        <v/>
      </c>
      <c r="CI63" s="1192" t="str">
        <f>IF(ISNUMBER(W63),'Cover Page'!$D$35/1000000*W63/'FX rate'!$C$22,"")</f>
        <v/>
      </c>
      <c r="CJ63" s="1407" t="str">
        <f>IF(ISNUMBER(X63),'Cover Page'!$D$35/1000000*X63/'FX rate'!$C$22,"")</f>
        <v/>
      </c>
      <c r="CK63" s="1406" t="str">
        <f>IF(ISNUMBER(Y63),'Cover Page'!$D$35/1000000*Y63/'FX rate'!$C$22,"")</f>
        <v/>
      </c>
      <c r="CL63" s="1192" t="str">
        <f>IF(ISNUMBER(Z63),'Cover Page'!$D$35/1000000*Z63/'FX rate'!$C$22,"")</f>
        <v/>
      </c>
      <c r="CM63" s="1407">
        <f>IF(ISNUMBER(AA63),'Cover Page'!$D$35/1000000*AA63/'FX rate'!$C$22,"")</f>
        <v>0</v>
      </c>
      <c r="CN63" s="1406">
        <f>IF(ISNUMBER(AB63),'Cover Page'!$D$35/1000000*AB63/'FX rate'!$C$22,"")</f>
        <v>0</v>
      </c>
      <c r="CO63" s="1192">
        <f>IF(ISNUMBER(AC63),'Cover Page'!$D$35/1000000*AC63/'FX rate'!$C$22,"")</f>
        <v>0</v>
      </c>
      <c r="CP63" s="1034"/>
      <c r="CQ63" s="1034"/>
      <c r="CR63" s="1034"/>
      <c r="CS63" s="1034"/>
    </row>
    <row r="64" spans="1:97" s="20" customFormat="1" ht="14.25" x14ac:dyDescent="0.2">
      <c r="A64" s="24"/>
      <c r="B64" s="41">
        <v>2015</v>
      </c>
      <c r="C64" s="213"/>
      <c r="D64" s="139"/>
      <c r="E64" s="138"/>
      <c r="F64" s="207"/>
      <c r="G64" s="139"/>
      <c r="H64" s="138"/>
      <c r="I64" s="207"/>
      <c r="J64" s="139"/>
      <c r="K64" s="138"/>
      <c r="L64" s="207"/>
      <c r="M64" s="139"/>
      <c r="N64" s="138"/>
      <c r="O64" s="207"/>
      <c r="P64" s="139"/>
      <c r="Q64" s="138"/>
      <c r="R64" s="207"/>
      <c r="S64" s="139"/>
      <c r="T64" s="138"/>
      <c r="U64" s="207"/>
      <c r="V64" s="139"/>
      <c r="W64" s="138"/>
      <c r="X64" s="207"/>
      <c r="Y64" s="139"/>
      <c r="Z64" s="139"/>
      <c r="AA64" s="674">
        <f t="shared" si="3"/>
        <v>0</v>
      </c>
      <c r="AB64" s="683">
        <f t="shared" si="4"/>
        <v>0</v>
      </c>
      <c r="AC64" s="660">
        <f t="shared" si="5"/>
        <v>0</v>
      </c>
      <c r="AH64" s="1029">
        <v>2015</v>
      </c>
      <c r="AI64" s="1137" t="str">
        <f>IF(ISNUMBER(C64),'Cover Page'!$D$35/1000000*'4 classification'!C64/'FX rate'!$C20,"")</f>
        <v/>
      </c>
      <c r="AJ64" s="1425" t="str">
        <f>IF(ISNUMBER(D64),'Cover Page'!$D$35/1000000*'4 classification'!D64/'FX rate'!$C20,"")</f>
        <v/>
      </c>
      <c r="AK64" s="1214" t="str">
        <f>IF(ISNUMBER(E64),'Cover Page'!$D$35/1000000*'4 classification'!E64/'FX rate'!$C20,"")</f>
        <v/>
      </c>
      <c r="AL64" s="1426" t="str">
        <f>IF(ISNUMBER(F64),'Cover Page'!$D$35/1000000*'4 classification'!F64/'FX rate'!$C20,"")</f>
        <v/>
      </c>
      <c r="AM64" s="1425" t="str">
        <f>IF(ISNUMBER(G64),'Cover Page'!$D$35/1000000*'4 classification'!G64/'FX rate'!$C20,"")</f>
        <v/>
      </c>
      <c r="AN64" s="1214" t="str">
        <f>IF(ISNUMBER(H64),'Cover Page'!$D$35/1000000*'4 classification'!H64/'FX rate'!$C20,"")</f>
        <v/>
      </c>
      <c r="AO64" s="1426" t="str">
        <f>IF(ISNUMBER(I64),'Cover Page'!$D$35/1000000*'4 classification'!I64/'FX rate'!$C20,"")</f>
        <v/>
      </c>
      <c r="AP64" s="1425" t="str">
        <f>IF(ISNUMBER(J64),'Cover Page'!$D$35/1000000*'4 classification'!J64/'FX rate'!$C20,"")</f>
        <v/>
      </c>
      <c r="AQ64" s="1214" t="str">
        <f>IF(ISNUMBER(K64),'Cover Page'!$D$35/1000000*'4 classification'!K64/'FX rate'!$C20,"")</f>
        <v/>
      </c>
      <c r="AR64" s="1426" t="str">
        <f>IF(ISNUMBER(L64),'Cover Page'!$D$35/1000000*'4 classification'!L64/'FX rate'!$C20,"")</f>
        <v/>
      </c>
      <c r="AS64" s="1425" t="str">
        <f>IF(ISNUMBER(M64),'Cover Page'!$D$35/1000000*'4 classification'!M64/'FX rate'!$C20,"")</f>
        <v/>
      </c>
      <c r="AT64" s="1214" t="str">
        <f>IF(ISNUMBER(N64),'Cover Page'!$D$35/1000000*'4 classification'!N64/'FX rate'!$C20,"")</f>
        <v/>
      </c>
      <c r="AU64" s="1426" t="str">
        <f>IF(ISNUMBER(O64),'Cover Page'!$D$35/1000000*'4 classification'!O64/'FX rate'!$C20,"")</f>
        <v/>
      </c>
      <c r="AV64" s="1425" t="str">
        <f>IF(ISNUMBER(P64),'Cover Page'!$D$35/1000000*'4 classification'!P64/'FX rate'!$C20,"")</f>
        <v/>
      </c>
      <c r="AW64" s="1214" t="str">
        <f>IF(ISNUMBER(Q64),'Cover Page'!$D$35/1000000*'4 classification'!Q64/'FX rate'!$C20,"")</f>
        <v/>
      </c>
      <c r="AX64" s="1426" t="str">
        <f>IF(ISNUMBER(R64),'Cover Page'!$D$35/1000000*'4 classification'!R64/'FX rate'!$C20,"")</f>
        <v/>
      </c>
      <c r="AY64" s="1425" t="str">
        <f>IF(ISNUMBER(S64),'Cover Page'!$D$35/1000000*'4 classification'!S64/'FX rate'!$C20,"")</f>
        <v/>
      </c>
      <c r="AZ64" s="1422" t="str">
        <f>IF(ISNUMBER(T64),'Cover Page'!$D$35/1000000*'4 classification'!T64/'FX rate'!$C20,"")</f>
        <v/>
      </c>
      <c r="BA64" s="1429" t="str">
        <f>IF(ISNUMBER(U64),'Cover Page'!$D$35/1000000*'4 classification'!U64/'FX rate'!$C20,"")</f>
        <v/>
      </c>
      <c r="BB64" s="1420" t="str">
        <f>IF(ISNUMBER(V64),'Cover Page'!$D$35/1000000*'4 classification'!V64/'FX rate'!$C20,"")</f>
        <v/>
      </c>
      <c r="BC64" s="1122" t="str">
        <f>IF(ISNUMBER(W64),'Cover Page'!$D$35/1000000*'4 classification'!W64/'FX rate'!$C20,"")</f>
        <v/>
      </c>
      <c r="BD64" s="1429" t="str">
        <f>IF(ISNUMBER(X64),'Cover Page'!$D$35/1000000*'4 classification'!X64/'FX rate'!$C20,"")</f>
        <v/>
      </c>
      <c r="BE64" s="1420" t="str">
        <f>IF(ISNUMBER(Y64),'Cover Page'!$D$35/1000000*'4 classification'!Y64/'FX rate'!$C20,"")</f>
        <v/>
      </c>
      <c r="BF64" s="1122" t="str">
        <f>IF(ISNUMBER(Z64),'Cover Page'!$D$35/1000000*'4 classification'!Z64/'FX rate'!$C20,"")</f>
        <v/>
      </c>
      <c r="BG64" s="1421">
        <f>IF(ISNUMBER(AA64),'Cover Page'!$D$35/1000000*'4 classification'!AA64/'FX rate'!$C20,"")</f>
        <v>0</v>
      </c>
      <c r="BH64" s="1420">
        <f>IF(ISNUMBER(AB64),'Cover Page'!$D$35/1000000*'4 classification'!AB64/'FX rate'!$C20,"")</f>
        <v>0</v>
      </c>
      <c r="BI64" s="1122">
        <f>IF(ISNUMBER(AC64),'Cover Page'!$D$35/1000000*'4 classification'!AC64/'FX rate'!$C20,"")</f>
        <v>0</v>
      </c>
      <c r="BN64" s="1102">
        <v>2015</v>
      </c>
      <c r="BO64" s="1191" t="str">
        <f>IF(ISNUMBER(C64),'Cover Page'!$D$35/1000000*C64/'FX rate'!$C$22,"")</f>
        <v/>
      </c>
      <c r="BP64" s="1406" t="str">
        <f>IF(ISNUMBER(D64),'Cover Page'!$D$35/1000000*D64/'FX rate'!$C$22,"")</f>
        <v/>
      </c>
      <c r="BQ64" s="1192" t="str">
        <f>IF(ISNUMBER(E64),'Cover Page'!$D$35/1000000*E64/'FX rate'!$C$22,"")</f>
        <v/>
      </c>
      <c r="BR64" s="1407" t="str">
        <f>IF(ISNUMBER(F64),'Cover Page'!$D$35/1000000*F64/'FX rate'!$C$22,"")</f>
        <v/>
      </c>
      <c r="BS64" s="1406" t="str">
        <f>IF(ISNUMBER(G64),'Cover Page'!$D$35/1000000*G64/'FX rate'!$C$22,"")</f>
        <v/>
      </c>
      <c r="BT64" s="1192" t="str">
        <f>IF(ISNUMBER(H64),'Cover Page'!$D$35/1000000*H64/'FX rate'!$C$22,"")</f>
        <v/>
      </c>
      <c r="BU64" s="1407" t="str">
        <f>IF(ISNUMBER(I64),'Cover Page'!$D$35/1000000*I64/'FX rate'!$C$22,"")</f>
        <v/>
      </c>
      <c r="BV64" s="1406" t="str">
        <f>IF(ISNUMBER(J64),'Cover Page'!$D$35/1000000*J64/'FX rate'!$C$22,"")</f>
        <v/>
      </c>
      <c r="BW64" s="1192" t="str">
        <f>IF(ISNUMBER(K64),'Cover Page'!$D$35/1000000*K64/'FX rate'!$C$22,"")</f>
        <v/>
      </c>
      <c r="BX64" s="1407" t="str">
        <f>IF(ISNUMBER(L64),'Cover Page'!$D$35/1000000*L64/'FX rate'!$C$22,"")</f>
        <v/>
      </c>
      <c r="BY64" s="1406" t="str">
        <f>IF(ISNUMBER(M64),'Cover Page'!$D$35/1000000*M64/'FX rate'!$C$22,"")</f>
        <v/>
      </c>
      <c r="BZ64" s="1192" t="str">
        <f>IF(ISNUMBER(N64),'Cover Page'!$D$35/1000000*N64/'FX rate'!$C$22,"")</f>
        <v/>
      </c>
      <c r="CA64" s="1407" t="str">
        <f>IF(ISNUMBER(O64),'Cover Page'!$D$35/1000000*O64/'FX rate'!$C$22,"")</f>
        <v/>
      </c>
      <c r="CB64" s="1406" t="str">
        <f>IF(ISNUMBER(P64),'Cover Page'!$D$35/1000000*P64/'FX rate'!$C$22,"")</f>
        <v/>
      </c>
      <c r="CC64" s="1192" t="str">
        <f>IF(ISNUMBER(Q64),'Cover Page'!$D$35/1000000*Q64/'FX rate'!$C$22,"")</f>
        <v/>
      </c>
      <c r="CD64" s="1407" t="str">
        <f>IF(ISNUMBER(R64),'Cover Page'!$D$35/1000000*R64/'FX rate'!$C$22,"")</f>
        <v/>
      </c>
      <c r="CE64" s="1406" t="str">
        <f>IF(ISNUMBER(S64),'Cover Page'!$D$35/1000000*S64/'FX rate'!$C$22,"")</f>
        <v/>
      </c>
      <c r="CF64" s="1192" t="str">
        <f>IF(ISNUMBER(T64),'Cover Page'!$D$35/1000000*T64/'FX rate'!$C$22,"")</f>
        <v/>
      </c>
      <c r="CG64" s="1407" t="str">
        <f>IF(ISNUMBER(U64),'Cover Page'!$D$35/1000000*U64/'FX rate'!$C$22,"")</f>
        <v/>
      </c>
      <c r="CH64" s="1406" t="str">
        <f>IF(ISNUMBER(V64),'Cover Page'!$D$35/1000000*V64/'FX rate'!$C$22,"")</f>
        <v/>
      </c>
      <c r="CI64" s="1192" t="str">
        <f>IF(ISNUMBER(W64),'Cover Page'!$D$35/1000000*W64/'FX rate'!$C$22,"")</f>
        <v/>
      </c>
      <c r="CJ64" s="1407" t="str">
        <f>IF(ISNUMBER(X64),'Cover Page'!$D$35/1000000*X64/'FX rate'!$C$22,"")</f>
        <v/>
      </c>
      <c r="CK64" s="1406" t="str">
        <f>IF(ISNUMBER(Y64),'Cover Page'!$D$35/1000000*Y64/'FX rate'!$C$22,"")</f>
        <v/>
      </c>
      <c r="CL64" s="1192" t="str">
        <f>IF(ISNUMBER(Z64),'Cover Page'!$D$35/1000000*Z64/'FX rate'!$C$22,"")</f>
        <v/>
      </c>
      <c r="CM64" s="1407">
        <f>IF(ISNUMBER(AA64),'Cover Page'!$D$35/1000000*AA64/'FX rate'!$C$22,"")</f>
        <v>0</v>
      </c>
      <c r="CN64" s="1406">
        <f>IF(ISNUMBER(AB64),'Cover Page'!$D$35/1000000*AB64/'FX rate'!$C$22,"")</f>
        <v>0</v>
      </c>
      <c r="CO64" s="1192">
        <f>IF(ISNUMBER(AC64),'Cover Page'!$D$35/1000000*AC64/'FX rate'!$C$22,"")</f>
        <v>0</v>
      </c>
      <c r="CP64" s="1034"/>
      <c r="CQ64" s="1034"/>
      <c r="CR64" s="1034"/>
      <c r="CS64" s="1034"/>
    </row>
    <row r="65" spans="1:97" s="20" customFormat="1" ht="14.25" x14ac:dyDescent="0.2">
      <c r="A65" s="24"/>
      <c r="B65" s="41">
        <v>2016</v>
      </c>
      <c r="C65" s="213"/>
      <c r="D65" s="139"/>
      <c r="E65" s="138"/>
      <c r="F65" s="207"/>
      <c r="G65" s="139"/>
      <c r="H65" s="138"/>
      <c r="I65" s="207"/>
      <c r="J65" s="139"/>
      <c r="K65" s="138"/>
      <c r="L65" s="207"/>
      <c r="M65" s="139"/>
      <c r="N65" s="138"/>
      <c r="O65" s="207"/>
      <c r="P65" s="139"/>
      <c r="Q65" s="138"/>
      <c r="R65" s="207"/>
      <c r="S65" s="139"/>
      <c r="T65" s="138"/>
      <c r="U65" s="207"/>
      <c r="V65" s="139"/>
      <c r="W65" s="138"/>
      <c r="X65" s="207"/>
      <c r="Y65" s="139"/>
      <c r="Z65" s="139"/>
      <c r="AA65" s="684">
        <f t="shared" si="3"/>
        <v>0</v>
      </c>
      <c r="AB65" s="685">
        <f t="shared" si="4"/>
        <v>0</v>
      </c>
      <c r="AC65" s="686">
        <f t="shared" si="5"/>
        <v>0</v>
      </c>
      <c r="AH65" s="1029">
        <v>2016</v>
      </c>
      <c r="AI65" s="1137" t="str">
        <f>IF(ISNUMBER(C65),'Cover Page'!$D$35/1000000*'4 classification'!C65/'FX rate'!$C21,"")</f>
        <v/>
      </c>
      <c r="AJ65" s="1425" t="str">
        <f>IF(ISNUMBER(D65),'Cover Page'!$D$35/1000000*'4 classification'!D65/'FX rate'!$C21,"")</f>
        <v/>
      </c>
      <c r="AK65" s="1214" t="str">
        <f>IF(ISNUMBER(E65),'Cover Page'!$D$35/1000000*'4 classification'!E65/'FX rate'!$C21,"")</f>
        <v/>
      </c>
      <c r="AL65" s="1426" t="str">
        <f>IF(ISNUMBER(F65),'Cover Page'!$D$35/1000000*'4 classification'!F65/'FX rate'!$C21,"")</f>
        <v/>
      </c>
      <c r="AM65" s="1425" t="str">
        <f>IF(ISNUMBER(G65),'Cover Page'!$D$35/1000000*'4 classification'!G65/'FX rate'!$C21,"")</f>
        <v/>
      </c>
      <c r="AN65" s="1214" t="str">
        <f>IF(ISNUMBER(H65),'Cover Page'!$D$35/1000000*'4 classification'!H65/'FX rate'!$C21,"")</f>
        <v/>
      </c>
      <c r="AO65" s="1426" t="str">
        <f>IF(ISNUMBER(I65),'Cover Page'!$D$35/1000000*'4 classification'!I65/'FX rate'!$C21,"")</f>
        <v/>
      </c>
      <c r="AP65" s="1425" t="str">
        <f>IF(ISNUMBER(J65),'Cover Page'!$D$35/1000000*'4 classification'!J65/'FX rate'!$C21,"")</f>
        <v/>
      </c>
      <c r="AQ65" s="1214" t="str">
        <f>IF(ISNUMBER(K65),'Cover Page'!$D$35/1000000*'4 classification'!K65/'FX rate'!$C21,"")</f>
        <v/>
      </c>
      <c r="AR65" s="1426" t="str">
        <f>IF(ISNUMBER(L65),'Cover Page'!$D$35/1000000*'4 classification'!L65/'FX rate'!$C21,"")</f>
        <v/>
      </c>
      <c r="AS65" s="1425" t="str">
        <f>IF(ISNUMBER(M65),'Cover Page'!$D$35/1000000*'4 classification'!M65/'FX rate'!$C21,"")</f>
        <v/>
      </c>
      <c r="AT65" s="1214" t="str">
        <f>IF(ISNUMBER(N65),'Cover Page'!$D$35/1000000*'4 classification'!N65/'FX rate'!$C21,"")</f>
        <v/>
      </c>
      <c r="AU65" s="1426" t="str">
        <f>IF(ISNUMBER(O65),'Cover Page'!$D$35/1000000*'4 classification'!O65/'FX rate'!$C21,"")</f>
        <v/>
      </c>
      <c r="AV65" s="1425" t="str">
        <f>IF(ISNUMBER(P65),'Cover Page'!$D$35/1000000*'4 classification'!P65/'FX rate'!$C21,"")</f>
        <v/>
      </c>
      <c r="AW65" s="1214" t="str">
        <f>IF(ISNUMBER(Q65),'Cover Page'!$D$35/1000000*'4 classification'!Q65/'FX rate'!$C21,"")</f>
        <v/>
      </c>
      <c r="AX65" s="1426" t="str">
        <f>IF(ISNUMBER(R65),'Cover Page'!$D$35/1000000*'4 classification'!R65/'FX rate'!$C21,"")</f>
        <v/>
      </c>
      <c r="AY65" s="1425" t="str">
        <f>IF(ISNUMBER(S65),'Cover Page'!$D$35/1000000*'4 classification'!S65/'FX rate'!$C21,"")</f>
        <v/>
      </c>
      <c r="AZ65" s="1422" t="str">
        <f>IF(ISNUMBER(T65),'Cover Page'!$D$35/1000000*'4 classification'!T65/'FX rate'!$C21,"")</f>
        <v/>
      </c>
      <c r="BA65" s="1429" t="str">
        <f>IF(ISNUMBER(U65),'Cover Page'!$D$35/1000000*'4 classification'!U65/'FX rate'!$C21,"")</f>
        <v/>
      </c>
      <c r="BB65" s="1420" t="str">
        <f>IF(ISNUMBER(V65),'Cover Page'!$D$35/1000000*'4 classification'!V65/'FX rate'!$C21,"")</f>
        <v/>
      </c>
      <c r="BC65" s="1122" t="str">
        <f>IF(ISNUMBER(W65),'Cover Page'!$D$35/1000000*'4 classification'!W65/'FX rate'!$C21,"")</f>
        <v/>
      </c>
      <c r="BD65" s="1429" t="str">
        <f>IF(ISNUMBER(X65),'Cover Page'!$D$35/1000000*'4 classification'!X65/'FX rate'!$C21,"")</f>
        <v/>
      </c>
      <c r="BE65" s="1420" t="str">
        <f>IF(ISNUMBER(Y65),'Cover Page'!$D$35/1000000*'4 classification'!Y65/'FX rate'!$C21,"")</f>
        <v/>
      </c>
      <c r="BF65" s="1122" t="str">
        <f>IF(ISNUMBER(Z65),'Cover Page'!$D$35/1000000*'4 classification'!Z65/'FX rate'!$C21,"")</f>
        <v/>
      </c>
      <c r="BG65" s="1421">
        <f>IF(ISNUMBER(AA65),'Cover Page'!$D$35/1000000*'4 classification'!AA65/'FX rate'!$C21,"")</f>
        <v>0</v>
      </c>
      <c r="BH65" s="1420">
        <f>IF(ISNUMBER(AB65),'Cover Page'!$D$35/1000000*'4 classification'!AB65/'FX rate'!$C21,"")</f>
        <v>0</v>
      </c>
      <c r="BI65" s="1122">
        <f>IF(ISNUMBER(AC65),'Cover Page'!$D$35/1000000*'4 classification'!AC65/'FX rate'!$C21,"")</f>
        <v>0</v>
      </c>
      <c r="BN65" s="1102">
        <v>2016</v>
      </c>
      <c r="BO65" s="1191" t="str">
        <f>IF(ISNUMBER(C65),'Cover Page'!$D$35/1000000*C65/'FX rate'!$C$22,"")</f>
        <v/>
      </c>
      <c r="BP65" s="1406" t="str">
        <f>IF(ISNUMBER(D65),'Cover Page'!$D$35/1000000*D65/'FX rate'!$C$22,"")</f>
        <v/>
      </c>
      <c r="BQ65" s="1192" t="str">
        <f>IF(ISNUMBER(E65),'Cover Page'!$D$35/1000000*E65/'FX rate'!$C$22,"")</f>
        <v/>
      </c>
      <c r="BR65" s="1407" t="str">
        <f>IF(ISNUMBER(F65),'Cover Page'!$D$35/1000000*F65/'FX rate'!$C$22,"")</f>
        <v/>
      </c>
      <c r="BS65" s="1406" t="str">
        <f>IF(ISNUMBER(G65),'Cover Page'!$D$35/1000000*G65/'FX rate'!$C$22,"")</f>
        <v/>
      </c>
      <c r="BT65" s="1192" t="str">
        <f>IF(ISNUMBER(H65),'Cover Page'!$D$35/1000000*H65/'FX rate'!$C$22,"")</f>
        <v/>
      </c>
      <c r="BU65" s="1407" t="str">
        <f>IF(ISNUMBER(I65),'Cover Page'!$D$35/1000000*I65/'FX rate'!$C$22,"")</f>
        <v/>
      </c>
      <c r="BV65" s="1406" t="str">
        <f>IF(ISNUMBER(J65),'Cover Page'!$D$35/1000000*J65/'FX rate'!$C$22,"")</f>
        <v/>
      </c>
      <c r="BW65" s="1192" t="str">
        <f>IF(ISNUMBER(K65),'Cover Page'!$D$35/1000000*K65/'FX rate'!$C$22,"")</f>
        <v/>
      </c>
      <c r="BX65" s="1407" t="str">
        <f>IF(ISNUMBER(L65),'Cover Page'!$D$35/1000000*L65/'FX rate'!$C$22,"")</f>
        <v/>
      </c>
      <c r="BY65" s="1406" t="str">
        <f>IF(ISNUMBER(M65),'Cover Page'!$D$35/1000000*M65/'FX rate'!$C$22,"")</f>
        <v/>
      </c>
      <c r="BZ65" s="1192" t="str">
        <f>IF(ISNUMBER(N65),'Cover Page'!$D$35/1000000*N65/'FX rate'!$C$22,"")</f>
        <v/>
      </c>
      <c r="CA65" s="1407" t="str">
        <f>IF(ISNUMBER(O65),'Cover Page'!$D$35/1000000*O65/'FX rate'!$C$22,"")</f>
        <v/>
      </c>
      <c r="CB65" s="1406" t="str">
        <f>IF(ISNUMBER(P65),'Cover Page'!$D$35/1000000*P65/'FX rate'!$C$22,"")</f>
        <v/>
      </c>
      <c r="CC65" s="1192" t="str">
        <f>IF(ISNUMBER(Q65),'Cover Page'!$D$35/1000000*Q65/'FX rate'!$C$22,"")</f>
        <v/>
      </c>
      <c r="CD65" s="1407" t="str">
        <f>IF(ISNUMBER(R65),'Cover Page'!$D$35/1000000*R65/'FX rate'!$C$22,"")</f>
        <v/>
      </c>
      <c r="CE65" s="1406" t="str">
        <f>IF(ISNUMBER(S65),'Cover Page'!$D$35/1000000*S65/'FX rate'!$C$22,"")</f>
        <v/>
      </c>
      <c r="CF65" s="1192" t="str">
        <f>IF(ISNUMBER(T65),'Cover Page'!$D$35/1000000*T65/'FX rate'!$C$22,"")</f>
        <v/>
      </c>
      <c r="CG65" s="1407" t="str">
        <f>IF(ISNUMBER(U65),'Cover Page'!$D$35/1000000*U65/'FX rate'!$C$22,"")</f>
        <v/>
      </c>
      <c r="CH65" s="1406" t="str">
        <f>IF(ISNUMBER(V65),'Cover Page'!$D$35/1000000*V65/'FX rate'!$C$22,"")</f>
        <v/>
      </c>
      <c r="CI65" s="1192" t="str">
        <f>IF(ISNUMBER(W65),'Cover Page'!$D$35/1000000*W65/'FX rate'!$C$22,"")</f>
        <v/>
      </c>
      <c r="CJ65" s="1407" t="str">
        <f>IF(ISNUMBER(X65),'Cover Page'!$D$35/1000000*X65/'FX rate'!$C$22,"")</f>
        <v/>
      </c>
      <c r="CK65" s="1406" t="str">
        <f>IF(ISNUMBER(Y65),'Cover Page'!$D$35/1000000*Y65/'FX rate'!$C$22,"")</f>
        <v/>
      </c>
      <c r="CL65" s="1192" t="str">
        <f>IF(ISNUMBER(Z65),'Cover Page'!$D$35/1000000*Z65/'FX rate'!$C$22,"")</f>
        <v/>
      </c>
      <c r="CM65" s="1407">
        <f>IF(ISNUMBER(AA65),'Cover Page'!$D$35/1000000*AA65/'FX rate'!$C$22,"")</f>
        <v>0</v>
      </c>
      <c r="CN65" s="1406">
        <f>IF(ISNUMBER(AB65),'Cover Page'!$D$35/1000000*AB65/'FX rate'!$C$22,"")</f>
        <v>0</v>
      </c>
      <c r="CO65" s="1192">
        <f>IF(ISNUMBER(AC65),'Cover Page'!$D$35/1000000*AC65/'FX rate'!$C$22,"")</f>
        <v>0</v>
      </c>
      <c r="CP65" s="1034"/>
      <c r="CQ65" s="1034"/>
      <c r="CR65" s="1034"/>
      <c r="CS65" s="1034"/>
    </row>
    <row r="66" spans="1:97" s="20" customFormat="1" ht="14.25" x14ac:dyDescent="0.2">
      <c r="A66" s="24"/>
      <c r="B66" s="856">
        <v>2017</v>
      </c>
      <c r="C66" s="857"/>
      <c r="D66" s="860"/>
      <c r="E66" s="176"/>
      <c r="F66" s="861"/>
      <c r="G66" s="860"/>
      <c r="H66" s="176"/>
      <c r="I66" s="861"/>
      <c r="J66" s="860"/>
      <c r="K66" s="176"/>
      <c r="L66" s="861"/>
      <c r="M66" s="860"/>
      <c r="N66" s="176"/>
      <c r="O66" s="861"/>
      <c r="P66" s="860"/>
      <c r="Q66" s="176"/>
      <c r="R66" s="861"/>
      <c r="S66" s="860"/>
      <c r="T66" s="176"/>
      <c r="U66" s="861"/>
      <c r="V66" s="860"/>
      <c r="W66" s="176"/>
      <c r="X66" s="861"/>
      <c r="Y66" s="860"/>
      <c r="Z66" s="860"/>
      <c r="AA66" s="858">
        <f t="shared" si="3"/>
        <v>0</v>
      </c>
      <c r="AB66" s="862">
        <f t="shared" si="4"/>
        <v>0</v>
      </c>
      <c r="AC66" s="859">
        <f t="shared" si="5"/>
        <v>0</v>
      </c>
      <c r="AH66" s="1138">
        <v>2017</v>
      </c>
      <c r="AI66" s="1146" t="str">
        <f>IF(ISNUMBER(C66),'Cover Page'!$D$35/1000000*'4 classification'!C66/'FX rate'!$C22,"")</f>
        <v/>
      </c>
      <c r="AJ66" s="1140" t="str">
        <f>IF(ISNUMBER(D66),'Cover Page'!$D$35/1000000*'4 classification'!D66/'FX rate'!$C22,"")</f>
        <v/>
      </c>
      <c r="AK66" s="1424" t="str">
        <f>IF(ISNUMBER(E66),'Cover Page'!$D$35/1000000*'4 classification'!E66/'FX rate'!$C22,"")</f>
        <v/>
      </c>
      <c r="AL66" s="1427" t="str">
        <f>IF(ISNUMBER(F66),'Cover Page'!$D$35/1000000*'4 classification'!F66/'FX rate'!$C22,"")</f>
        <v/>
      </c>
      <c r="AM66" s="1140" t="str">
        <f>IF(ISNUMBER(G66),'Cover Page'!$D$35/1000000*'4 classification'!G66/'FX rate'!$C22,"")</f>
        <v/>
      </c>
      <c r="AN66" s="1215" t="str">
        <f>IF(ISNUMBER(H66),'Cover Page'!$D$35/1000000*'4 classification'!H66/'FX rate'!$C22,"")</f>
        <v/>
      </c>
      <c r="AO66" s="1427" t="str">
        <f>IF(ISNUMBER(I66),'Cover Page'!$D$35/1000000*'4 classification'!I66/'FX rate'!$C22,"")</f>
        <v/>
      </c>
      <c r="AP66" s="1140" t="str">
        <f>IF(ISNUMBER(J66),'Cover Page'!$D$35/1000000*'4 classification'!J66/'FX rate'!$C22,"")</f>
        <v/>
      </c>
      <c r="AQ66" s="1215" t="str">
        <f>IF(ISNUMBER(K66),'Cover Page'!$D$35/1000000*'4 classification'!K66/'FX rate'!$C22,"")</f>
        <v/>
      </c>
      <c r="AR66" s="1427" t="str">
        <f>IF(ISNUMBER(L66),'Cover Page'!$D$35/1000000*'4 classification'!L66/'FX rate'!$C22,"")</f>
        <v/>
      </c>
      <c r="AS66" s="1140" t="str">
        <f>IF(ISNUMBER(M66),'Cover Page'!$D$35/1000000*'4 classification'!M66/'FX rate'!$C22,"")</f>
        <v/>
      </c>
      <c r="AT66" s="1215" t="str">
        <f>IF(ISNUMBER(N66),'Cover Page'!$D$35/1000000*'4 classification'!N66/'FX rate'!$C22,"")</f>
        <v/>
      </c>
      <c r="AU66" s="1427" t="str">
        <f>IF(ISNUMBER(O66),'Cover Page'!$D$35/1000000*'4 classification'!O66/'FX rate'!$C22,"")</f>
        <v/>
      </c>
      <c r="AV66" s="1140" t="str">
        <f>IF(ISNUMBER(P66),'Cover Page'!$D$35/1000000*'4 classification'!P66/'FX rate'!$C22,"")</f>
        <v/>
      </c>
      <c r="AW66" s="1215" t="str">
        <f>IF(ISNUMBER(Q66),'Cover Page'!$D$35/1000000*'4 classification'!Q66/'FX rate'!$C22,"")</f>
        <v/>
      </c>
      <c r="AX66" s="1139" t="str">
        <f>IF(ISNUMBER(R66),'Cover Page'!$D$35/1000000*'4 classification'!R66/'FX rate'!$C22,"")</f>
        <v/>
      </c>
      <c r="AY66" s="1140" t="str">
        <f>IF(ISNUMBER(S66),'Cover Page'!$D$35/1000000*'4 classification'!S66/'FX rate'!$C22,"")</f>
        <v/>
      </c>
      <c r="AZ66" s="1424" t="str">
        <f>IF(ISNUMBER(T66),'Cover Page'!$D$35/1000000*'4 classification'!T66/'FX rate'!$C22,"")</f>
        <v/>
      </c>
      <c r="BA66" s="1427" t="str">
        <f>IF(ISNUMBER(U66),'Cover Page'!$D$35/1000000*'4 classification'!U66/'FX rate'!$C22,"")</f>
        <v/>
      </c>
      <c r="BB66" s="1424" t="str">
        <f>IF(ISNUMBER(V66),'Cover Page'!$D$35/1000000*'4 classification'!V66/'FX rate'!$C22,"")</f>
        <v/>
      </c>
      <c r="BC66" s="1215" t="str">
        <f>IF(ISNUMBER(W66),'Cover Page'!$D$35/1000000*'4 classification'!W66/'FX rate'!$C22,"")</f>
        <v/>
      </c>
      <c r="BD66" s="1427" t="str">
        <f>IF(ISNUMBER(X66),'Cover Page'!$D$35/1000000*'4 classification'!X66/'FX rate'!$C22,"")</f>
        <v/>
      </c>
      <c r="BE66" s="1424" t="str">
        <f>IF(ISNUMBER(Y66),'Cover Page'!$D$35/1000000*'4 classification'!Y66/'FX rate'!$C22,"")</f>
        <v/>
      </c>
      <c r="BF66" s="1215" t="str">
        <f>IF(ISNUMBER(Z66),'Cover Page'!$D$35/1000000*'4 classification'!Z66/'FX rate'!$C22,"")</f>
        <v/>
      </c>
      <c r="BG66" s="1139">
        <f>IF(ISNUMBER(AA66),'Cover Page'!$D$35/1000000*'4 classification'!AA66/'FX rate'!$C22,"")</f>
        <v>0</v>
      </c>
      <c r="BH66" s="1424">
        <f>IF(ISNUMBER(AB66),'Cover Page'!$D$35/1000000*'4 classification'!AB66/'FX rate'!$C22,"")</f>
        <v>0</v>
      </c>
      <c r="BI66" s="1215">
        <f>IF(ISNUMBER(AC66),'Cover Page'!$D$35/1000000*'4 classification'!AC66/'FX rate'!$C22,"")</f>
        <v>0</v>
      </c>
      <c r="BN66" s="1193">
        <v>2017</v>
      </c>
      <c r="BO66" s="1202" t="str">
        <f>IF(ISNUMBER(C66),'Cover Page'!$D$35/1000000*C66/'FX rate'!$C$22,"")</f>
        <v/>
      </c>
      <c r="BP66" s="1195" t="str">
        <f>IF(ISNUMBER(D66),'Cover Page'!$D$35/1000000*D66/'FX rate'!$C$22,"")</f>
        <v/>
      </c>
      <c r="BQ66" s="1408" t="str">
        <f>IF(ISNUMBER(E66),'Cover Page'!$D$35/1000000*E66/'FX rate'!$C$22,"")</f>
        <v/>
      </c>
      <c r="BR66" s="1409" t="str">
        <f>IF(ISNUMBER(F66),'Cover Page'!$D$35/1000000*F66/'FX rate'!$C$22,"")</f>
        <v/>
      </c>
      <c r="BS66" s="1195" t="str">
        <f>IF(ISNUMBER(G66),'Cover Page'!$D$35/1000000*G66/'FX rate'!$C$22,"")</f>
        <v/>
      </c>
      <c r="BT66" s="1196" t="str">
        <f>IF(ISNUMBER(H66),'Cover Page'!$D$35/1000000*H66/'FX rate'!$C$22,"")</f>
        <v/>
      </c>
      <c r="BU66" s="1409" t="str">
        <f>IF(ISNUMBER(I66),'Cover Page'!$D$35/1000000*I66/'FX rate'!$C$22,"")</f>
        <v/>
      </c>
      <c r="BV66" s="1195" t="str">
        <f>IF(ISNUMBER(J66),'Cover Page'!$D$35/1000000*J66/'FX rate'!$C$22,"")</f>
        <v/>
      </c>
      <c r="BW66" s="1196" t="str">
        <f>IF(ISNUMBER(K66),'Cover Page'!$D$35/1000000*K66/'FX rate'!$C$22,"")</f>
        <v/>
      </c>
      <c r="BX66" s="1409" t="str">
        <f>IF(ISNUMBER(L66),'Cover Page'!$D$35/1000000*L66/'FX rate'!$C$22,"")</f>
        <v/>
      </c>
      <c r="BY66" s="1195" t="str">
        <f>IF(ISNUMBER(M66),'Cover Page'!$D$35/1000000*M66/'FX rate'!$C$22,"")</f>
        <v/>
      </c>
      <c r="BZ66" s="1196" t="str">
        <f>IF(ISNUMBER(N66),'Cover Page'!$D$35/1000000*N66/'FX rate'!$C$22,"")</f>
        <v/>
      </c>
      <c r="CA66" s="1409" t="str">
        <f>IF(ISNUMBER(O66),'Cover Page'!$D$35/1000000*O66/'FX rate'!$C$22,"")</f>
        <v/>
      </c>
      <c r="CB66" s="1195" t="str">
        <f>IF(ISNUMBER(P66),'Cover Page'!$D$35/1000000*P66/'FX rate'!$C$22,"")</f>
        <v/>
      </c>
      <c r="CC66" s="1196" t="str">
        <f>IF(ISNUMBER(Q66),'Cover Page'!$D$35/1000000*Q66/'FX rate'!$C$22,"")</f>
        <v/>
      </c>
      <c r="CD66" s="1409" t="str">
        <f>IF(ISNUMBER(R66),'Cover Page'!$D$35/1000000*R66/'FX rate'!$C$22,"")</f>
        <v/>
      </c>
      <c r="CE66" s="1195" t="str">
        <f>IF(ISNUMBER(S66),'Cover Page'!$D$35/1000000*S66/'FX rate'!$C$22,"")</f>
        <v/>
      </c>
      <c r="CF66" s="1196" t="str">
        <f>IF(ISNUMBER(T66),'Cover Page'!$D$35/1000000*T66/'FX rate'!$C$22,"")</f>
        <v/>
      </c>
      <c r="CG66" s="1409" t="str">
        <f>IF(ISNUMBER(U66),'Cover Page'!$D$35/1000000*U66/'FX rate'!$C$22,"")</f>
        <v/>
      </c>
      <c r="CH66" s="1195" t="str">
        <f>IF(ISNUMBER(V66),'Cover Page'!$D$35/1000000*V66/'FX rate'!$C$22,"")</f>
        <v/>
      </c>
      <c r="CI66" s="1196" t="str">
        <f>IF(ISNUMBER(W66),'Cover Page'!$D$35/1000000*W66/'FX rate'!$C$22,"")</f>
        <v/>
      </c>
      <c r="CJ66" s="1409" t="str">
        <f>IF(ISNUMBER(X66),'Cover Page'!$D$35/1000000*X66/'FX rate'!$C$22,"")</f>
        <v/>
      </c>
      <c r="CK66" s="1195" t="str">
        <f>IF(ISNUMBER(Y66),'Cover Page'!$D$35/1000000*Y66/'FX rate'!$C$22,"")</f>
        <v/>
      </c>
      <c r="CL66" s="1196" t="str">
        <f>IF(ISNUMBER(Z66),'Cover Page'!$D$35/1000000*Z66/'FX rate'!$C$22,"")</f>
        <v/>
      </c>
      <c r="CM66" s="1409">
        <f>IF(ISNUMBER(AA66),'Cover Page'!$D$35/1000000*AA66/'FX rate'!$C$22,"")</f>
        <v>0</v>
      </c>
      <c r="CN66" s="1195">
        <f>IF(ISNUMBER(AB66),'Cover Page'!$D$35/1000000*AB66/'FX rate'!$C$22,"")</f>
        <v>0</v>
      </c>
      <c r="CO66" s="1196">
        <f>IF(ISNUMBER(AC66),'Cover Page'!$D$35/1000000*AC66/'FX rate'!$C$22,"")</f>
        <v>0</v>
      </c>
      <c r="CP66" s="1034"/>
      <c r="CQ66" s="1034"/>
      <c r="CR66" s="1034"/>
      <c r="CS66" s="1034"/>
    </row>
    <row r="67" spans="1:97" s="2" customFormat="1" ht="14.25" customHeight="1" x14ac:dyDescent="0.2">
      <c r="B67" s="229" t="s">
        <v>653</v>
      </c>
      <c r="C67" s="1366"/>
      <c r="D67" s="1370"/>
      <c r="E67" s="1367"/>
      <c r="F67" s="1371"/>
      <c r="G67" s="1370"/>
      <c r="H67" s="1367"/>
      <c r="I67" s="1371"/>
      <c r="J67" s="1370"/>
      <c r="K67" s="1367"/>
      <c r="L67" s="1371"/>
      <c r="M67" s="1370"/>
      <c r="N67" s="1367"/>
      <c r="O67" s="1371"/>
      <c r="P67" s="1370"/>
      <c r="Q67" s="1367"/>
      <c r="R67" s="1371"/>
      <c r="S67" s="1370"/>
      <c r="T67" s="1367"/>
      <c r="U67" s="1371"/>
      <c r="V67" s="1370"/>
      <c r="W67" s="1367"/>
      <c r="X67" s="1371"/>
      <c r="Y67" s="1370"/>
      <c r="Z67" s="1370"/>
      <c r="AA67" s="687">
        <f t="shared" si="3"/>
        <v>0</v>
      </c>
      <c r="AB67" s="688">
        <f t="shared" si="4"/>
        <v>0</v>
      </c>
      <c r="AC67" s="689">
        <f t="shared" si="5"/>
        <v>0</v>
      </c>
      <c r="AH67" s="960"/>
      <c r="AI67" s="960"/>
      <c r="AJ67" s="960"/>
      <c r="AK67" s="960"/>
      <c r="AL67" s="960"/>
      <c r="AM67" s="960"/>
      <c r="AN67" s="960"/>
      <c r="AO67" s="960"/>
      <c r="AP67" s="960"/>
      <c r="AQ67" s="960"/>
      <c r="AR67" s="960"/>
      <c r="AS67" s="960"/>
      <c r="AT67" s="960"/>
      <c r="AU67" s="960"/>
      <c r="AV67" s="960"/>
      <c r="AW67" s="960"/>
      <c r="AX67" s="960"/>
      <c r="AY67" s="960"/>
      <c r="AZ67" s="960"/>
      <c r="BA67" s="960"/>
      <c r="BB67" s="960"/>
      <c r="BC67" s="960"/>
      <c r="BD67" s="960"/>
      <c r="BE67" s="960"/>
      <c r="BF67" s="960"/>
      <c r="BG67" s="960"/>
      <c r="BH67" s="960"/>
      <c r="BI67" s="960"/>
      <c r="BN67" s="1033"/>
      <c r="BO67" s="1033"/>
      <c r="BP67" s="1033"/>
      <c r="BQ67" s="1033"/>
      <c r="BR67" s="1033"/>
      <c r="BS67" s="1033"/>
      <c r="BT67" s="1033"/>
      <c r="BU67" s="1033"/>
      <c r="BV67" s="1033"/>
      <c r="BW67" s="1033"/>
      <c r="BX67" s="1033"/>
      <c r="BY67" s="1033"/>
      <c r="BZ67" s="1033"/>
      <c r="CA67" s="1033"/>
      <c r="CB67" s="1033"/>
      <c r="CC67" s="1033"/>
      <c r="CD67" s="1033"/>
      <c r="CE67" s="1033"/>
      <c r="CF67" s="1033"/>
      <c r="CG67" s="1033"/>
      <c r="CH67" s="1033"/>
      <c r="CI67" s="1033"/>
      <c r="CJ67" s="1034"/>
      <c r="CK67" s="1034"/>
      <c r="CL67" s="1034"/>
      <c r="CM67" s="1034"/>
      <c r="CN67" s="1034"/>
      <c r="CO67" s="1034"/>
      <c r="CP67" s="1034"/>
      <c r="CQ67" s="1034"/>
      <c r="CR67" s="1034"/>
      <c r="CS67" s="1034"/>
    </row>
    <row r="68" spans="1:97" s="14" customFormat="1" ht="69.95" customHeight="1" thickBot="1" x14ac:dyDescent="0.25">
      <c r="A68" s="2"/>
      <c r="B68" s="230" t="s">
        <v>358</v>
      </c>
      <c r="C68" s="216"/>
      <c r="D68" s="231"/>
      <c r="E68" s="217"/>
      <c r="F68" s="232"/>
      <c r="G68" s="231"/>
      <c r="H68" s="217"/>
      <c r="I68" s="232"/>
      <c r="J68" s="231"/>
      <c r="K68" s="217"/>
      <c r="L68" s="232"/>
      <c r="M68" s="231"/>
      <c r="N68" s="217"/>
      <c r="O68" s="232"/>
      <c r="P68" s="231"/>
      <c r="Q68" s="217"/>
      <c r="R68" s="232"/>
      <c r="S68" s="231"/>
      <c r="T68" s="217"/>
      <c r="U68" s="232"/>
      <c r="V68" s="231"/>
      <c r="W68" s="217"/>
      <c r="X68" s="232"/>
      <c r="Y68" s="231"/>
      <c r="Z68" s="231"/>
      <c r="AA68" s="679"/>
      <c r="AB68" s="690"/>
      <c r="AC68" s="680"/>
      <c r="AH68" s="961"/>
      <c r="AI68" s="961"/>
      <c r="AJ68" s="961"/>
      <c r="AK68" s="961"/>
      <c r="AL68" s="961"/>
      <c r="AM68" s="961"/>
      <c r="AN68" s="961"/>
      <c r="AO68" s="961"/>
      <c r="AP68" s="961"/>
      <c r="AQ68" s="961"/>
      <c r="AR68" s="961"/>
      <c r="AS68" s="961"/>
      <c r="AT68" s="961"/>
      <c r="AU68" s="961"/>
      <c r="AV68" s="961"/>
      <c r="AW68" s="961"/>
      <c r="AX68" s="961"/>
      <c r="AY68" s="961"/>
      <c r="AZ68" s="961"/>
      <c r="BA68" s="961"/>
      <c r="BB68" s="961"/>
      <c r="BC68" s="961"/>
      <c r="BD68" s="960"/>
      <c r="BE68" s="960"/>
      <c r="BF68" s="960"/>
      <c r="BG68" s="960"/>
      <c r="BH68" s="960"/>
      <c r="BI68" s="960"/>
      <c r="BN68" s="1034"/>
      <c r="BO68" s="1034"/>
      <c r="BP68" s="1034"/>
      <c r="BQ68" s="1034"/>
      <c r="BR68" s="1034"/>
      <c r="BS68" s="1034"/>
      <c r="BT68" s="1034"/>
      <c r="BU68" s="1034"/>
      <c r="BV68" s="1034"/>
      <c r="BW68" s="1034"/>
      <c r="BX68" s="1034"/>
      <c r="BY68" s="1034"/>
      <c r="BZ68" s="1034"/>
      <c r="CA68" s="1034"/>
      <c r="CB68" s="1034"/>
      <c r="CC68" s="1034"/>
      <c r="CD68" s="1034"/>
      <c r="CE68" s="1034"/>
      <c r="CF68" s="1034"/>
      <c r="CG68" s="1034"/>
      <c r="CH68" s="1034"/>
      <c r="CI68" s="1034"/>
      <c r="CJ68" s="1034"/>
      <c r="CK68" s="1034"/>
      <c r="CL68" s="1034"/>
      <c r="CM68" s="1034"/>
      <c r="CN68" s="1034"/>
      <c r="CO68" s="1034"/>
      <c r="CP68" s="1034"/>
      <c r="CQ68" s="1034"/>
      <c r="CR68" s="1034"/>
      <c r="CS68" s="1034"/>
    </row>
    <row r="69" spans="1:97" s="2" customFormat="1" ht="20.100000000000001" customHeight="1" x14ac:dyDescent="0.2">
      <c r="B69" s="7"/>
      <c r="C69" s="906" t="str">
        <f>IF(MAX(C61:C66)&gt;0,IF(ISBLANK(C60),"Please extend back to at least 2011",""),"")</f>
        <v/>
      </c>
      <c r="D69" s="906" t="str">
        <f t="shared" ref="D69:T69" si="6">IF(MAX(D61:D66)&gt;0,IF(ISBLANK(D60),"Please extend back to at least 2011",""),"")</f>
        <v/>
      </c>
      <c r="E69" s="906" t="str">
        <f t="shared" si="6"/>
        <v/>
      </c>
      <c r="F69" s="906" t="str">
        <f t="shared" si="6"/>
        <v/>
      </c>
      <c r="G69" s="906" t="str">
        <f t="shared" si="6"/>
        <v/>
      </c>
      <c r="H69" s="906" t="str">
        <f t="shared" si="6"/>
        <v/>
      </c>
      <c r="I69" s="906" t="str">
        <f t="shared" si="6"/>
        <v/>
      </c>
      <c r="J69" s="906" t="str">
        <f t="shared" si="6"/>
        <v/>
      </c>
      <c r="K69" s="906" t="str">
        <f t="shared" si="6"/>
        <v/>
      </c>
      <c r="L69" s="906" t="str">
        <f t="shared" si="6"/>
        <v/>
      </c>
      <c r="M69" s="906" t="str">
        <f t="shared" si="6"/>
        <v/>
      </c>
      <c r="N69" s="906" t="str">
        <f t="shared" si="6"/>
        <v/>
      </c>
      <c r="O69" s="906" t="str">
        <f t="shared" si="6"/>
        <v/>
      </c>
      <c r="P69" s="906" t="str">
        <f t="shared" si="6"/>
        <v/>
      </c>
      <c r="Q69" s="906" t="str">
        <f t="shared" si="6"/>
        <v/>
      </c>
      <c r="R69" s="906" t="str">
        <f t="shared" si="6"/>
        <v/>
      </c>
      <c r="S69" s="906" t="str">
        <f t="shared" si="6"/>
        <v/>
      </c>
      <c r="T69" s="906" t="str">
        <f t="shared" si="6"/>
        <v/>
      </c>
      <c r="U69" s="7"/>
      <c r="V69" s="7"/>
      <c r="W69" s="7"/>
      <c r="AH69" s="960"/>
      <c r="AI69" s="960"/>
      <c r="AJ69" s="960"/>
      <c r="AK69" s="960"/>
      <c r="AL69" s="960"/>
      <c r="AM69" s="960"/>
      <c r="AN69" s="960"/>
      <c r="AO69" s="960"/>
      <c r="AP69" s="960"/>
      <c r="AQ69" s="960"/>
      <c r="AR69" s="960"/>
      <c r="AS69" s="960"/>
      <c r="AT69" s="960"/>
      <c r="AU69" s="960"/>
      <c r="AV69" s="960"/>
      <c r="AW69" s="960"/>
      <c r="AX69" s="960"/>
      <c r="AY69" s="960"/>
      <c r="AZ69" s="960"/>
      <c r="BA69" s="960"/>
      <c r="BB69" s="960"/>
      <c r="BC69" s="960"/>
      <c r="BD69" s="960"/>
      <c r="BE69" s="960"/>
      <c r="BF69" s="960"/>
      <c r="BG69" s="960"/>
      <c r="BH69" s="960"/>
      <c r="BI69" s="960"/>
      <c r="BN69" s="1033"/>
      <c r="BO69" s="1033"/>
      <c r="BP69" s="1033"/>
      <c r="BQ69" s="1033"/>
      <c r="BR69" s="1033"/>
      <c r="BS69" s="1033"/>
      <c r="BT69" s="1033"/>
      <c r="BU69" s="1033"/>
      <c r="BV69" s="1033"/>
      <c r="BW69" s="1033"/>
      <c r="BX69" s="1033"/>
      <c r="BY69" s="1033"/>
      <c r="BZ69" s="1033"/>
      <c r="CA69" s="1033"/>
      <c r="CB69" s="1033"/>
      <c r="CC69" s="1033"/>
      <c r="CD69" s="1033"/>
      <c r="CE69" s="1033"/>
      <c r="CF69" s="1033"/>
      <c r="CG69" s="1033"/>
      <c r="CH69" s="1033"/>
      <c r="CI69" s="1033"/>
      <c r="CJ69" s="1034"/>
      <c r="CK69" s="1034"/>
      <c r="CL69" s="1034"/>
      <c r="CM69" s="1034"/>
      <c r="CN69" s="1034"/>
      <c r="CO69" s="1034"/>
      <c r="CP69" s="1034"/>
      <c r="CQ69" s="1034"/>
      <c r="CR69" s="1034"/>
      <c r="CS69" s="1034"/>
    </row>
    <row r="70" spans="1:97" s="2" customFormat="1" ht="20.100000000000001" customHeight="1" x14ac:dyDescent="0.2">
      <c r="B70" s="1648" t="s">
        <v>671</v>
      </c>
      <c r="C70" s="1649" t="s">
        <v>831</v>
      </c>
      <c r="D70" s="1649" t="s">
        <v>832</v>
      </c>
      <c r="E70" s="1649" t="s">
        <v>833</v>
      </c>
      <c r="F70" s="1649" t="s">
        <v>834</v>
      </c>
      <c r="G70" s="1649" t="s">
        <v>835</v>
      </c>
      <c r="H70" s="1649" t="s">
        <v>836</v>
      </c>
      <c r="I70" s="1649" t="s">
        <v>837</v>
      </c>
      <c r="J70" s="1649" t="s">
        <v>838</v>
      </c>
      <c r="K70" s="1649" t="s">
        <v>839</v>
      </c>
      <c r="L70" s="1649" t="s">
        <v>840</v>
      </c>
      <c r="M70" s="1649" t="s">
        <v>841</v>
      </c>
      <c r="N70" s="1649" t="s">
        <v>842</v>
      </c>
      <c r="O70" s="1649" t="s">
        <v>843</v>
      </c>
      <c r="P70" s="1649" t="s">
        <v>844</v>
      </c>
      <c r="Q70" s="1649" t="s">
        <v>845</v>
      </c>
      <c r="R70" s="1649" t="s">
        <v>846</v>
      </c>
      <c r="S70" s="1649" t="s">
        <v>847</v>
      </c>
      <c r="T70" s="1649" t="s">
        <v>848</v>
      </c>
      <c r="U70" s="1652" t="s">
        <v>849</v>
      </c>
      <c r="V70" s="1652" t="s">
        <v>850</v>
      </c>
      <c r="W70" s="1652" t="s">
        <v>851</v>
      </c>
      <c r="X70" s="1652" t="s">
        <v>852</v>
      </c>
      <c r="Y70" s="1652" t="s">
        <v>852</v>
      </c>
      <c r="Z70" s="1652" t="s">
        <v>853</v>
      </c>
      <c r="AH70" s="960"/>
      <c r="AI70" s="960"/>
      <c r="AJ70" s="960"/>
      <c r="AK70" s="960"/>
      <c r="AL70" s="960"/>
      <c r="AM70" s="960"/>
      <c r="AN70" s="960"/>
      <c r="AO70" s="960"/>
      <c r="AP70" s="960"/>
      <c r="AQ70" s="960"/>
      <c r="AR70" s="960"/>
      <c r="AS70" s="960"/>
      <c r="AT70" s="960"/>
      <c r="AU70" s="960"/>
      <c r="AV70" s="960"/>
      <c r="AW70" s="960"/>
      <c r="AX70" s="960"/>
      <c r="AY70" s="960"/>
      <c r="AZ70" s="960"/>
      <c r="BA70" s="960"/>
      <c r="BB70" s="960"/>
      <c r="BC70" s="960"/>
      <c r="BD70" s="960"/>
      <c r="BE70" s="960"/>
      <c r="BF70" s="960"/>
      <c r="BG70" s="960"/>
      <c r="BH70" s="960"/>
      <c r="BI70" s="960"/>
      <c r="BN70" s="1033"/>
      <c r="BO70" s="1033"/>
      <c r="BP70" s="1033"/>
      <c r="BQ70" s="1033"/>
      <c r="BR70" s="1033"/>
      <c r="BS70" s="1033"/>
      <c r="BT70" s="1033"/>
      <c r="BU70" s="1033"/>
      <c r="BV70" s="1033"/>
      <c r="BW70" s="1033"/>
      <c r="BX70" s="1033"/>
      <c r="BY70" s="1033"/>
      <c r="BZ70" s="1033"/>
      <c r="CA70" s="1033"/>
      <c r="CB70" s="1033"/>
      <c r="CC70" s="1033"/>
      <c r="CD70" s="1033"/>
      <c r="CE70" s="1033"/>
      <c r="CF70" s="1033"/>
      <c r="CG70" s="1033"/>
      <c r="CH70" s="1033"/>
      <c r="CI70" s="1033"/>
      <c r="CJ70" s="1034"/>
      <c r="CK70" s="1034"/>
      <c r="CL70" s="1034"/>
      <c r="CM70" s="1034"/>
      <c r="CN70" s="1034"/>
      <c r="CO70" s="1034"/>
      <c r="CP70" s="1034"/>
      <c r="CQ70" s="1034"/>
      <c r="CR70" s="1034"/>
      <c r="CS70" s="1034"/>
    </row>
    <row r="71" spans="1:97" s="2" customFormat="1" ht="20.100000000000001" customHeight="1" x14ac:dyDescent="0.2">
      <c r="B71" s="7"/>
      <c r="C71" s="7"/>
      <c r="D71" s="7"/>
      <c r="E71" s="7"/>
      <c r="F71" s="7"/>
      <c r="G71" s="7"/>
      <c r="H71" s="7"/>
      <c r="I71" s="7"/>
      <c r="J71" s="7"/>
      <c r="K71" s="7"/>
      <c r="L71" s="7"/>
      <c r="M71" s="7"/>
      <c r="N71" s="7"/>
      <c r="O71" s="7"/>
      <c r="P71" s="7"/>
      <c r="Q71" s="7"/>
      <c r="R71" s="7"/>
      <c r="S71" s="7"/>
      <c r="T71" s="7"/>
      <c r="U71" s="7"/>
      <c r="V71" s="7"/>
      <c r="W71" s="7"/>
      <c r="AG71" s="14"/>
      <c r="AH71" s="961"/>
      <c r="AI71" s="961"/>
      <c r="AJ71" s="961"/>
      <c r="AK71" s="961"/>
      <c r="AL71" s="961"/>
      <c r="AM71" s="961"/>
      <c r="AN71" s="961"/>
      <c r="AO71" s="961"/>
      <c r="AP71" s="961"/>
      <c r="AQ71" s="961"/>
      <c r="AR71" s="961"/>
      <c r="AS71" s="961"/>
      <c r="AT71" s="961"/>
      <c r="AU71" s="961"/>
      <c r="AV71" s="961"/>
      <c r="AW71" s="961"/>
      <c r="AX71" s="961"/>
      <c r="AY71" s="961"/>
      <c r="AZ71" s="961"/>
      <c r="BA71" s="961"/>
      <c r="BB71" s="961"/>
      <c r="BC71" s="961"/>
      <c r="BD71" s="960"/>
      <c r="BE71" s="960"/>
      <c r="BF71" s="960"/>
      <c r="BG71" s="960"/>
      <c r="BH71" s="960"/>
      <c r="BI71" s="960"/>
      <c r="BN71" s="1034"/>
      <c r="BO71" s="1034"/>
      <c r="BP71" s="1034"/>
      <c r="BQ71" s="1034"/>
      <c r="BR71" s="1034"/>
      <c r="BS71" s="1034"/>
      <c r="BT71" s="1034"/>
      <c r="BU71" s="1034"/>
      <c r="BV71" s="1034"/>
      <c r="BW71" s="1034"/>
      <c r="BX71" s="1034"/>
      <c r="BY71" s="1034"/>
      <c r="BZ71" s="1034"/>
      <c r="CA71" s="1034"/>
      <c r="CB71" s="1034"/>
      <c r="CC71" s="1034"/>
      <c r="CD71" s="1034"/>
      <c r="CE71" s="1034"/>
      <c r="CF71" s="1034"/>
      <c r="CG71" s="1034"/>
      <c r="CH71" s="1034"/>
      <c r="CI71" s="1034"/>
      <c r="CJ71" s="1034"/>
      <c r="CK71" s="1034"/>
      <c r="CL71" s="1034"/>
      <c r="CM71" s="1034"/>
      <c r="CN71" s="1034"/>
      <c r="CO71" s="1034"/>
      <c r="CP71" s="1034"/>
      <c r="CQ71" s="1034"/>
      <c r="CR71" s="1034"/>
      <c r="CS71" s="1034"/>
    </row>
    <row r="72" spans="1:97" s="2" customFormat="1" ht="14.25" customHeight="1" x14ac:dyDescent="0.25">
      <c r="B72" s="105" t="s">
        <v>117</v>
      </c>
      <c r="C72" s="7"/>
      <c r="D72" s="7"/>
      <c r="E72" s="7"/>
      <c r="F72" s="7"/>
      <c r="G72" s="7"/>
      <c r="H72" s="7"/>
      <c r="I72" s="7"/>
      <c r="J72" s="7"/>
      <c r="K72" s="7"/>
      <c r="L72" s="7"/>
      <c r="M72" s="7"/>
      <c r="N72" s="7"/>
      <c r="O72" s="7"/>
      <c r="P72" s="7"/>
      <c r="Q72" s="7"/>
      <c r="R72" s="7"/>
      <c r="S72" s="7"/>
      <c r="T72" s="7"/>
      <c r="U72" s="7"/>
      <c r="V72" s="7"/>
      <c r="W72" s="7"/>
      <c r="AG72" s="14"/>
      <c r="AH72" s="1216"/>
      <c r="AI72" s="961"/>
      <c r="AJ72" s="961"/>
      <c r="AK72" s="961"/>
      <c r="AL72" s="961"/>
      <c r="AM72" s="961"/>
      <c r="AN72" s="961"/>
      <c r="AO72" s="961"/>
      <c r="AP72" s="961"/>
      <c r="AQ72" s="961"/>
      <c r="AR72" s="961"/>
      <c r="AS72" s="961"/>
      <c r="AT72" s="961"/>
      <c r="AU72" s="961"/>
      <c r="AV72" s="961"/>
      <c r="AW72" s="961"/>
      <c r="AX72" s="961"/>
      <c r="AY72" s="961"/>
      <c r="AZ72" s="961"/>
      <c r="BA72" s="961"/>
      <c r="BB72" s="961"/>
      <c r="BC72" s="961"/>
      <c r="BD72" s="960"/>
      <c r="BE72" s="960"/>
      <c r="BF72" s="960"/>
      <c r="BG72" s="960"/>
      <c r="BH72" s="960"/>
      <c r="BI72" s="960"/>
      <c r="BN72" s="1217"/>
      <c r="BO72" s="1034"/>
      <c r="BP72" s="1034"/>
      <c r="BQ72" s="1034"/>
      <c r="BR72" s="1034"/>
      <c r="BS72" s="1034"/>
      <c r="BT72" s="1034"/>
      <c r="BU72" s="1034"/>
      <c r="BV72" s="1034"/>
      <c r="BW72" s="1034"/>
      <c r="BX72" s="1034"/>
      <c r="BY72" s="1034"/>
      <c r="BZ72" s="1034"/>
      <c r="CA72" s="1034"/>
      <c r="CB72" s="1034"/>
      <c r="CC72" s="1034"/>
      <c r="CD72" s="1034"/>
      <c r="CE72" s="1034"/>
      <c r="CF72" s="1034"/>
      <c r="CG72" s="1034"/>
      <c r="CH72" s="1034"/>
      <c r="CI72" s="1034"/>
      <c r="CJ72" s="1034"/>
      <c r="CK72" s="1034"/>
      <c r="CL72" s="1034"/>
      <c r="CM72" s="1034"/>
      <c r="CN72" s="1034"/>
      <c r="CO72" s="1034"/>
      <c r="CP72" s="1034"/>
      <c r="CQ72" s="1034"/>
      <c r="CR72" s="1034"/>
      <c r="CS72" s="1034"/>
    </row>
    <row r="73" spans="1:97" s="2" customFormat="1" ht="9.9499999999999993" customHeight="1" x14ac:dyDescent="0.2">
      <c r="B73" s="7"/>
      <c r="C73" s="7"/>
      <c r="D73" s="7"/>
      <c r="E73" s="7"/>
      <c r="F73" s="7"/>
      <c r="G73" s="7"/>
      <c r="H73" s="7"/>
      <c r="I73" s="7"/>
      <c r="J73" s="7"/>
      <c r="K73" s="7"/>
      <c r="L73" s="7"/>
      <c r="M73" s="7"/>
      <c r="N73" s="7"/>
      <c r="O73" s="7"/>
      <c r="P73" s="7"/>
      <c r="Q73" s="7"/>
      <c r="R73" s="7"/>
      <c r="S73" s="7"/>
      <c r="T73" s="7"/>
      <c r="U73" s="7"/>
      <c r="V73" s="7"/>
      <c r="W73" s="7"/>
      <c r="AG73" s="14"/>
      <c r="AH73" s="960"/>
      <c r="AI73" s="961"/>
      <c r="AJ73" s="961"/>
      <c r="AK73" s="961"/>
      <c r="AL73" s="961"/>
      <c r="AM73" s="961"/>
      <c r="AN73" s="961"/>
      <c r="AO73" s="961"/>
      <c r="AP73" s="961"/>
      <c r="AQ73" s="961"/>
      <c r="AR73" s="961"/>
      <c r="AS73" s="961"/>
      <c r="AT73" s="961"/>
      <c r="AU73" s="961"/>
      <c r="AV73" s="961"/>
      <c r="AW73" s="961"/>
      <c r="AX73" s="961"/>
      <c r="AY73" s="961"/>
      <c r="AZ73" s="961"/>
      <c r="BA73" s="961"/>
      <c r="BB73" s="961"/>
      <c r="BC73" s="961"/>
      <c r="BD73" s="960"/>
      <c r="BE73" s="960"/>
      <c r="BF73" s="960"/>
      <c r="BG73" s="960"/>
      <c r="BH73" s="960"/>
      <c r="BI73" s="960"/>
      <c r="BN73" s="1033"/>
      <c r="BO73" s="1034"/>
      <c r="BP73" s="1034"/>
      <c r="BQ73" s="1034"/>
      <c r="BR73" s="1034"/>
      <c r="BS73" s="1034"/>
      <c r="BT73" s="1034"/>
      <c r="BU73" s="1034"/>
      <c r="BV73" s="1034"/>
      <c r="BW73" s="1034"/>
      <c r="BX73" s="1034"/>
      <c r="BY73" s="1034"/>
      <c r="BZ73" s="1034"/>
      <c r="CA73" s="1034"/>
      <c r="CB73" s="1034"/>
      <c r="CC73" s="1034"/>
      <c r="CD73" s="1034"/>
      <c r="CE73" s="1034"/>
      <c r="CF73" s="1034"/>
      <c r="CG73" s="1034"/>
      <c r="CH73" s="1034"/>
      <c r="CI73" s="1034"/>
      <c r="CJ73" s="1034"/>
      <c r="CK73" s="1034"/>
      <c r="CL73" s="1034"/>
      <c r="CM73" s="1034"/>
      <c r="CN73" s="1034"/>
      <c r="CO73" s="1034"/>
      <c r="CP73" s="1034"/>
      <c r="CQ73" s="1034"/>
      <c r="CR73" s="1034"/>
      <c r="CS73" s="1034"/>
    </row>
    <row r="74" spans="1:97" s="2" customFormat="1" ht="14.25" customHeight="1" x14ac:dyDescent="0.25">
      <c r="B74" s="2136"/>
      <c r="C74" s="182" t="s">
        <v>1</v>
      </c>
      <c r="D74" s="183" t="s">
        <v>2</v>
      </c>
      <c r="E74" s="182" t="s">
        <v>3</v>
      </c>
      <c r="F74" s="183" t="s">
        <v>94</v>
      </c>
      <c r="G74" s="182" t="s">
        <v>4</v>
      </c>
      <c r="H74" s="183" t="s">
        <v>5</v>
      </c>
      <c r="I74" s="182" t="s">
        <v>6</v>
      </c>
      <c r="J74" s="183" t="s">
        <v>7</v>
      </c>
      <c r="K74" s="182" t="s">
        <v>8</v>
      </c>
      <c r="L74" s="183" t="s">
        <v>9</v>
      </c>
      <c r="M74" s="182" t="s">
        <v>10</v>
      </c>
      <c r="N74" s="183" t="s">
        <v>11</v>
      </c>
      <c r="O74" s="182" t="s">
        <v>12</v>
      </c>
      <c r="P74" s="183" t="s">
        <v>13</v>
      </c>
      <c r="Q74" s="182" t="s">
        <v>14</v>
      </c>
      <c r="R74" s="183" t="s">
        <v>15</v>
      </c>
      <c r="S74" s="182" t="s">
        <v>14</v>
      </c>
      <c r="T74" s="183" t="s">
        <v>15</v>
      </c>
      <c r="U74" s="184" t="s">
        <v>16</v>
      </c>
      <c r="V74" s="185" t="s">
        <v>17</v>
      </c>
      <c r="W74" s="185" t="s">
        <v>18</v>
      </c>
      <c r="AG74" s="14"/>
      <c r="AH74" s="1106"/>
      <c r="AI74" s="1141"/>
      <c r="AJ74" s="965"/>
      <c r="AK74" s="1141"/>
      <c r="AL74" s="965"/>
      <c r="AM74" s="1141"/>
      <c r="AN74" s="965"/>
      <c r="AO74" s="1141"/>
      <c r="AP74" s="965"/>
      <c r="AQ74" s="1141"/>
      <c r="AR74" s="965"/>
      <c r="AS74" s="1141"/>
      <c r="AT74" s="965"/>
      <c r="AU74" s="1141"/>
      <c r="AV74" s="965"/>
      <c r="AW74" s="1141"/>
      <c r="AX74" s="965"/>
      <c r="AY74" s="1141"/>
      <c r="AZ74" s="965"/>
      <c r="BA74" s="1141"/>
      <c r="BB74" s="965"/>
      <c r="BC74" s="965"/>
      <c r="BD74" s="960"/>
      <c r="BE74" s="960"/>
      <c r="BF74" s="960"/>
      <c r="BG74" s="960"/>
      <c r="BH74" s="960"/>
      <c r="BI74" s="960"/>
      <c r="BN74" s="1158"/>
      <c r="BO74" s="1197"/>
      <c r="BP74" s="1038"/>
      <c r="BQ74" s="1197"/>
      <c r="BR74" s="1038"/>
      <c r="BS74" s="1197"/>
      <c r="BT74" s="1038"/>
      <c r="BU74" s="1197"/>
      <c r="BV74" s="1038"/>
      <c r="BW74" s="1197"/>
      <c r="BX74" s="1038"/>
      <c r="BY74" s="1197"/>
      <c r="BZ74" s="1038"/>
      <c r="CA74" s="1197"/>
      <c r="CB74" s="1038"/>
      <c r="CC74" s="1197"/>
      <c r="CD74" s="1038"/>
      <c r="CE74" s="1197"/>
      <c r="CF74" s="1038"/>
      <c r="CG74" s="1197"/>
      <c r="CH74" s="1038"/>
      <c r="CI74" s="1038"/>
      <c r="CJ74" s="1034"/>
      <c r="CK74" s="1034"/>
      <c r="CL74" s="1034"/>
      <c r="CM74" s="1034"/>
      <c r="CN74" s="1034"/>
      <c r="CO74" s="1034"/>
      <c r="CP74" s="1034"/>
      <c r="CQ74" s="1034"/>
      <c r="CR74" s="1034"/>
      <c r="CS74" s="1034"/>
    </row>
    <row r="75" spans="1:97" s="2" customFormat="1" ht="39" customHeight="1" x14ac:dyDescent="0.25">
      <c r="B75" s="2137"/>
      <c r="C75" s="2139" t="s">
        <v>93</v>
      </c>
      <c r="D75" s="49"/>
      <c r="E75" s="131"/>
      <c r="F75" s="2141" t="s">
        <v>59</v>
      </c>
      <c r="G75" s="49"/>
      <c r="H75" s="157"/>
      <c r="I75" s="2141" t="s">
        <v>71</v>
      </c>
      <c r="J75" s="49"/>
      <c r="K75" s="157"/>
      <c r="L75" s="2141" t="s">
        <v>111</v>
      </c>
      <c r="M75" s="49"/>
      <c r="N75" s="157"/>
      <c r="O75" s="2141" t="s">
        <v>112</v>
      </c>
      <c r="P75" s="49"/>
      <c r="Q75" s="157"/>
      <c r="R75" s="2141" t="s">
        <v>113</v>
      </c>
      <c r="S75" s="49"/>
      <c r="T75" s="158"/>
      <c r="U75" s="2034" t="s">
        <v>50</v>
      </c>
      <c r="V75" s="49"/>
      <c r="W75" s="157"/>
      <c r="AG75" s="14"/>
      <c r="AH75" s="1386" t="s">
        <v>117</v>
      </c>
      <c r="AI75" s="1147"/>
      <c r="AJ75" s="973"/>
      <c r="AK75" s="973"/>
      <c r="AL75" s="1147"/>
      <c r="AM75" s="973"/>
      <c r="AN75" s="973"/>
      <c r="AO75" s="1147"/>
      <c r="AP75" s="973"/>
      <c r="AQ75" s="973"/>
      <c r="AR75" s="1147"/>
      <c r="AS75" s="973"/>
      <c r="AT75" s="973"/>
      <c r="AU75" s="1147"/>
      <c r="AV75" s="973"/>
      <c r="AW75" s="973"/>
      <c r="AX75" s="1147"/>
      <c r="AY75" s="973"/>
      <c r="AZ75" s="973"/>
      <c r="BA75" s="1148"/>
      <c r="BB75" s="973"/>
      <c r="BC75" s="973"/>
      <c r="BD75" s="960"/>
      <c r="BE75" s="960"/>
      <c r="BF75" s="960"/>
      <c r="BG75" s="960"/>
      <c r="BH75" s="960"/>
      <c r="BI75" s="960"/>
      <c r="BN75" s="1395" t="s">
        <v>117</v>
      </c>
      <c r="BO75" s="1203"/>
      <c r="BP75" s="1046"/>
      <c r="BQ75" s="1046"/>
      <c r="BR75" s="1203"/>
      <c r="BS75" s="1046"/>
      <c r="BT75" s="1046"/>
      <c r="BU75" s="1203"/>
      <c r="BV75" s="1046"/>
      <c r="BW75" s="1046"/>
      <c r="BX75" s="1203"/>
      <c r="BY75" s="1046"/>
      <c r="BZ75" s="1046"/>
      <c r="CA75" s="1203"/>
      <c r="CB75" s="1046"/>
      <c r="CC75" s="1046"/>
      <c r="CD75" s="1203"/>
      <c r="CE75" s="1046"/>
      <c r="CF75" s="1046"/>
      <c r="CG75" s="1204"/>
      <c r="CH75" s="1046"/>
      <c r="CI75" s="1046"/>
      <c r="CJ75" s="1034"/>
      <c r="CK75" s="1034"/>
      <c r="CL75" s="1034"/>
      <c r="CM75" s="1034"/>
      <c r="CN75" s="1034"/>
      <c r="CO75" s="1034"/>
      <c r="CP75" s="1034"/>
      <c r="CQ75" s="1034"/>
      <c r="CR75" s="1034"/>
      <c r="CS75" s="1034"/>
    </row>
    <row r="76" spans="1:97" s="2" customFormat="1" ht="60.95" customHeight="1" thickBot="1" x14ac:dyDescent="0.25">
      <c r="B76" s="2138"/>
      <c r="C76" s="2140"/>
      <c r="D76" s="386" t="s">
        <v>355</v>
      </c>
      <c r="E76" s="387" t="s">
        <v>360</v>
      </c>
      <c r="F76" s="2142"/>
      <c r="G76" s="386" t="s">
        <v>355</v>
      </c>
      <c r="H76" s="387" t="s">
        <v>360</v>
      </c>
      <c r="I76" s="2142"/>
      <c r="J76" s="386" t="s">
        <v>355</v>
      </c>
      <c r="K76" s="387" t="s">
        <v>360</v>
      </c>
      <c r="L76" s="2142"/>
      <c r="M76" s="386" t="s">
        <v>355</v>
      </c>
      <c r="N76" s="387" t="s">
        <v>360</v>
      </c>
      <c r="O76" s="2142"/>
      <c r="P76" s="386" t="s">
        <v>355</v>
      </c>
      <c r="Q76" s="387" t="s">
        <v>360</v>
      </c>
      <c r="R76" s="2142"/>
      <c r="S76" s="386" t="s">
        <v>355</v>
      </c>
      <c r="T76" s="387" t="s">
        <v>360</v>
      </c>
      <c r="U76" s="2155"/>
      <c r="V76" s="386" t="s">
        <v>355</v>
      </c>
      <c r="W76" s="387" t="s">
        <v>361</v>
      </c>
      <c r="AG76" s="14"/>
      <c r="AH76" s="1381" t="s">
        <v>598</v>
      </c>
      <c r="AI76" s="1147"/>
      <c r="AJ76" s="1143"/>
      <c r="AK76" s="1143"/>
      <c r="AL76" s="1147"/>
      <c r="AM76" s="1143"/>
      <c r="AN76" s="1143"/>
      <c r="AO76" s="1147"/>
      <c r="AP76" s="1143"/>
      <c r="AQ76" s="1143"/>
      <c r="AR76" s="1147"/>
      <c r="AS76" s="1143"/>
      <c r="AT76" s="1143"/>
      <c r="AU76" s="1147"/>
      <c r="AV76" s="1143"/>
      <c r="AW76" s="1143"/>
      <c r="AX76" s="1147"/>
      <c r="AY76" s="1143"/>
      <c r="AZ76" s="1143"/>
      <c r="BA76" s="1148"/>
      <c r="BB76" s="1143"/>
      <c r="BC76" s="1143"/>
      <c r="BD76" s="960"/>
      <c r="BE76" s="960"/>
      <c r="BF76" s="960"/>
      <c r="BG76" s="960"/>
      <c r="BH76" s="960"/>
      <c r="BI76" s="960"/>
      <c r="BN76" s="1390" t="s">
        <v>806</v>
      </c>
      <c r="BO76" s="1203"/>
      <c r="BP76" s="1199"/>
      <c r="BQ76" s="1199"/>
      <c r="BR76" s="1203"/>
      <c r="BS76" s="1199"/>
      <c r="BT76" s="1199"/>
      <c r="BU76" s="1203"/>
      <c r="BV76" s="1199"/>
      <c r="BW76" s="1199"/>
      <c r="BX76" s="1203"/>
      <c r="BY76" s="1199"/>
      <c r="BZ76" s="1199"/>
      <c r="CA76" s="1203"/>
      <c r="CB76" s="1199"/>
      <c r="CC76" s="1199"/>
      <c r="CD76" s="1203"/>
      <c r="CE76" s="1199"/>
      <c r="CF76" s="1199"/>
      <c r="CG76" s="1204"/>
      <c r="CH76" s="1199"/>
      <c r="CI76" s="1199"/>
      <c r="CJ76" s="1034"/>
      <c r="CK76" s="1034"/>
      <c r="CL76" s="1034"/>
      <c r="CM76" s="1034"/>
      <c r="CN76" s="1034"/>
      <c r="CO76" s="1034"/>
      <c r="CP76" s="1034"/>
      <c r="CQ76" s="1034"/>
      <c r="CR76" s="1034"/>
      <c r="CS76" s="1034"/>
    </row>
    <row r="77" spans="1:97" s="2" customFormat="1" ht="60" customHeight="1" x14ac:dyDescent="0.2">
      <c r="B77" s="226" t="s">
        <v>43</v>
      </c>
      <c r="C77" s="694"/>
      <c r="D77" s="187"/>
      <c r="E77" s="95"/>
      <c r="F77" s="712"/>
      <c r="G77" s="187"/>
      <c r="H77" s="95"/>
      <c r="I77" s="712"/>
      <c r="J77" s="187"/>
      <c r="K77" s="95"/>
      <c r="L77" s="712"/>
      <c r="M77" s="187"/>
      <c r="N77" s="95"/>
      <c r="O77" s="712"/>
      <c r="P77" s="187"/>
      <c r="Q77" s="95"/>
      <c r="R77" s="712"/>
      <c r="S77" s="187"/>
      <c r="T77" s="187"/>
      <c r="U77" s="98"/>
      <c r="V77" s="187"/>
      <c r="W77" s="95"/>
      <c r="AH77" s="1142"/>
      <c r="AI77" s="1107" t="s">
        <v>1</v>
      </c>
      <c r="AJ77" s="1108" t="s">
        <v>2</v>
      </c>
      <c r="AK77" s="1107" t="s">
        <v>3</v>
      </c>
      <c r="AL77" s="1108" t="s">
        <v>94</v>
      </c>
      <c r="AM77" s="1107" t="s">
        <v>4</v>
      </c>
      <c r="AN77" s="1108" t="s">
        <v>5</v>
      </c>
      <c r="AO77" s="1107" t="s">
        <v>6</v>
      </c>
      <c r="AP77" s="1108" t="s">
        <v>7</v>
      </c>
      <c r="AQ77" s="1107" t="s">
        <v>8</v>
      </c>
      <c r="AR77" s="1108" t="s">
        <v>9</v>
      </c>
      <c r="AS77" s="1107" t="s">
        <v>10</v>
      </c>
      <c r="AT77" s="1108" t="s">
        <v>11</v>
      </c>
      <c r="AU77" s="1107" t="s">
        <v>12</v>
      </c>
      <c r="AV77" s="1108" t="s">
        <v>13</v>
      </c>
      <c r="AW77" s="1107" t="s">
        <v>14</v>
      </c>
      <c r="AX77" s="1108" t="s">
        <v>15</v>
      </c>
      <c r="AY77" s="1107" t="s">
        <v>14</v>
      </c>
      <c r="AZ77" s="1108" t="s">
        <v>15</v>
      </c>
      <c r="BA77" s="1107" t="s">
        <v>16</v>
      </c>
      <c r="BB77" s="1108" t="s">
        <v>17</v>
      </c>
      <c r="BC77" s="1108" t="s">
        <v>18</v>
      </c>
      <c r="BD77" s="960"/>
      <c r="BE77" s="960"/>
      <c r="BF77" s="960"/>
      <c r="BG77" s="960"/>
      <c r="BH77" s="960"/>
      <c r="BI77" s="960"/>
      <c r="BN77" s="1198"/>
      <c r="BO77" s="1159" t="s">
        <v>1</v>
      </c>
      <c r="BP77" s="1160" t="s">
        <v>2</v>
      </c>
      <c r="BQ77" s="1159" t="s">
        <v>3</v>
      </c>
      <c r="BR77" s="1160" t="s">
        <v>94</v>
      </c>
      <c r="BS77" s="1159" t="s">
        <v>4</v>
      </c>
      <c r="BT77" s="1160" t="s">
        <v>5</v>
      </c>
      <c r="BU77" s="1159" t="s">
        <v>6</v>
      </c>
      <c r="BV77" s="1160" t="s">
        <v>7</v>
      </c>
      <c r="BW77" s="1159" t="s">
        <v>8</v>
      </c>
      <c r="BX77" s="1160" t="s">
        <v>9</v>
      </c>
      <c r="BY77" s="1159" t="s">
        <v>10</v>
      </c>
      <c r="BZ77" s="1160" t="s">
        <v>11</v>
      </c>
      <c r="CA77" s="1159" t="s">
        <v>12</v>
      </c>
      <c r="CB77" s="1160" t="s">
        <v>13</v>
      </c>
      <c r="CC77" s="1159" t="s">
        <v>14</v>
      </c>
      <c r="CD77" s="1160" t="s">
        <v>15</v>
      </c>
      <c r="CE77" s="1159" t="s">
        <v>14</v>
      </c>
      <c r="CF77" s="1160" t="s">
        <v>15</v>
      </c>
      <c r="CG77" s="1159" t="s">
        <v>16</v>
      </c>
      <c r="CH77" s="1160" t="s">
        <v>17</v>
      </c>
      <c r="CI77" s="1160" t="s">
        <v>18</v>
      </c>
      <c r="CJ77" s="1034"/>
      <c r="CK77" s="1034"/>
      <c r="CL77" s="1034"/>
      <c r="CM77" s="1034"/>
      <c r="CN77" s="1034"/>
      <c r="CO77" s="1034"/>
      <c r="CP77" s="1034"/>
      <c r="CQ77" s="1034"/>
      <c r="CR77" s="1034"/>
      <c r="CS77" s="1034"/>
    </row>
    <row r="78" spans="1:97" s="2" customFormat="1" ht="60" customHeight="1" x14ac:dyDescent="0.2">
      <c r="B78" s="227" t="s">
        <v>109</v>
      </c>
      <c r="C78" s="700"/>
      <c r="D78" s="188"/>
      <c r="E78" s="96"/>
      <c r="F78" s="713"/>
      <c r="G78" s="188"/>
      <c r="H78" s="96"/>
      <c r="I78" s="713"/>
      <c r="J78" s="188"/>
      <c r="K78" s="96"/>
      <c r="L78" s="713"/>
      <c r="M78" s="188"/>
      <c r="N78" s="96"/>
      <c r="O78" s="713"/>
      <c r="P78" s="188"/>
      <c r="Q78" s="96"/>
      <c r="R78" s="713"/>
      <c r="S78" s="188"/>
      <c r="T78" s="188"/>
      <c r="U78" s="99"/>
      <c r="V78" s="188"/>
      <c r="W78" s="96"/>
      <c r="AH78" s="1144"/>
      <c r="AI78" s="2123" t="str">
        <f>C75</f>
        <v>Broker-Dealers</v>
      </c>
      <c r="AJ78" s="973"/>
      <c r="AK78" s="1132"/>
      <c r="AL78" s="2125" t="str">
        <f>F75</f>
        <v>Entity Type 2</v>
      </c>
      <c r="AM78" s="973"/>
      <c r="AN78" s="981"/>
      <c r="AO78" s="2125" t="str">
        <f>I75</f>
        <v>Entity Type 3</v>
      </c>
      <c r="AP78" s="973"/>
      <c r="AQ78" s="981"/>
      <c r="AR78" s="2125" t="str">
        <f>L75</f>
        <v>Entity Type 4</v>
      </c>
      <c r="AS78" s="973"/>
      <c r="AT78" s="981"/>
      <c r="AU78" s="2125" t="str">
        <f>O75</f>
        <v>Entity Type 5</v>
      </c>
      <c r="AV78" s="973"/>
      <c r="AW78" s="981"/>
      <c r="AX78" s="2125" t="str">
        <f>R75</f>
        <v>Entity Type 6</v>
      </c>
      <c r="AY78" s="973"/>
      <c r="AZ78" s="979"/>
      <c r="BA78" s="2129" t="s">
        <v>50</v>
      </c>
      <c r="BB78" s="973"/>
      <c r="BC78" s="981"/>
      <c r="BD78" s="960"/>
      <c r="BE78" s="960"/>
      <c r="BF78" s="960"/>
      <c r="BG78" s="960"/>
      <c r="BH78" s="960"/>
      <c r="BI78" s="960"/>
      <c r="BN78" s="1200"/>
      <c r="BO78" s="2162" t="str">
        <f>C75</f>
        <v>Broker-Dealers</v>
      </c>
      <c r="BP78" s="1046"/>
      <c r="BQ78" s="1186"/>
      <c r="BR78" s="2160" t="str">
        <f>F75</f>
        <v>Entity Type 2</v>
      </c>
      <c r="BS78" s="1046"/>
      <c r="BT78" s="1054"/>
      <c r="BU78" s="2160" t="str">
        <f>I75</f>
        <v>Entity Type 3</v>
      </c>
      <c r="BV78" s="1046"/>
      <c r="BW78" s="1054"/>
      <c r="BX78" s="2160" t="str">
        <f>L75</f>
        <v>Entity Type 4</v>
      </c>
      <c r="BY78" s="1046"/>
      <c r="BZ78" s="1054"/>
      <c r="CA78" s="2160" t="str">
        <f>O75</f>
        <v>Entity Type 5</v>
      </c>
      <c r="CB78" s="1046"/>
      <c r="CC78" s="1054"/>
      <c r="CD78" s="2160" t="str">
        <f>R75</f>
        <v>Entity Type 6</v>
      </c>
      <c r="CE78" s="1046"/>
      <c r="CF78" s="1052"/>
      <c r="CG78" s="2164" t="s">
        <v>50</v>
      </c>
      <c r="CH78" s="1046"/>
      <c r="CI78" s="1054"/>
      <c r="CJ78" s="1034"/>
      <c r="CK78" s="1034"/>
      <c r="CL78" s="1034"/>
      <c r="CM78" s="1034"/>
      <c r="CN78" s="1034"/>
      <c r="CO78" s="1034"/>
      <c r="CP78" s="1034"/>
      <c r="CQ78" s="1034"/>
      <c r="CR78" s="1034"/>
      <c r="CS78" s="1034"/>
    </row>
    <row r="79" spans="1:97" s="2" customFormat="1" ht="60" customHeight="1" thickBot="1" x14ac:dyDescent="0.25">
      <c r="B79" s="228" t="s">
        <v>108</v>
      </c>
      <c r="C79" s="706"/>
      <c r="D79" s="189"/>
      <c r="E79" s="97"/>
      <c r="F79" s="714"/>
      <c r="G79" s="189"/>
      <c r="H79" s="97"/>
      <c r="I79" s="714"/>
      <c r="J79" s="189"/>
      <c r="K79" s="97"/>
      <c r="L79" s="714"/>
      <c r="M79" s="189"/>
      <c r="N79" s="97"/>
      <c r="O79" s="714"/>
      <c r="P79" s="189"/>
      <c r="Q79" s="97"/>
      <c r="R79" s="714"/>
      <c r="S79" s="189"/>
      <c r="T79" s="189"/>
      <c r="U79" s="100"/>
      <c r="V79" s="189"/>
      <c r="W79" s="97"/>
      <c r="AH79" s="1145"/>
      <c r="AI79" s="2124"/>
      <c r="AJ79" s="1134" t="s">
        <v>355</v>
      </c>
      <c r="AK79" s="1135" t="s">
        <v>360</v>
      </c>
      <c r="AL79" s="2126"/>
      <c r="AM79" s="1134" t="s">
        <v>355</v>
      </c>
      <c r="AN79" s="1135" t="s">
        <v>360</v>
      </c>
      <c r="AO79" s="2126"/>
      <c r="AP79" s="1134" t="s">
        <v>355</v>
      </c>
      <c r="AQ79" s="1135" t="s">
        <v>360</v>
      </c>
      <c r="AR79" s="2126"/>
      <c r="AS79" s="1134" t="s">
        <v>355</v>
      </c>
      <c r="AT79" s="1135" t="s">
        <v>360</v>
      </c>
      <c r="AU79" s="2126"/>
      <c r="AV79" s="1134" t="s">
        <v>355</v>
      </c>
      <c r="AW79" s="1135" t="s">
        <v>360</v>
      </c>
      <c r="AX79" s="2126"/>
      <c r="AY79" s="1134" t="s">
        <v>355</v>
      </c>
      <c r="AZ79" s="1135" t="s">
        <v>360</v>
      </c>
      <c r="BA79" s="2124"/>
      <c r="BB79" s="1134" t="s">
        <v>355</v>
      </c>
      <c r="BC79" s="1135" t="s">
        <v>361</v>
      </c>
      <c r="BD79" s="960"/>
      <c r="BE79" s="960"/>
      <c r="BF79" s="960"/>
      <c r="BG79" s="960"/>
      <c r="BH79" s="960"/>
      <c r="BI79" s="960"/>
      <c r="BN79" s="1201"/>
      <c r="BO79" s="2163"/>
      <c r="BP79" s="1188" t="s">
        <v>252</v>
      </c>
      <c r="BQ79" s="1189" t="s">
        <v>360</v>
      </c>
      <c r="BR79" s="2161"/>
      <c r="BS79" s="1188" t="s">
        <v>252</v>
      </c>
      <c r="BT79" s="1189" t="s">
        <v>360</v>
      </c>
      <c r="BU79" s="2161"/>
      <c r="BV79" s="1188" t="s">
        <v>252</v>
      </c>
      <c r="BW79" s="1189" t="s">
        <v>360</v>
      </c>
      <c r="BX79" s="2161"/>
      <c r="BY79" s="1188" t="s">
        <v>252</v>
      </c>
      <c r="BZ79" s="1189" t="s">
        <v>360</v>
      </c>
      <c r="CA79" s="2161"/>
      <c r="CB79" s="1188" t="s">
        <v>252</v>
      </c>
      <c r="CC79" s="1189" t="s">
        <v>360</v>
      </c>
      <c r="CD79" s="2161"/>
      <c r="CE79" s="1188" t="s">
        <v>252</v>
      </c>
      <c r="CF79" s="1189" t="s">
        <v>360</v>
      </c>
      <c r="CG79" s="2163"/>
      <c r="CH79" s="1188" t="s">
        <v>252</v>
      </c>
      <c r="CI79" s="1189" t="s">
        <v>361</v>
      </c>
      <c r="CJ79" s="1034"/>
      <c r="CK79" s="1034"/>
      <c r="CL79" s="1034"/>
      <c r="CM79" s="1034"/>
      <c r="CN79" s="1034"/>
      <c r="CO79" s="1034"/>
      <c r="CP79" s="1034"/>
      <c r="CQ79" s="1034"/>
      <c r="CR79" s="1034"/>
      <c r="CS79" s="1034"/>
    </row>
    <row r="80" spans="1:97" s="52" customFormat="1" ht="14.25" customHeight="1" x14ac:dyDescent="0.2">
      <c r="A80" s="51"/>
      <c r="B80" s="112" t="s">
        <v>146</v>
      </c>
      <c r="C80" s="101"/>
      <c r="D80" s="190"/>
      <c r="E80" s="94"/>
      <c r="F80" s="186"/>
      <c r="G80" s="190"/>
      <c r="H80" s="94"/>
      <c r="I80" s="186"/>
      <c r="J80" s="190"/>
      <c r="K80" s="94"/>
      <c r="L80" s="186"/>
      <c r="M80" s="190"/>
      <c r="N80" s="94"/>
      <c r="O80" s="186"/>
      <c r="P80" s="190"/>
      <c r="Q80" s="94"/>
      <c r="R80" s="186"/>
      <c r="S80" s="190"/>
      <c r="T80" s="190"/>
      <c r="U80" s="101"/>
      <c r="V80" s="190"/>
      <c r="W80" s="94"/>
      <c r="AH80" s="1115"/>
      <c r="AI80" s="1121"/>
      <c r="AJ80" s="1420"/>
      <c r="AK80" s="1122"/>
      <c r="AL80" s="1421"/>
      <c r="AM80" s="1420"/>
      <c r="AN80" s="1122"/>
      <c r="AO80" s="1421"/>
      <c r="AP80" s="1420"/>
      <c r="AQ80" s="1122"/>
      <c r="AR80" s="1421"/>
      <c r="AS80" s="1420"/>
      <c r="AT80" s="1122"/>
      <c r="AU80" s="1421"/>
      <c r="AV80" s="1420"/>
      <c r="AW80" s="1122"/>
      <c r="AX80" s="1421"/>
      <c r="AY80" s="1420"/>
      <c r="AZ80" s="1420"/>
      <c r="BA80" s="1123"/>
      <c r="BB80" s="1136"/>
      <c r="BC80" s="1124"/>
      <c r="BD80" s="960"/>
      <c r="BE80" s="960"/>
      <c r="BF80" s="960"/>
      <c r="BG80" s="960"/>
      <c r="BH80" s="960"/>
      <c r="BI80" s="960"/>
      <c r="BN80" s="1167"/>
      <c r="BO80" s="1175"/>
      <c r="BP80" s="1402"/>
      <c r="BQ80" s="1176"/>
      <c r="BR80" s="1403"/>
      <c r="BS80" s="1402"/>
      <c r="BT80" s="1176"/>
      <c r="BU80" s="1403"/>
      <c r="BV80" s="1402"/>
      <c r="BW80" s="1176"/>
      <c r="BX80" s="1403"/>
      <c r="BY80" s="1402"/>
      <c r="BZ80" s="1176"/>
      <c r="CA80" s="1403"/>
      <c r="CB80" s="1402"/>
      <c r="CC80" s="1176"/>
      <c r="CD80" s="1403"/>
      <c r="CE80" s="1402"/>
      <c r="CF80" s="1402"/>
      <c r="CG80" s="1177"/>
      <c r="CH80" s="1190"/>
      <c r="CI80" s="1178"/>
      <c r="CJ80" s="1034"/>
      <c r="CK80" s="1034"/>
      <c r="CL80" s="1034"/>
      <c r="CM80" s="1034"/>
      <c r="CN80" s="1034"/>
      <c r="CO80" s="1034"/>
      <c r="CP80" s="1034"/>
      <c r="CQ80" s="1034"/>
      <c r="CR80" s="1034"/>
      <c r="CS80" s="1034"/>
    </row>
    <row r="81" spans="1:97" s="2" customFormat="1" ht="14.25" x14ac:dyDescent="0.2">
      <c r="A81" s="6"/>
      <c r="B81" s="84">
        <v>2002</v>
      </c>
      <c r="C81" s="208"/>
      <c r="D81" s="135"/>
      <c r="E81" s="134"/>
      <c r="F81" s="204"/>
      <c r="G81" s="135"/>
      <c r="H81" s="134"/>
      <c r="I81" s="204"/>
      <c r="J81" s="135"/>
      <c r="K81" s="134"/>
      <c r="L81" s="204"/>
      <c r="M81" s="135"/>
      <c r="N81" s="134"/>
      <c r="O81" s="204"/>
      <c r="P81" s="135"/>
      <c r="Q81" s="134"/>
      <c r="R81" s="204"/>
      <c r="S81" s="135"/>
      <c r="T81" s="135"/>
      <c r="U81" s="675">
        <f>C81+F81+I81+L81+O81+R81</f>
        <v>0</v>
      </c>
      <c r="V81" s="682">
        <f>D81+G81+J81+M81+P81+S81</f>
        <v>0</v>
      </c>
      <c r="W81" s="661">
        <f>E81+H81+K81+N81+Q81+T81</f>
        <v>0</v>
      </c>
      <c r="AH81" s="1120">
        <v>2002</v>
      </c>
      <c r="AI81" s="1121" t="str">
        <f>IF(ISNUMBER(C81),'Cover Page'!$D$35/1000000*'4 classification'!C81/'FX rate'!$C7,"")</f>
        <v/>
      </c>
      <c r="AJ81" s="1420" t="str">
        <f>IF(ISNUMBER(D81),'Cover Page'!$D$35/1000000*'4 classification'!D81/'FX rate'!$C7,"")</f>
        <v/>
      </c>
      <c r="AK81" s="1122" t="str">
        <f>IF(ISNUMBER(E81),'Cover Page'!$D$35/1000000*'4 classification'!E81/'FX rate'!$C7,"")</f>
        <v/>
      </c>
      <c r="AL81" s="1421" t="str">
        <f>IF(ISNUMBER(F81),'Cover Page'!$D$35/1000000*'4 classification'!F81/'FX rate'!$C7,"")</f>
        <v/>
      </c>
      <c r="AM81" s="1420" t="str">
        <f>IF(ISNUMBER(G81),'Cover Page'!$D$35/1000000*'4 classification'!G81/'FX rate'!$C7,"")</f>
        <v/>
      </c>
      <c r="AN81" s="1122" t="str">
        <f>IF(ISNUMBER(H81),'Cover Page'!$D$35/1000000*'4 classification'!H81/'FX rate'!$C7,"")</f>
        <v/>
      </c>
      <c r="AO81" s="1421" t="str">
        <f>IF(ISNUMBER(I81),'Cover Page'!$D$35/1000000*'4 classification'!I81/'FX rate'!$C7,"")</f>
        <v/>
      </c>
      <c r="AP81" s="1420" t="str">
        <f>IF(ISNUMBER(J81),'Cover Page'!$D$35/1000000*'4 classification'!J81/'FX rate'!$C7,"")</f>
        <v/>
      </c>
      <c r="AQ81" s="1122" t="str">
        <f>IF(ISNUMBER(K81),'Cover Page'!$D$35/1000000*'4 classification'!K81/'FX rate'!$C7,"")</f>
        <v/>
      </c>
      <c r="AR81" s="1421" t="str">
        <f>IF(ISNUMBER(L81),'Cover Page'!$D$35/1000000*'4 classification'!L81/'FX rate'!$C7,"")</f>
        <v/>
      </c>
      <c r="AS81" s="1420" t="str">
        <f>IF(ISNUMBER(M81),'Cover Page'!$D$35/1000000*'4 classification'!M81/'FX rate'!$C7,"")</f>
        <v/>
      </c>
      <c r="AT81" s="1122" t="str">
        <f>IF(ISNUMBER(N81),'Cover Page'!$D$35/1000000*'4 classification'!N81/'FX rate'!$C7,"")</f>
        <v/>
      </c>
      <c r="AU81" s="1421" t="str">
        <f>IF(ISNUMBER(O81),'Cover Page'!$D$35/1000000*'4 classification'!O81/'FX rate'!$C7,"")</f>
        <v/>
      </c>
      <c r="AV81" s="1420" t="str">
        <f>IF(ISNUMBER(P81),'Cover Page'!$D$35/1000000*'4 classification'!P81/'FX rate'!$C7,"")</f>
        <v/>
      </c>
      <c r="AW81" s="1122" t="str">
        <f>IF(ISNUMBER(Q81),'Cover Page'!$D$35/1000000*'4 classification'!Q81/'FX rate'!$C7,"")</f>
        <v/>
      </c>
      <c r="AX81" s="1421" t="str">
        <f>IF(ISNUMBER(R81),'Cover Page'!$D$35/1000000*'4 classification'!R81/'FX rate'!$C7,"")</f>
        <v/>
      </c>
      <c r="AY81" s="1420" t="str">
        <f>IF(ISNUMBER(S81),'Cover Page'!$D$35/1000000*'4 classification'!S81/'FX rate'!$C7,"")</f>
        <v/>
      </c>
      <c r="AZ81" s="1432" t="str">
        <f>IF(ISNUMBER(T81),'Cover Page'!$D$35/1000000*'4 classification'!T81/'FX rate'!$C7,"")</f>
        <v/>
      </c>
      <c r="BA81" s="1421">
        <f>IF(ISNUMBER(U81),'Cover Page'!$D$35/1000000*'4 classification'!U81/'FX rate'!$C7,"")</f>
        <v>0</v>
      </c>
      <c r="BB81" s="1420">
        <f>IF(ISNUMBER(V81),'Cover Page'!$D$35/1000000*'4 classification'!V81/'FX rate'!$C7,"")</f>
        <v>0</v>
      </c>
      <c r="BC81" s="1124">
        <f>IF(ISNUMBER(W81),'Cover Page'!$D$35/1000000*'4 classification'!W81/'FX rate'!$C7,"")</f>
        <v>0</v>
      </c>
      <c r="BD81" s="960"/>
      <c r="BE81" s="960"/>
      <c r="BF81" s="960"/>
      <c r="BG81" s="960"/>
      <c r="BH81" s="960"/>
      <c r="BI81" s="960"/>
      <c r="BN81" s="1174">
        <v>2002</v>
      </c>
      <c r="BO81" s="1175" t="str">
        <f>IF(ISNUMBER(C81),'Cover Page'!$D$35/1000000*C81/'FX rate'!$C$22,"")</f>
        <v/>
      </c>
      <c r="BP81" s="1402" t="str">
        <f>IF(ISNUMBER(D81),'Cover Page'!$D$35/1000000*D81/'FX rate'!$C$22,"")</f>
        <v/>
      </c>
      <c r="BQ81" s="1176" t="str">
        <f>IF(ISNUMBER(E81),'Cover Page'!$D$35/1000000*E81/'FX rate'!$C$22,"")</f>
        <v/>
      </c>
      <c r="BR81" s="1403" t="str">
        <f>IF(ISNUMBER(F81),'Cover Page'!$D$35/1000000*F81/'FX rate'!$C$22,"")</f>
        <v/>
      </c>
      <c r="BS81" s="1402" t="str">
        <f>IF(ISNUMBER(G81),'Cover Page'!$D$35/1000000*G81/'FX rate'!$C$22,"")</f>
        <v/>
      </c>
      <c r="BT81" s="1176" t="str">
        <f>IF(ISNUMBER(H81),'Cover Page'!$D$35/1000000*H81/'FX rate'!$C$22,"")</f>
        <v/>
      </c>
      <c r="BU81" s="1403" t="str">
        <f>IF(ISNUMBER(I81),'Cover Page'!$D$35/1000000*I81/'FX rate'!$C$22,"")</f>
        <v/>
      </c>
      <c r="BV81" s="1402" t="str">
        <f>IF(ISNUMBER(J81),'Cover Page'!$D$35/1000000*J81/'FX rate'!$C$22,"")</f>
        <v/>
      </c>
      <c r="BW81" s="1176" t="str">
        <f>IF(ISNUMBER(K81),'Cover Page'!$D$35/1000000*K81/'FX rate'!$C$22,"")</f>
        <v/>
      </c>
      <c r="BX81" s="1403" t="str">
        <f>IF(ISNUMBER(L81),'Cover Page'!$D$35/1000000*L81/'FX rate'!$C$22,"")</f>
        <v/>
      </c>
      <c r="BY81" s="1402" t="str">
        <f>IF(ISNUMBER(M81),'Cover Page'!$D$35/1000000*M81/'FX rate'!$C$22,"")</f>
        <v/>
      </c>
      <c r="BZ81" s="1176" t="str">
        <f>IF(ISNUMBER(N81),'Cover Page'!$D$35/1000000*N81/'FX rate'!$C$22,"")</f>
        <v/>
      </c>
      <c r="CA81" s="1403" t="str">
        <f>IF(ISNUMBER(O81),'Cover Page'!$D$35/1000000*O81/'FX rate'!$C$22,"")</f>
        <v/>
      </c>
      <c r="CB81" s="1402" t="str">
        <f>IF(ISNUMBER(P81),'Cover Page'!$D$35/1000000*P81/'FX rate'!$C$22,"")</f>
        <v/>
      </c>
      <c r="CC81" s="1176" t="str">
        <f>IF(ISNUMBER(Q81),'Cover Page'!$D$35/1000000*Q81/'FX rate'!$C$22,"")</f>
        <v/>
      </c>
      <c r="CD81" s="1403" t="str">
        <f>IF(ISNUMBER(R81),'Cover Page'!$D$35/1000000*R81/'FX rate'!$C$22,"")</f>
        <v/>
      </c>
      <c r="CE81" s="1402" t="str">
        <f>IF(ISNUMBER(S81),'Cover Page'!$D$35/1000000*S81/'FX rate'!$C$22,"")</f>
        <v/>
      </c>
      <c r="CF81" s="1401" t="str">
        <f>IF(ISNUMBER(T81),'Cover Page'!$D$35/1000000*T81/'FX rate'!$C$22,"")</f>
        <v/>
      </c>
      <c r="CG81" s="1403">
        <f>IF(ISNUMBER(U81),'Cover Page'!$D$35/1000000*U81/'FX rate'!$C$22,"")</f>
        <v>0</v>
      </c>
      <c r="CH81" s="1402">
        <f>IF(ISNUMBER(V81),'Cover Page'!$D$35/1000000*V81/'FX rate'!$C$22,"")</f>
        <v>0</v>
      </c>
      <c r="CI81" s="1178">
        <f>IF(ISNUMBER(W81),'Cover Page'!$D$35/1000000*W81/'FX rate'!$C$22,"")</f>
        <v>0</v>
      </c>
      <c r="CJ81" s="1034"/>
      <c r="CK81" s="1034"/>
      <c r="CL81" s="1034"/>
      <c r="CM81" s="1034"/>
      <c r="CN81" s="1034"/>
      <c r="CO81" s="1034"/>
      <c r="CP81" s="1034"/>
      <c r="CQ81" s="1034"/>
      <c r="CR81" s="1034"/>
      <c r="CS81" s="1034"/>
    </row>
    <row r="82" spans="1:97" s="2" customFormat="1" ht="14.25" x14ac:dyDescent="0.2">
      <c r="A82" s="6"/>
      <c r="B82" s="85">
        <v>2003</v>
      </c>
      <c r="C82" s="210"/>
      <c r="D82" s="137"/>
      <c r="E82" s="136"/>
      <c r="F82" s="206"/>
      <c r="G82" s="137"/>
      <c r="H82" s="136"/>
      <c r="I82" s="206"/>
      <c r="J82" s="137"/>
      <c r="K82" s="136"/>
      <c r="L82" s="206"/>
      <c r="M82" s="137"/>
      <c r="N82" s="136"/>
      <c r="O82" s="206"/>
      <c r="P82" s="137"/>
      <c r="Q82" s="136"/>
      <c r="R82" s="206"/>
      <c r="S82" s="137"/>
      <c r="T82" s="137"/>
      <c r="U82" s="674">
        <f t="shared" ref="U82:U97" si="7">C82+F82+I82+L82+O82+R82</f>
        <v>0</v>
      </c>
      <c r="V82" s="683">
        <f t="shared" ref="V82:V97" si="8">D82+G82+J82+M82+P82+S82</f>
        <v>0</v>
      </c>
      <c r="W82" s="660">
        <f t="shared" ref="W82:W97" si="9">E82+H82+K82+N82+Q82+T82</f>
        <v>0</v>
      </c>
      <c r="AH82" s="1026">
        <v>2003</v>
      </c>
      <c r="AI82" s="1121" t="str">
        <f>IF(ISNUMBER(C82),'Cover Page'!$D$35/1000000*'4 classification'!C82/'FX rate'!$C8,"")</f>
        <v/>
      </c>
      <c r="AJ82" s="1422" t="str">
        <f>IF(ISNUMBER(D82),'Cover Page'!$D$35/1000000*'4 classification'!D82/'FX rate'!$C8,"")</f>
        <v/>
      </c>
      <c r="AK82" s="1124" t="str">
        <f>IF(ISNUMBER(E82),'Cover Page'!$D$35/1000000*'4 classification'!E82/'FX rate'!$C8,"")</f>
        <v/>
      </c>
      <c r="AL82" s="1423" t="str">
        <f>IF(ISNUMBER(F82),'Cover Page'!$D$35/1000000*'4 classification'!F82/'FX rate'!$C8,"")</f>
        <v/>
      </c>
      <c r="AM82" s="1422" t="str">
        <f>IF(ISNUMBER(G82),'Cover Page'!$D$35/1000000*'4 classification'!G82/'FX rate'!$C8,"")</f>
        <v/>
      </c>
      <c r="AN82" s="1124" t="str">
        <f>IF(ISNUMBER(H82),'Cover Page'!$D$35/1000000*'4 classification'!H82/'FX rate'!$C8,"")</f>
        <v/>
      </c>
      <c r="AO82" s="1423" t="str">
        <f>IF(ISNUMBER(I82),'Cover Page'!$D$35/1000000*'4 classification'!I82/'FX rate'!$C8,"")</f>
        <v/>
      </c>
      <c r="AP82" s="1422" t="str">
        <f>IF(ISNUMBER(J82),'Cover Page'!$D$35/1000000*'4 classification'!J82/'FX rate'!$C8,"")</f>
        <v/>
      </c>
      <c r="AQ82" s="1124" t="str">
        <f>IF(ISNUMBER(K82),'Cover Page'!$D$35/1000000*'4 classification'!K82/'FX rate'!$C8,"")</f>
        <v/>
      </c>
      <c r="AR82" s="1423" t="str">
        <f>IF(ISNUMBER(L82),'Cover Page'!$D$35/1000000*'4 classification'!L82/'FX rate'!$C8,"")</f>
        <v/>
      </c>
      <c r="AS82" s="1422" t="str">
        <f>IF(ISNUMBER(M82),'Cover Page'!$D$35/1000000*'4 classification'!M82/'FX rate'!$C8,"")</f>
        <v/>
      </c>
      <c r="AT82" s="1124" t="str">
        <f>IF(ISNUMBER(N82),'Cover Page'!$D$35/1000000*'4 classification'!N82/'FX rate'!$C8,"")</f>
        <v/>
      </c>
      <c r="AU82" s="1423" t="str">
        <f>IF(ISNUMBER(O82),'Cover Page'!$D$35/1000000*'4 classification'!O82/'FX rate'!$C8,"")</f>
        <v/>
      </c>
      <c r="AV82" s="1422" t="str">
        <f>IF(ISNUMBER(P82),'Cover Page'!$D$35/1000000*'4 classification'!P82/'FX rate'!$C8,"")</f>
        <v/>
      </c>
      <c r="AW82" s="1124" t="str">
        <f>IF(ISNUMBER(Q82),'Cover Page'!$D$35/1000000*'4 classification'!Q82/'FX rate'!$C8,"")</f>
        <v/>
      </c>
      <c r="AX82" s="1423" t="str">
        <f>IF(ISNUMBER(R82),'Cover Page'!$D$35/1000000*'4 classification'!R82/'FX rate'!$C8,"")</f>
        <v/>
      </c>
      <c r="AY82" s="1422" t="str">
        <f>IF(ISNUMBER(S82),'Cover Page'!$D$35/1000000*'4 classification'!S82/'FX rate'!$C8,"")</f>
        <v/>
      </c>
      <c r="AZ82" s="1432" t="str">
        <f>IF(ISNUMBER(T82),'Cover Page'!$D$35/1000000*'4 classification'!T82/'FX rate'!$C8,"")</f>
        <v/>
      </c>
      <c r="BA82" s="1421">
        <f>IF(ISNUMBER(U82),'Cover Page'!$D$35/1000000*'4 classification'!U82/'FX rate'!$C8,"")</f>
        <v>0</v>
      </c>
      <c r="BB82" s="1420">
        <f>IF(ISNUMBER(V82),'Cover Page'!$D$35/1000000*'4 classification'!V82/'FX rate'!$C8,"")</f>
        <v>0</v>
      </c>
      <c r="BC82" s="1122">
        <f>IF(ISNUMBER(W82),'Cover Page'!$D$35/1000000*'4 classification'!W82/'FX rate'!$C8,"")</f>
        <v>0</v>
      </c>
      <c r="BD82" s="960"/>
      <c r="BE82" s="960"/>
      <c r="BF82" s="960"/>
      <c r="BG82" s="960"/>
      <c r="BH82" s="960"/>
      <c r="BI82" s="960"/>
      <c r="BN82" s="1099">
        <v>2003</v>
      </c>
      <c r="BO82" s="1175" t="str">
        <f>IF(ISNUMBER(C82),'Cover Page'!$D$35/1000000*C82/'FX rate'!$C$22,"")</f>
        <v/>
      </c>
      <c r="BP82" s="1404" t="str">
        <f>IF(ISNUMBER(D82),'Cover Page'!$D$35/1000000*D82/'FX rate'!$C$22,"")</f>
        <v/>
      </c>
      <c r="BQ82" s="1178" t="str">
        <f>IF(ISNUMBER(E82),'Cover Page'!$D$35/1000000*E82/'FX rate'!$C$22,"")</f>
        <v/>
      </c>
      <c r="BR82" s="1405" t="str">
        <f>IF(ISNUMBER(F82),'Cover Page'!$D$35/1000000*F82/'FX rate'!$C$22,"")</f>
        <v/>
      </c>
      <c r="BS82" s="1404" t="str">
        <f>IF(ISNUMBER(G82),'Cover Page'!$D$35/1000000*G82/'FX rate'!$C$22,"")</f>
        <v/>
      </c>
      <c r="BT82" s="1178" t="str">
        <f>IF(ISNUMBER(H82),'Cover Page'!$D$35/1000000*H82/'FX rate'!$C$22,"")</f>
        <v/>
      </c>
      <c r="BU82" s="1405" t="str">
        <f>IF(ISNUMBER(I82),'Cover Page'!$D$35/1000000*I82/'FX rate'!$C$22,"")</f>
        <v/>
      </c>
      <c r="BV82" s="1404" t="str">
        <f>IF(ISNUMBER(J82),'Cover Page'!$D$35/1000000*J82/'FX rate'!$C$22,"")</f>
        <v/>
      </c>
      <c r="BW82" s="1178" t="str">
        <f>IF(ISNUMBER(K82),'Cover Page'!$D$35/1000000*K82/'FX rate'!$C$22,"")</f>
        <v/>
      </c>
      <c r="BX82" s="1405" t="str">
        <f>IF(ISNUMBER(L82),'Cover Page'!$D$35/1000000*L82/'FX rate'!$C$22,"")</f>
        <v/>
      </c>
      <c r="BY82" s="1404" t="str">
        <f>IF(ISNUMBER(M82),'Cover Page'!$D$35/1000000*M82/'FX rate'!$C$22,"")</f>
        <v/>
      </c>
      <c r="BZ82" s="1178" t="str">
        <f>IF(ISNUMBER(N82),'Cover Page'!$D$35/1000000*N82/'FX rate'!$C$22,"")</f>
        <v/>
      </c>
      <c r="CA82" s="1405" t="str">
        <f>IF(ISNUMBER(O82),'Cover Page'!$D$35/1000000*O82/'FX rate'!$C$22,"")</f>
        <v/>
      </c>
      <c r="CB82" s="1404" t="str">
        <f>IF(ISNUMBER(P82),'Cover Page'!$D$35/1000000*P82/'FX rate'!$C$22,"")</f>
        <v/>
      </c>
      <c r="CC82" s="1178" t="str">
        <f>IF(ISNUMBER(Q82),'Cover Page'!$D$35/1000000*Q82/'FX rate'!$C$22,"")</f>
        <v/>
      </c>
      <c r="CD82" s="1405" t="str">
        <f>IF(ISNUMBER(R82),'Cover Page'!$D$35/1000000*R82/'FX rate'!$C$22,"")</f>
        <v/>
      </c>
      <c r="CE82" s="1404" t="str">
        <f>IF(ISNUMBER(S82),'Cover Page'!$D$35/1000000*S82/'FX rate'!$C$22,"")</f>
        <v/>
      </c>
      <c r="CF82" s="1401" t="str">
        <f>IF(ISNUMBER(T82),'Cover Page'!$D$35/1000000*T82/'FX rate'!$C$22,"")</f>
        <v/>
      </c>
      <c r="CG82" s="1403">
        <f>IF(ISNUMBER(U82),'Cover Page'!$D$35/1000000*U82/'FX rate'!$C$22,"")</f>
        <v>0</v>
      </c>
      <c r="CH82" s="1402">
        <f>IF(ISNUMBER(V82),'Cover Page'!$D$35/1000000*V82/'FX rate'!$C$22,"")</f>
        <v>0</v>
      </c>
      <c r="CI82" s="1176">
        <f>IF(ISNUMBER(W82),'Cover Page'!$D$35/1000000*W82/'FX rate'!$C$22,"")</f>
        <v>0</v>
      </c>
      <c r="CJ82" s="1034"/>
      <c r="CK82" s="1034"/>
      <c r="CL82" s="1034"/>
      <c r="CM82" s="1034"/>
      <c r="CN82" s="1034"/>
      <c r="CO82" s="1034"/>
      <c r="CP82" s="1034"/>
      <c r="CQ82" s="1034"/>
      <c r="CR82" s="1034"/>
      <c r="CS82" s="1034"/>
    </row>
    <row r="83" spans="1:97" s="2" customFormat="1" ht="14.25" x14ac:dyDescent="0.2">
      <c r="A83" s="6"/>
      <c r="B83" s="85">
        <v>2004</v>
      </c>
      <c r="C83" s="210"/>
      <c r="D83" s="137"/>
      <c r="E83" s="136"/>
      <c r="F83" s="206"/>
      <c r="G83" s="137"/>
      <c r="H83" s="136"/>
      <c r="I83" s="206"/>
      <c r="J83" s="137"/>
      <c r="K83" s="136"/>
      <c r="L83" s="206"/>
      <c r="M83" s="137"/>
      <c r="N83" s="136"/>
      <c r="O83" s="206"/>
      <c r="P83" s="137"/>
      <c r="Q83" s="136"/>
      <c r="R83" s="206"/>
      <c r="S83" s="137"/>
      <c r="T83" s="137"/>
      <c r="U83" s="674">
        <f t="shared" si="7"/>
        <v>0</v>
      </c>
      <c r="V83" s="683">
        <f t="shared" si="8"/>
        <v>0</v>
      </c>
      <c r="W83" s="660">
        <f t="shared" si="9"/>
        <v>0</v>
      </c>
      <c r="AH83" s="1026">
        <v>2004</v>
      </c>
      <c r="AI83" s="1121" t="str">
        <f>IF(ISNUMBER(C83),'Cover Page'!$D$35/1000000*'4 classification'!C83/'FX rate'!$C9,"")</f>
        <v/>
      </c>
      <c r="AJ83" s="1422" t="str">
        <f>IF(ISNUMBER(D83),'Cover Page'!$D$35/1000000*'4 classification'!D83/'FX rate'!$C9,"")</f>
        <v/>
      </c>
      <c r="AK83" s="1124" t="str">
        <f>IF(ISNUMBER(E83),'Cover Page'!$D$35/1000000*'4 classification'!E83/'FX rate'!$C9,"")</f>
        <v/>
      </c>
      <c r="AL83" s="1423" t="str">
        <f>IF(ISNUMBER(F83),'Cover Page'!$D$35/1000000*'4 classification'!F83/'FX rate'!$C9,"")</f>
        <v/>
      </c>
      <c r="AM83" s="1422" t="str">
        <f>IF(ISNUMBER(G83),'Cover Page'!$D$35/1000000*'4 classification'!G83/'FX rate'!$C9,"")</f>
        <v/>
      </c>
      <c r="AN83" s="1124" t="str">
        <f>IF(ISNUMBER(H83),'Cover Page'!$D$35/1000000*'4 classification'!H83/'FX rate'!$C9,"")</f>
        <v/>
      </c>
      <c r="AO83" s="1423" t="str">
        <f>IF(ISNUMBER(I83),'Cover Page'!$D$35/1000000*'4 classification'!I83/'FX rate'!$C9,"")</f>
        <v/>
      </c>
      <c r="AP83" s="1422" t="str">
        <f>IF(ISNUMBER(J83),'Cover Page'!$D$35/1000000*'4 classification'!J83/'FX rate'!$C9,"")</f>
        <v/>
      </c>
      <c r="AQ83" s="1124" t="str">
        <f>IF(ISNUMBER(K83),'Cover Page'!$D$35/1000000*'4 classification'!K83/'FX rate'!$C9,"")</f>
        <v/>
      </c>
      <c r="AR83" s="1423" t="str">
        <f>IF(ISNUMBER(L83),'Cover Page'!$D$35/1000000*'4 classification'!L83/'FX rate'!$C9,"")</f>
        <v/>
      </c>
      <c r="AS83" s="1422" t="str">
        <f>IF(ISNUMBER(M83),'Cover Page'!$D$35/1000000*'4 classification'!M83/'FX rate'!$C9,"")</f>
        <v/>
      </c>
      <c r="AT83" s="1124" t="str">
        <f>IF(ISNUMBER(N83),'Cover Page'!$D$35/1000000*'4 classification'!N83/'FX rate'!$C9,"")</f>
        <v/>
      </c>
      <c r="AU83" s="1423" t="str">
        <f>IF(ISNUMBER(O83),'Cover Page'!$D$35/1000000*'4 classification'!O83/'FX rate'!$C9,"")</f>
        <v/>
      </c>
      <c r="AV83" s="1422" t="str">
        <f>IF(ISNUMBER(P83),'Cover Page'!$D$35/1000000*'4 classification'!P83/'FX rate'!$C9,"")</f>
        <v/>
      </c>
      <c r="AW83" s="1124" t="str">
        <f>IF(ISNUMBER(Q83),'Cover Page'!$D$35/1000000*'4 classification'!Q83/'FX rate'!$C9,"")</f>
        <v/>
      </c>
      <c r="AX83" s="1423" t="str">
        <f>IF(ISNUMBER(R83),'Cover Page'!$D$35/1000000*'4 classification'!R83/'FX rate'!$C9,"")</f>
        <v/>
      </c>
      <c r="AY83" s="1422" t="str">
        <f>IF(ISNUMBER(S83),'Cover Page'!$D$35/1000000*'4 classification'!S83/'FX rate'!$C9,"")</f>
        <v/>
      </c>
      <c r="AZ83" s="1432" t="str">
        <f>IF(ISNUMBER(T83),'Cover Page'!$D$35/1000000*'4 classification'!T83/'FX rate'!$C9,"")</f>
        <v/>
      </c>
      <c r="BA83" s="1421">
        <f>IF(ISNUMBER(U83),'Cover Page'!$D$35/1000000*'4 classification'!U83/'FX rate'!$C9,"")</f>
        <v>0</v>
      </c>
      <c r="BB83" s="1420">
        <f>IF(ISNUMBER(V83),'Cover Page'!$D$35/1000000*'4 classification'!V83/'FX rate'!$C9,"")</f>
        <v>0</v>
      </c>
      <c r="BC83" s="1122">
        <f>IF(ISNUMBER(W83),'Cover Page'!$D$35/1000000*'4 classification'!W83/'FX rate'!$C9,"")</f>
        <v>0</v>
      </c>
      <c r="BD83" s="960"/>
      <c r="BE83" s="960"/>
      <c r="BF83" s="960"/>
      <c r="BG83" s="960"/>
      <c r="BH83" s="960"/>
      <c r="BI83" s="960"/>
      <c r="BN83" s="1099">
        <v>2004</v>
      </c>
      <c r="BO83" s="1175" t="str">
        <f>IF(ISNUMBER(C83),'Cover Page'!$D$35/1000000*C83/'FX rate'!$C$22,"")</f>
        <v/>
      </c>
      <c r="BP83" s="1404" t="str">
        <f>IF(ISNUMBER(D83),'Cover Page'!$D$35/1000000*D83/'FX rate'!$C$22,"")</f>
        <v/>
      </c>
      <c r="BQ83" s="1178" t="str">
        <f>IF(ISNUMBER(E83),'Cover Page'!$D$35/1000000*E83/'FX rate'!$C$22,"")</f>
        <v/>
      </c>
      <c r="BR83" s="1405" t="str">
        <f>IF(ISNUMBER(F83),'Cover Page'!$D$35/1000000*F83/'FX rate'!$C$22,"")</f>
        <v/>
      </c>
      <c r="BS83" s="1404" t="str">
        <f>IF(ISNUMBER(G83),'Cover Page'!$D$35/1000000*G83/'FX rate'!$C$22,"")</f>
        <v/>
      </c>
      <c r="BT83" s="1178" t="str">
        <f>IF(ISNUMBER(H83),'Cover Page'!$D$35/1000000*H83/'FX rate'!$C$22,"")</f>
        <v/>
      </c>
      <c r="BU83" s="1405" t="str">
        <f>IF(ISNUMBER(I83),'Cover Page'!$D$35/1000000*I83/'FX rate'!$C$22,"")</f>
        <v/>
      </c>
      <c r="BV83" s="1404" t="str">
        <f>IF(ISNUMBER(J83),'Cover Page'!$D$35/1000000*J83/'FX rate'!$C$22,"")</f>
        <v/>
      </c>
      <c r="BW83" s="1178" t="str">
        <f>IF(ISNUMBER(K83),'Cover Page'!$D$35/1000000*K83/'FX rate'!$C$22,"")</f>
        <v/>
      </c>
      <c r="BX83" s="1405" t="str">
        <f>IF(ISNUMBER(L83),'Cover Page'!$D$35/1000000*L83/'FX rate'!$C$22,"")</f>
        <v/>
      </c>
      <c r="BY83" s="1404" t="str">
        <f>IF(ISNUMBER(M83),'Cover Page'!$D$35/1000000*M83/'FX rate'!$C$22,"")</f>
        <v/>
      </c>
      <c r="BZ83" s="1178" t="str">
        <f>IF(ISNUMBER(N83),'Cover Page'!$D$35/1000000*N83/'FX rate'!$C$22,"")</f>
        <v/>
      </c>
      <c r="CA83" s="1405" t="str">
        <f>IF(ISNUMBER(O83),'Cover Page'!$D$35/1000000*O83/'FX rate'!$C$22,"")</f>
        <v/>
      </c>
      <c r="CB83" s="1404" t="str">
        <f>IF(ISNUMBER(P83),'Cover Page'!$D$35/1000000*P83/'FX rate'!$C$22,"")</f>
        <v/>
      </c>
      <c r="CC83" s="1178" t="str">
        <f>IF(ISNUMBER(Q83),'Cover Page'!$D$35/1000000*Q83/'FX rate'!$C$22,"")</f>
        <v/>
      </c>
      <c r="CD83" s="1405" t="str">
        <f>IF(ISNUMBER(R83),'Cover Page'!$D$35/1000000*R83/'FX rate'!$C$22,"")</f>
        <v/>
      </c>
      <c r="CE83" s="1404" t="str">
        <f>IF(ISNUMBER(S83),'Cover Page'!$D$35/1000000*S83/'FX rate'!$C$22,"")</f>
        <v/>
      </c>
      <c r="CF83" s="1401" t="str">
        <f>IF(ISNUMBER(T83),'Cover Page'!$D$35/1000000*T83/'FX rate'!$C$22,"")</f>
        <v/>
      </c>
      <c r="CG83" s="1403">
        <f>IF(ISNUMBER(U83),'Cover Page'!$D$35/1000000*U83/'FX rate'!$C$22,"")</f>
        <v>0</v>
      </c>
      <c r="CH83" s="1402">
        <f>IF(ISNUMBER(V83),'Cover Page'!$D$35/1000000*V83/'FX rate'!$C$22,"")</f>
        <v>0</v>
      </c>
      <c r="CI83" s="1176">
        <f>IF(ISNUMBER(W83),'Cover Page'!$D$35/1000000*W83/'FX rate'!$C$22,"")</f>
        <v>0</v>
      </c>
      <c r="CJ83" s="1034"/>
      <c r="CK83" s="1034"/>
      <c r="CL83" s="1034"/>
      <c r="CM83" s="1034"/>
      <c r="CN83" s="1034"/>
      <c r="CO83" s="1034"/>
      <c r="CP83" s="1034"/>
      <c r="CQ83" s="1034"/>
      <c r="CR83" s="1034"/>
      <c r="CS83" s="1034"/>
    </row>
    <row r="84" spans="1:97" s="2" customFormat="1" ht="14.25" x14ac:dyDescent="0.2">
      <c r="A84" s="6"/>
      <c r="B84" s="85">
        <v>2005</v>
      </c>
      <c r="C84" s="210"/>
      <c r="D84" s="137"/>
      <c r="E84" s="136"/>
      <c r="F84" s="206"/>
      <c r="G84" s="137"/>
      <c r="H84" s="136"/>
      <c r="I84" s="206"/>
      <c r="J84" s="137"/>
      <c r="K84" s="136"/>
      <c r="L84" s="206"/>
      <c r="M84" s="137"/>
      <c r="N84" s="136"/>
      <c r="O84" s="206"/>
      <c r="P84" s="137"/>
      <c r="Q84" s="136"/>
      <c r="R84" s="206"/>
      <c r="S84" s="137"/>
      <c r="T84" s="137"/>
      <c r="U84" s="674">
        <f t="shared" si="7"/>
        <v>0</v>
      </c>
      <c r="V84" s="683">
        <f t="shared" si="8"/>
        <v>0</v>
      </c>
      <c r="W84" s="660">
        <f t="shared" si="9"/>
        <v>0</v>
      </c>
      <c r="AH84" s="1026">
        <v>2005</v>
      </c>
      <c r="AI84" s="1121" t="str">
        <f>IF(ISNUMBER(C84),'Cover Page'!$D$35/1000000*'4 classification'!C84/'FX rate'!$C10,"")</f>
        <v/>
      </c>
      <c r="AJ84" s="1422" t="str">
        <f>IF(ISNUMBER(D84),'Cover Page'!$D$35/1000000*'4 classification'!D84/'FX rate'!$C10,"")</f>
        <v/>
      </c>
      <c r="AK84" s="1124" t="str">
        <f>IF(ISNUMBER(E84),'Cover Page'!$D$35/1000000*'4 classification'!E84/'FX rate'!$C10,"")</f>
        <v/>
      </c>
      <c r="AL84" s="1423" t="str">
        <f>IF(ISNUMBER(F84),'Cover Page'!$D$35/1000000*'4 classification'!F84/'FX rate'!$C10,"")</f>
        <v/>
      </c>
      <c r="AM84" s="1422" t="str">
        <f>IF(ISNUMBER(G84),'Cover Page'!$D$35/1000000*'4 classification'!G84/'FX rate'!$C10,"")</f>
        <v/>
      </c>
      <c r="AN84" s="1124" t="str">
        <f>IF(ISNUMBER(H84),'Cover Page'!$D$35/1000000*'4 classification'!H84/'FX rate'!$C10,"")</f>
        <v/>
      </c>
      <c r="AO84" s="1423" t="str">
        <f>IF(ISNUMBER(I84),'Cover Page'!$D$35/1000000*'4 classification'!I84/'FX rate'!$C10,"")</f>
        <v/>
      </c>
      <c r="AP84" s="1422" t="str">
        <f>IF(ISNUMBER(J84),'Cover Page'!$D$35/1000000*'4 classification'!J84/'FX rate'!$C10,"")</f>
        <v/>
      </c>
      <c r="AQ84" s="1124" t="str">
        <f>IF(ISNUMBER(K84),'Cover Page'!$D$35/1000000*'4 classification'!K84/'FX rate'!$C10,"")</f>
        <v/>
      </c>
      <c r="AR84" s="1423" t="str">
        <f>IF(ISNUMBER(L84),'Cover Page'!$D$35/1000000*'4 classification'!L84/'FX rate'!$C10,"")</f>
        <v/>
      </c>
      <c r="AS84" s="1422" t="str">
        <f>IF(ISNUMBER(M84),'Cover Page'!$D$35/1000000*'4 classification'!M84/'FX rate'!$C10,"")</f>
        <v/>
      </c>
      <c r="AT84" s="1124" t="str">
        <f>IF(ISNUMBER(N84),'Cover Page'!$D$35/1000000*'4 classification'!N84/'FX rate'!$C10,"")</f>
        <v/>
      </c>
      <c r="AU84" s="1423" t="str">
        <f>IF(ISNUMBER(O84),'Cover Page'!$D$35/1000000*'4 classification'!O84/'FX rate'!$C10,"")</f>
        <v/>
      </c>
      <c r="AV84" s="1422" t="str">
        <f>IF(ISNUMBER(P84),'Cover Page'!$D$35/1000000*'4 classification'!P84/'FX rate'!$C10,"")</f>
        <v/>
      </c>
      <c r="AW84" s="1124" t="str">
        <f>IF(ISNUMBER(Q84),'Cover Page'!$D$35/1000000*'4 classification'!Q84/'FX rate'!$C10,"")</f>
        <v/>
      </c>
      <c r="AX84" s="1423" t="str">
        <f>IF(ISNUMBER(R84),'Cover Page'!$D$35/1000000*'4 classification'!R84/'FX rate'!$C10,"")</f>
        <v/>
      </c>
      <c r="AY84" s="1422" t="str">
        <f>IF(ISNUMBER(S84),'Cover Page'!$D$35/1000000*'4 classification'!S84/'FX rate'!$C10,"")</f>
        <v/>
      </c>
      <c r="AZ84" s="1432" t="str">
        <f>IF(ISNUMBER(T84),'Cover Page'!$D$35/1000000*'4 classification'!T84/'FX rate'!$C10,"")</f>
        <v/>
      </c>
      <c r="BA84" s="1421">
        <f>IF(ISNUMBER(U84),'Cover Page'!$D$35/1000000*'4 classification'!U84/'FX rate'!$C10,"")</f>
        <v>0</v>
      </c>
      <c r="BB84" s="1420">
        <f>IF(ISNUMBER(V84),'Cover Page'!$D$35/1000000*'4 classification'!V84/'FX rate'!$C10,"")</f>
        <v>0</v>
      </c>
      <c r="BC84" s="1122">
        <f>IF(ISNUMBER(W84),'Cover Page'!$D$35/1000000*'4 classification'!W84/'FX rate'!$C10,"")</f>
        <v>0</v>
      </c>
      <c r="BD84" s="960"/>
      <c r="BE84" s="960"/>
      <c r="BF84" s="960"/>
      <c r="BG84" s="960"/>
      <c r="BH84" s="960"/>
      <c r="BI84" s="960"/>
      <c r="BN84" s="1099">
        <v>2005</v>
      </c>
      <c r="BO84" s="1175" t="str">
        <f>IF(ISNUMBER(C84),'Cover Page'!$D$35/1000000*C84/'FX rate'!$C$22,"")</f>
        <v/>
      </c>
      <c r="BP84" s="1404" t="str">
        <f>IF(ISNUMBER(D84),'Cover Page'!$D$35/1000000*D84/'FX rate'!$C$22,"")</f>
        <v/>
      </c>
      <c r="BQ84" s="1178" t="str">
        <f>IF(ISNUMBER(E84),'Cover Page'!$D$35/1000000*E84/'FX rate'!$C$22,"")</f>
        <v/>
      </c>
      <c r="BR84" s="1405" t="str">
        <f>IF(ISNUMBER(F84),'Cover Page'!$D$35/1000000*F84/'FX rate'!$C$22,"")</f>
        <v/>
      </c>
      <c r="BS84" s="1404" t="str">
        <f>IF(ISNUMBER(G84),'Cover Page'!$D$35/1000000*G84/'FX rate'!$C$22,"")</f>
        <v/>
      </c>
      <c r="BT84" s="1178" t="str">
        <f>IF(ISNUMBER(H84),'Cover Page'!$D$35/1000000*H84/'FX rate'!$C$22,"")</f>
        <v/>
      </c>
      <c r="BU84" s="1405" t="str">
        <f>IF(ISNUMBER(I84),'Cover Page'!$D$35/1000000*I84/'FX rate'!$C$22,"")</f>
        <v/>
      </c>
      <c r="BV84" s="1404" t="str">
        <f>IF(ISNUMBER(J84),'Cover Page'!$D$35/1000000*J84/'FX rate'!$C$22,"")</f>
        <v/>
      </c>
      <c r="BW84" s="1178" t="str">
        <f>IF(ISNUMBER(K84),'Cover Page'!$D$35/1000000*K84/'FX rate'!$C$22,"")</f>
        <v/>
      </c>
      <c r="BX84" s="1405" t="str">
        <f>IF(ISNUMBER(L84),'Cover Page'!$D$35/1000000*L84/'FX rate'!$C$22,"")</f>
        <v/>
      </c>
      <c r="BY84" s="1404" t="str">
        <f>IF(ISNUMBER(M84),'Cover Page'!$D$35/1000000*M84/'FX rate'!$C$22,"")</f>
        <v/>
      </c>
      <c r="BZ84" s="1178" t="str">
        <f>IF(ISNUMBER(N84),'Cover Page'!$D$35/1000000*N84/'FX rate'!$C$22,"")</f>
        <v/>
      </c>
      <c r="CA84" s="1405" t="str">
        <f>IF(ISNUMBER(O84),'Cover Page'!$D$35/1000000*O84/'FX rate'!$C$22,"")</f>
        <v/>
      </c>
      <c r="CB84" s="1404" t="str">
        <f>IF(ISNUMBER(P84),'Cover Page'!$D$35/1000000*P84/'FX rate'!$C$22,"")</f>
        <v/>
      </c>
      <c r="CC84" s="1178" t="str">
        <f>IF(ISNUMBER(Q84),'Cover Page'!$D$35/1000000*Q84/'FX rate'!$C$22,"")</f>
        <v/>
      </c>
      <c r="CD84" s="1405" t="str">
        <f>IF(ISNUMBER(R84),'Cover Page'!$D$35/1000000*R84/'FX rate'!$C$22,"")</f>
        <v/>
      </c>
      <c r="CE84" s="1404" t="str">
        <f>IF(ISNUMBER(S84),'Cover Page'!$D$35/1000000*S84/'FX rate'!$C$22,"")</f>
        <v/>
      </c>
      <c r="CF84" s="1401" t="str">
        <f>IF(ISNUMBER(T84),'Cover Page'!$D$35/1000000*T84/'FX rate'!$C$22,"")</f>
        <v/>
      </c>
      <c r="CG84" s="1403">
        <f>IF(ISNUMBER(U84),'Cover Page'!$D$35/1000000*U84/'FX rate'!$C$22,"")</f>
        <v>0</v>
      </c>
      <c r="CH84" s="1402">
        <f>IF(ISNUMBER(V84),'Cover Page'!$D$35/1000000*V84/'FX rate'!$C$22,"")</f>
        <v>0</v>
      </c>
      <c r="CI84" s="1176">
        <f>IF(ISNUMBER(W84),'Cover Page'!$D$35/1000000*W84/'FX rate'!$C$22,"")</f>
        <v>0</v>
      </c>
      <c r="CJ84" s="1034"/>
      <c r="CK84" s="1034"/>
      <c r="CL84" s="1034"/>
      <c r="CM84" s="1034"/>
      <c r="CN84" s="1034"/>
      <c r="CO84" s="1034"/>
      <c r="CP84" s="1034"/>
      <c r="CQ84" s="1034"/>
      <c r="CR84" s="1034"/>
      <c r="CS84" s="1034"/>
    </row>
    <row r="85" spans="1:97" s="2" customFormat="1" ht="14.25" x14ac:dyDescent="0.2">
      <c r="A85" s="6"/>
      <c r="B85" s="85">
        <v>2006</v>
      </c>
      <c r="C85" s="210"/>
      <c r="D85" s="137"/>
      <c r="E85" s="136"/>
      <c r="F85" s="206"/>
      <c r="G85" s="137"/>
      <c r="H85" s="136"/>
      <c r="I85" s="206"/>
      <c r="J85" s="137"/>
      <c r="K85" s="136"/>
      <c r="L85" s="206"/>
      <c r="M85" s="137"/>
      <c r="N85" s="136"/>
      <c r="O85" s="206"/>
      <c r="P85" s="137"/>
      <c r="Q85" s="136"/>
      <c r="R85" s="206"/>
      <c r="S85" s="137"/>
      <c r="T85" s="137"/>
      <c r="U85" s="674">
        <f t="shared" si="7"/>
        <v>0</v>
      </c>
      <c r="V85" s="683">
        <f t="shared" si="8"/>
        <v>0</v>
      </c>
      <c r="W85" s="660">
        <f t="shared" si="9"/>
        <v>0</v>
      </c>
      <c r="AH85" s="1026">
        <v>2006</v>
      </c>
      <c r="AI85" s="1121" t="str">
        <f>IF(ISNUMBER(C85),'Cover Page'!$D$35/1000000*'4 classification'!C85/'FX rate'!$C11,"")</f>
        <v/>
      </c>
      <c r="AJ85" s="1422" t="str">
        <f>IF(ISNUMBER(D85),'Cover Page'!$D$35/1000000*'4 classification'!D85/'FX rate'!$C11,"")</f>
        <v/>
      </c>
      <c r="AK85" s="1124" t="str">
        <f>IF(ISNUMBER(E85),'Cover Page'!$D$35/1000000*'4 classification'!E85/'FX rate'!$C11,"")</f>
        <v/>
      </c>
      <c r="AL85" s="1423" t="str">
        <f>IF(ISNUMBER(F85),'Cover Page'!$D$35/1000000*'4 classification'!F85/'FX rate'!$C11,"")</f>
        <v/>
      </c>
      <c r="AM85" s="1422" t="str">
        <f>IF(ISNUMBER(G85),'Cover Page'!$D$35/1000000*'4 classification'!G85/'FX rate'!$C11,"")</f>
        <v/>
      </c>
      <c r="AN85" s="1124" t="str">
        <f>IF(ISNUMBER(H85),'Cover Page'!$D$35/1000000*'4 classification'!H85/'FX rate'!$C11,"")</f>
        <v/>
      </c>
      <c r="AO85" s="1423" t="str">
        <f>IF(ISNUMBER(I85),'Cover Page'!$D$35/1000000*'4 classification'!I85/'FX rate'!$C11,"")</f>
        <v/>
      </c>
      <c r="AP85" s="1422" t="str">
        <f>IF(ISNUMBER(J85),'Cover Page'!$D$35/1000000*'4 classification'!J85/'FX rate'!$C11,"")</f>
        <v/>
      </c>
      <c r="AQ85" s="1124" t="str">
        <f>IF(ISNUMBER(K85),'Cover Page'!$D$35/1000000*'4 classification'!K85/'FX rate'!$C11,"")</f>
        <v/>
      </c>
      <c r="AR85" s="1423" t="str">
        <f>IF(ISNUMBER(L85),'Cover Page'!$D$35/1000000*'4 classification'!L85/'FX rate'!$C11,"")</f>
        <v/>
      </c>
      <c r="AS85" s="1422" t="str">
        <f>IF(ISNUMBER(M85),'Cover Page'!$D$35/1000000*'4 classification'!M85/'FX rate'!$C11,"")</f>
        <v/>
      </c>
      <c r="AT85" s="1124" t="str">
        <f>IF(ISNUMBER(N85),'Cover Page'!$D$35/1000000*'4 classification'!N85/'FX rate'!$C11,"")</f>
        <v/>
      </c>
      <c r="AU85" s="1423" t="str">
        <f>IF(ISNUMBER(O85),'Cover Page'!$D$35/1000000*'4 classification'!O85/'FX rate'!$C11,"")</f>
        <v/>
      </c>
      <c r="AV85" s="1422" t="str">
        <f>IF(ISNUMBER(P85),'Cover Page'!$D$35/1000000*'4 classification'!P85/'FX rate'!$C11,"")</f>
        <v/>
      </c>
      <c r="AW85" s="1124" t="str">
        <f>IF(ISNUMBER(Q85),'Cover Page'!$D$35/1000000*'4 classification'!Q85/'FX rate'!$C11,"")</f>
        <v/>
      </c>
      <c r="AX85" s="1423" t="str">
        <f>IF(ISNUMBER(R85),'Cover Page'!$D$35/1000000*'4 classification'!R85/'FX rate'!$C11,"")</f>
        <v/>
      </c>
      <c r="AY85" s="1422" t="str">
        <f>IF(ISNUMBER(S85),'Cover Page'!$D$35/1000000*'4 classification'!S85/'FX rate'!$C11,"")</f>
        <v/>
      </c>
      <c r="AZ85" s="1432" t="str">
        <f>IF(ISNUMBER(T85),'Cover Page'!$D$35/1000000*'4 classification'!T85/'FX rate'!$C11,"")</f>
        <v/>
      </c>
      <c r="BA85" s="1421">
        <f>IF(ISNUMBER(U85),'Cover Page'!$D$35/1000000*'4 classification'!U85/'FX rate'!$C11,"")</f>
        <v>0</v>
      </c>
      <c r="BB85" s="1420">
        <f>IF(ISNUMBER(V85),'Cover Page'!$D$35/1000000*'4 classification'!V85/'FX rate'!$C11,"")</f>
        <v>0</v>
      </c>
      <c r="BC85" s="1122">
        <f>IF(ISNUMBER(W85),'Cover Page'!$D$35/1000000*'4 classification'!W85/'FX rate'!$C11,"")</f>
        <v>0</v>
      </c>
      <c r="BD85" s="960"/>
      <c r="BE85" s="960"/>
      <c r="BF85" s="960"/>
      <c r="BG85" s="960"/>
      <c r="BH85" s="960"/>
      <c r="BI85" s="960"/>
      <c r="BN85" s="1099">
        <v>2006</v>
      </c>
      <c r="BO85" s="1175" t="str">
        <f>IF(ISNUMBER(C85),'Cover Page'!$D$35/1000000*C85/'FX rate'!$C$22,"")</f>
        <v/>
      </c>
      <c r="BP85" s="1404" t="str">
        <f>IF(ISNUMBER(D85),'Cover Page'!$D$35/1000000*D85/'FX rate'!$C$22,"")</f>
        <v/>
      </c>
      <c r="BQ85" s="1178" t="str">
        <f>IF(ISNUMBER(E85),'Cover Page'!$D$35/1000000*E85/'FX rate'!$C$22,"")</f>
        <v/>
      </c>
      <c r="BR85" s="1405" t="str">
        <f>IF(ISNUMBER(F85),'Cover Page'!$D$35/1000000*F85/'FX rate'!$C$22,"")</f>
        <v/>
      </c>
      <c r="BS85" s="1404" t="str">
        <f>IF(ISNUMBER(G85),'Cover Page'!$D$35/1000000*G85/'FX rate'!$C$22,"")</f>
        <v/>
      </c>
      <c r="BT85" s="1178" t="str">
        <f>IF(ISNUMBER(H85),'Cover Page'!$D$35/1000000*H85/'FX rate'!$C$22,"")</f>
        <v/>
      </c>
      <c r="BU85" s="1405" t="str">
        <f>IF(ISNUMBER(I85),'Cover Page'!$D$35/1000000*I85/'FX rate'!$C$22,"")</f>
        <v/>
      </c>
      <c r="BV85" s="1404" t="str">
        <f>IF(ISNUMBER(J85),'Cover Page'!$D$35/1000000*J85/'FX rate'!$C$22,"")</f>
        <v/>
      </c>
      <c r="BW85" s="1178" t="str">
        <f>IF(ISNUMBER(K85),'Cover Page'!$D$35/1000000*K85/'FX rate'!$C$22,"")</f>
        <v/>
      </c>
      <c r="BX85" s="1405" t="str">
        <f>IF(ISNUMBER(L85),'Cover Page'!$D$35/1000000*L85/'FX rate'!$C$22,"")</f>
        <v/>
      </c>
      <c r="BY85" s="1404" t="str">
        <f>IF(ISNUMBER(M85),'Cover Page'!$D$35/1000000*M85/'FX rate'!$C$22,"")</f>
        <v/>
      </c>
      <c r="BZ85" s="1178" t="str">
        <f>IF(ISNUMBER(N85),'Cover Page'!$D$35/1000000*N85/'FX rate'!$C$22,"")</f>
        <v/>
      </c>
      <c r="CA85" s="1405" t="str">
        <f>IF(ISNUMBER(O85),'Cover Page'!$D$35/1000000*O85/'FX rate'!$C$22,"")</f>
        <v/>
      </c>
      <c r="CB85" s="1404" t="str">
        <f>IF(ISNUMBER(P85),'Cover Page'!$D$35/1000000*P85/'FX rate'!$C$22,"")</f>
        <v/>
      </c>
      <c r="CC85" s="1178" t="str">
        <f>IF(ISNUMBER(Q85),'Cover Page'!$D$35/1000000*Q85/'FX rate'!$C$22,"")</f>
        <v/>
      </c>
      <c r="CD85" s="1405" t="str">
        <f>IF(ISNUMBER(R85),'Cover Page'!$D$35/1000000*R85/'FX rate'!$C$22,"")</f>
        <v/>
      </c>
      <c r="CE85" s="1404" t="str">
        <f>IF(ISNUMBER(S85),'Cover Page'!$D$35/1000000*S85/'FX rate'!$C$22,"")</f>
        <v/>
      </c>
      <c r="CF85" s="1401" t="str">
        <f>IF(ISNUMBER(T85),'Cover Page'!$D$35/1000000*T85/'FX rate'!$C$22,"")</f>
        <v/>
      </c>
      <c r="CG85" s="1403">
        <f>IF(ISNUMBER(U85),'Cover Page'!$D$35/1000000*U85/'FX rate'!$C$22,"")</f>
        <v>0</v>
      </c>
      <c r="CH85" s="1402">
        <f>IF(ISNUMBER(V85),'Cover Page'!$D$35/1000000*V85/'FX rate'!$C$22,"")</f>
        <v>0</v>
      </c>
      <c r="CI85" s="1176">
        <f>IF(ISNUMBER(W85),'Cover Page'!$D$35/1000000*W85/'FX rate'!$C$22,"")</f>
        <v>0</v>
      </c>
      <c r="CJ85" s="1034"/>
      <c r="CK85" s="1034"/>
      <c r="CL85" s="1034"/>
      <c r="CM85" s="1034"/>
      <c r="CN85" s="1034"/>
      <c r="CO85" s="1034"/>
      <c r="CP85" s="1034"/>
      <c r="CQ85" s="1034"/>
      <c r="CR85" s="1034"/>
      <c r="CS85" s="1034"/>
    </row>
    <row r="86" spans="1:97" s="2" customFormat="1" ht="14.25" x14ac:dyDescent="0.2">
      <c r="A86" s="6"/>
      <c r="B86" s="85">
        <v>2007</v>
      </c>
      <c r="C86" s="210"/>
      <c r="D86" s="137"/>
      <c r="E86" s="136"/>
      <c r="F86" s="206"/>
      <c r="G86" s="137"/>
      <c r="H86" s="136"/>
      <c r="I86" s="206"/>
      <c r="J86" s="137"/>
      <c r="K86" s="136"/>
      <c r="L86" s="206"/>
      <c r="M86" s="137"/>
      <c r="N86" s="136"/>
      <c r="O86" s="206"/>
      <c r="P86" s="137"/>
      <c r="Q86" s="136"/>
      <c r="R86" s="206"/>
      <c r="S86" s="137"/>
      <c r="T86" s="137"/>
      <c r="U86" s="674">
        <f t="shared" si="7"/>
        <v>0</v>
      </c>
      <c r="V86" s="683">
        <f t="shared" si="8"/>
        <v>0</v>
      </c>
      <c r="W86" s="660">
        <f t="shared" si="9"/>
        <v>0</v>
      </c>
      <c r="AH86" s="1026">
        <v>2007</v>
      </c>
      <c r="AI86" s="1121" t="str">
        <f>IF(ISNUMBER(C86),'Cover Page'!$D$35/1000000*'4 classification'!C86/'FX rate'!$C12,"")</f>
        <v/>
      </c>
      <c r="AJ86" s="1422" t="str">
        <f>IF(ISNUMBER(D86),'Cover Page'!$D$35/1000000*'4 classification'!D86/'FX rate'!$C12,"")</f>
        <v/>
      </c>
      <c r="AK86" s="1124" t="str">
        <f>IF(ISNUMBER(E86),'Cover Page'!$D$35/1000000*'4 classification'!E86/'FX rate'!$C12,"")</f>
        <v/>
      </c>
      <c r="AL86" s="1423" t="str">
        <f>IF(ISNUMBER(F86),'Cover Page'!$D$35/1000000*'4 classification'!F86/'FX rate'!$C12,"")</f>
        <v/>
      </c>
      <c r="AM86" s="1422" t="str">
        <f>IF(ISNUMBER(G86),'Cover Page'!$D$35/1000000*'4 classification'!G86/'FX rate'!$C12,"")</f>
        <v/>
      </c>
      <c r="AN86" s="1124" t="str">
        <f>IF(ISNUMBER(H86),'Cover Page'!$D$35/1000000*'4 classification'!H86/'FX rate'!$C12,"")</f>
        <v/>
      </c>
      <c r="AO86" s="1423" t="str">
        <f>IF(ISNUMBER(I86),'Cover Page'!$D$35/1000000*'4 classification'!I86/'FX rate'!$C12,"")</f>
        <v/>
      </c>
      <c r="AP86" s="1422" t="str">
        <f>IF(ISNUMBER(J86),'Cover Page'!$D$35/1000000*'4 classification'!J86/'FX rate'!$C12,"")</f>
        <v/>
      </c>
      <c r="AQ86" s="1124" t="str">
        <f>IF(ISNUMBER(K86),'Cover Page'!$D$35/1000000*'4 classification'!K86/'FX rate'!$C12,"")</f>
        <v/>
      </c>
      <c r="AR86" s="1423" t="str">
        <f>IF(ISNUMBER(L86),'Cover Page'!$D$35/1000000*'4 classification'!L86/'FX rate'!$C12,"")</f>
        <v/>
      </c>
      <c r="AS86" s="1422" t="str">
        <f>IF(ISNUMBER(M86),'Cover Page'!$D$35/1000000*'4 classification'!M86/'FX rate'!$C12,"")</f>
        <v/>
      </c>
      <c r="AT86" s="1124" t="str">
        <f>IF(ISNUMBER(N86),'Cover Page'!$D$35/1000000*'4 classification'!N86/'FX rate'!$C12,"")</f>
        <v/>
      </c>
      <c r="AU86" s="1423" t="str">
        <f>IF(ISNUMBER(O86),'Cover Page'!$D$35/1000000*'4 classification'!O86/'FX rate'!$C12,"")</f>
        <v/>
      </c>
      <c r="AV86" s="1422" t="str">
        <f>IF(ISNUMBER(P86),'Cover Page'!$D$35/1000000*'4 classification'!P86/'FX rate'!$C12,"")</f>
        <v/>
      </c>
      <c r="AW86" s="1124" t="str">
        <f>IF(ISNUMBER(Q86),'Cover Page'!$D$35/1000000*'4 classification'!Q86/'FX rate'!$C12,"")</f>
        <v/>
      </c>
      <c r="AX86" s="1423" t="str">
        <f>IF(ISNUMBER(R86),'Cover Page'!$D$35/1000000*'4 classification'!R86/'FX rate'!$C12,"")</f>
        <v/>
      </c>
      <c r="AY86" s="1422" t="str">
        <f>IF(ISNUMBER(S86),'Cover Page'!$D$35/1000000*'4 classification'!S86/'FX rate'!$C12,"")</f>
        <v/>
      </c>
      <c r="AZ86" s="1432" t="str">
        <f>IF(ISNUMBER(T86),'Cover Page'!$D$35/1000000*'4 classification'!T86/'FX rate'!$C12,"")</f>
        <v/>
      </c>
      <c r="BA86" s="1421">
        <f>IF(ISNUMBER(U86),'Cover Page'!$D$35/1000000*'4 classification'!U86/'FX rate'!$C12,"")</f>
        <v>0</v>
      </c>
      <c r="BB86" s="1420">
        <f>IF(ISNUMBER(V86),'Cover Page'!$D$35/1000000*'4 classification'!V86/'FX rate'!$C12,"")</f>
        <v>0</v>
      </c>
      <c r="BC86" s="1122">
        <f>IF(ISNUMBER(W86),'Cover Page'!$D$35/1000000*'4 classification'!W86/'FX rate'!$C12,"")</f>
        <v>0</v>
      </c>
      <c r="BD86" s="960"/>
      <c r="BE86" s="960"/>
      <c r="BF86" s="960"/>
      <c r="BG86" s="960"/>
      <c r="BH86" s="960"/>
      <c r="BI86" s="960"/>
      <c r="BN86" s="1099">
        <v>2007</v>
      </c>
      <c r="BO86" s="1175" t="str">
        <f>IF(ISNUMBER(C86),'Cover Page'!$D$35/1000000*C86/'FX rate'!$C$22,"")</f>
        <v/>
      </c>
      <c r="BP86" s="1404" t="str">
        <f>IF(ISNUMBER(D86),'Cover Page'!$D$35/1000000*D86/'FX rate'!$C$22,"")</f>
        <v/>
      </c>
      <c r="BQ86" s="1178" t="str">
        <f>IF(ISNUMBER(E86),'Cover Page'!$D$35/1000000*E86/'FX rate'!$C$22,"")</f>
        <v/>
      </c>
      <c r="BR86" s="1405" t="str">
        <f>IF(ISNUMBER(F86),'Cover Page'!$D$35/1000000*F86/'FX rate'!$C$22,"")</f>
        <v/>
      </c>
      <c r="BS86" s="1404" t="str">
        <f>IF(ISNUMBER(G86),'Cover Page'!$D$35/1000000*G86/'FX rate'!$C$22,"")</f>
        <v/>
      </c>
      <c r="BT86" s="1178" t="str">
        <f>IF(ISNUMBER(H86),'Cover Page'!$D$35/1000000*H86/'FX rate'!$C$22,"")</f>
        <v/>
      </c>
      <c r="BU86" s="1405" t="str">
        <f>IF(ISNUMBER(I86),'Cover Page'!$D$35/1000000*I86/'FX rate'!$C$22,"")</f>
        <v/>
      </c>
      <c r="BV86" s="1404" t="str">
        <f>IF(ISNUMBER(J86),'Cover Page'!$D$35/1000000*J86/'FX rate'!$C$22,"")</f>
        <v/>
      </c>
      <c r="BW86" s="1178" t="str">
        <f>IF(ISNUMBER(K86),'Cover Page'!$D$35/1000000*K86/'FX rate'!$C$22,"")</f>
        <v/>
      </c>
      <c r="BX86" s="1405" t="str">
        <f>IF(ISNUMBER(L86),'Cover Page'!$D$35/1000000*L86/'FX rate'!$C$22,"")</f>
        <v/>
      </c>
      <c r="BY86" s="1404" t="str">
        <f>IF(ISNUMBER(M86),'Cover Page'!$D$35/1000000*M86/'FX rate'!$C$22,"")</f>
        <v/>
      </c>
      <c r="BZ86" s="1178" t="str">
        <f>IF(ISNUMBER(N86),'Cover Page'!$D$35/1000000*N86/'FX rate'!$C$22,"")</f>
        <v/>
      </c>
      <c r="CA86" s="1405" t="str">
        <f>IF(ISNUMBER(O86),'Cover Page'!$D$35/1000000*O86/'FX rate'!$C$22,"")</f>
        <v/>
      </c>
      <c r="CB86" s="1404" t="str">
        <f>IF(ISNUMBER(P86),'Cover Page'!$D$35/1000000*P86/'FX rate'!$C$22,"")</f>
        <v/>
      </c>
      <c r="CC86" s="1178" t="str">
        <f>IF(ISNUMBER(Q86),'Cover Page'!$D$35/1000000*Q86/'FX rate'!$C$22,"")</f>
        <v/>
      </c>
      <c r="CD86" s="1405" t="str">
        <f>IF(ISNUMBER(R86),'Cover Page'!$D$35/1000000*R86/'FX rate'!$C$22,"")</f>
        <v/>
      </c>
      <c r="CE86" s="1404" t="str">
        <f>IF(ISNUMBER(S86),'Cover Page'!$D$35/1000000*S86/'FX rate'!$C$22,"")</f>
        <v/>
      </c>
      <c r="CF86" s="1401" t="str">
        <f>IF(ISNUMBER(T86),'Cover Page'!$D$35/1000000*T86/'FX rate'!$C$22,"")</f>
        <v/>
      </c>
      <c r="CG86" s="1403">
        <f>IF(ISNUMBER(U86),'Cover Page'!$D$35/1000000*U86/'FX rate'!$C$22,"")</f>
        <v>0</v>
      </c>
      <c r="CH86" s="1402">
        <f>IF(ISNUMBER(V86),'Cover Page'!$D$35/1000000*V86/'FX rate'!$C$22,"")</f>
        <v>0</v>
      </c>
      <c r="CI86" s="1176">
        <f>IF(ISNUMBER(W86),'Cover Page'!$D$35/1000000*W86/'FX rate'!$C$22,"")</f>
        <v>0</v>
      </c>
      <c r="CJ86" s="1034"/>
      <c r="CK86" s="1034"/>
      <c r="CL86" s="1034"/>
      <c r="CM86" s="1034"/>
      <c r="CN86" s="1034"/>
      <c r="CO86" s="1034"/>
      <c r="CP86" s="1034"/>
      <c r="CQ86" s="1034"/>
      <c r="CR86" s="1034"/>
      <c r="CS86" s="1034"/>
    </row>
    <row r="87" spans="1:97" s="2" customFormat="1" ht="14.25" x14ac:dyDescent="0.2">
      <c r="A87" s="6"/>
      <c r="B87" s="85">
        <v>2008</v>
      </c>
      <c r="C87" s="210"/>
      <c r="D87" s="137"/>
      <c r="E87" s="136"/>
      <c r="F87" s="206"/>
      <c r="G87" s="137"/>
      <c r="H87" s="136"/>
      <c r="I87" s="206"/>
      <c r="J87" s="137"/>
      <c r="K87" s="136"/>
      <c r="L87" s="206"/>
      <c r="M87" s="137"/>
      <c r="N87" s="136"/>
      <c r="O87" s="206"/>
      <c r="P87" s="137"/>
      <c r="Q87" s="136"/>
      <c r="R87" s="206"/>
      <c r="S87" s="137"/>
      <c r="T87" s="137"/>
      <c r="U87" s="674">
        <f t="shared" si="7"/>
        <v>0</v>
      </c>
      <c r="V87" s="683">
        <f t="shared" si="8"/>
        <v>0</v>
      </c>
      <c r="W87" s="660">
        <f t="shared" si="9"/>
        <v>0</v>
      </c>
      <c r="AH87" s="1026">
        <v>2008</v>
      </c>
      <c r="AI87" s="1121" t="str">
        <f>IF(ISNUMBER(C87),'Cover Page'!$D$35/1000000*'4 classification'!C87/'FX rate'!$C13,"")</f>
        <v/>
      </c>
      <c r="AJ87" s="1422" t="str">
        <f>IF(ISNUMBER(D87),'Cover Page'!$D$35/1000000*'4 classification'!D87/'FX rate'!$C13,"")</f>
        <v/>
      </c>
      <c r="AK87" s="1124" t="str">
        <f>IF(ISNUMBER(E87),'Cover Page'!$D$35/1000000*'4 classification'!E87/'FX rate'!$C13,"")</f>
        <v/>
      </c>
      <c r="AL87" s="1423" t="str">
        <f>IF(ISNUMBER(F87),'Cover Page'!$D$35/1000000*'4 classification'!F87/'FX rate'!$C13,"")</f>
        <v/>
      </c>
      <c r="AM87" s="1422" t="str">
        <f>IF(ISNUMBER(G87),'Cover Page'!$D$35/1000000*'4 classification'!G87/'FX rate'!$C13,"")</f>
        <v/>
      </c>
      <c r="AN87" s="1124" t="str">
        <f>IF(ISNUMBER(H87),'Cover Page'!$D$35/1000000*'4 classification'!H87/'FX rate'!$C13,"")</f>
        <v/>
      </c>
      <c r="AO87" s="1423" t="str">
        <f>IF(ISNUMBER(I87),'Cover Page'!$D$35/1000000*'4 classification'!I87/'FX rate'!$C13,"")</f>
        <v/>
      </c>
      <c r="AP87" s="1422" t="str">
        <f>IF(ISNUMBER(J87),'Cover Page'!$D$35/1000000*'4 classification'!J87/'FX rate'!$C13,"")</f>
        <v/>
      </c>
      <c r="AQ87" s="1124" t="str">
        <f>IF(ISNUMBER(K87),'Cover Page'!$D$35/1000000*'4 classification'!K87/'FX rate'!$C13,"")</f>
        <v/>
      </c>
      <c r="AR87" s="1423" t="str">
        <f>IF(ISNUMBER(L87),'Cover Page'!$D$35/1000000*'4 classification'!L87/'FX rate'!$C13,"")</f>
        <v/>
      </c>
      <c r="AS87" s="1422" t="str">
        <f>IF(ISNUMBER(M87),'Cover Page'!$D$35/1000000*'4 classification'!M87/'FX rate'!$C13,"")</f>
        <v/>
      </c>
      <c r="AT87" s="1124" t="str">
        <f>IF(ISNUMBER(N87),'Cover Page'!$D$35/1000000*'4 classification'!N87/'FX rate'!$C13,"")</f>
        <v/>
      </c>
      <c r="AU87" s="1423" t="str">
        <f>IF(ISNUMBER(O87),'Cover Page'!$D$35/1000000*'4 classification'!O87/'FX rate'!$C13,"")</f>
        <v/>
      </c>
      <c r="AV87" s="1422" t="str">
        <f>IF(ISNUMBER(P87),'Cover Page'!$D$35/1000000*'4 classification'!P87/'FX rate'!$C13,"")</f>
        <v/>
      </c>
      <c r="AW87" s="1124" t="str">
        <f>IF(ISNUMBER(Q87),'Cover Page'!$D$35/1000000*'4 classification'!Q87/'FX rate'!$C13,"")</f>
        <v/>
      </c>
      <c r="AX87" s="1423" t="str">
        <f>IF(ISNUMBER(R87),'Cover Page'!$D$35/1000000*'4 classification'!R87/'FX rate'!$C13,"")</f>
        <v/>
      </c>
      <c r="AY87" s="1422" t="str">
        <f>IF(ISNUMBER(S87),'Cover Page'!$D$35/1000000*'4 classification'!S87/'FX rate'!$C13,"")</f>
        <v/>
      </c>
      <c r="AZ87" s="1432" t="str">
        <f>IF(ISNUMBER(T87),'Cover Page'!$D$35/1000000*'4 classification'!T87/'FX rate'!$C13,"")</f>
        <v/>
      </c>
      <c r="BA87" s="1421">
        <f>IF(ISNUMBER(U87),'Cover Page'!$D$35/1000000*'4 classification'!U87/'FX rate'!$C13,"")</f>
        <v>0</v>
      </c>
      <c r="BB87" s="1420">
        <f>IF(ISNUMBER(V87),'Cover Page'!$D$35/1000000*'4 classification'!V87/'FX rate'!$C13,"")</f>
        <v>0</v>
      </c>
      <c r="BC87" s="1122">
        <f>IF(ISNUMBER(W87),'Cover Page'!$D$35/1000000*'4 classification'!W87/'FX rate'!$C13,"")</f>
        <v>0</v>
      </c>
      <c r="BD87" s="960"/>
      <c r="BE87" s="960"/>
      <c r="BF87" s="960"/>
      <c r="BG87" s="960"/>
      <c r="BH87" s="960"/>
      <c r="BI87" s="960"/>
      <c r="BN87" s="1099">
        <v>2008</v>
      </c>
      <c r="BO87" s="1175" t="str">
        <f>IF(ISNUMBER(C87),'Cover Page'!$D$35/1000000*C87/'FX rate'!$C$22,"")</f>
        <v/>
      </c>
      <c r="BP87" s="1404" t="str">
        <f>IF(ISNUMBER(D87),'Cover Page'!$D$35/1000000*D87/'FX rate'!$C$22,"")</f>
        <v/>
      </c>
      <c r="BQ87" s="1178" t="str">
        <f>IF(ISNUMBER(E87),'Cover Page'!$D$35/1000000*E87/'FX rate'!$C$22,"")</f>
        <v/>
      </c>
      <c r="BR87" s="1405" t="str">
        <f>IF(ISNUMBER(F87),'Cover Page'!$D$35/1000000*F87/'FX rate'!$C$22,"")</f>
        <v/>
      </c>
      <c r="BS87" s="1404" t="str">
        <f>IF(ISNUMBER(G87),'Cover Page'!$D$35/1000000*G87/'FX rate'!$C$22,"")</f>
        <v/>
      </c>
      <c r="BT87" s="1178" t="str">
        <f>IF(ISNUMBER(H87),'Cover Page'!$D$35/1000000*H87/'FX rate'!$C$22,"")</f>
        <v/>
      </c>
      <c r="BU87" s="1405" t="str">
        <f>IF(ISNUMBER(I87),'Cover Page'!$D$35/1000000*I87/'FX rate'!$C$22,"")</f>
        <v/>
      </c>
      <c r="BV87" s="1404" t="str">
        <f>IF(ISNUMBER(J87),'Cover Page'!$D$35/1000000*J87/'FX rate'!$C$22,"")</f>
        <v/>
      </c>
      <c r="BW87" s="1178" t="str">
        <f>IF(ISNUMBER(K87),'Cover Page'!$D$35/1000000*K87/'FX rate'!$C$22,"")</f>
        <v/>
      </c>
      <c r="BX87" s="1405" t="str">
        <f>IF(ISNUMBER(L87),'Cover Page'!$D$35/1000000*L87/'FX rate'!$C$22,"")</f>
        <v/>
      </c>
      <c r="BY87" s="1404" t="str">
        <f>IF(ISNUMBER(M87),'Cover Page'!$D$35/1000000*M87/'FX rate'!$C$22,"")</f>
        <v/>
      </c>
      <c r="BZ87" s="1178" t="str">
        <f>IF(ISNUMBER(N87),'Cover Page'!$D$35/1000000*N87/'FX rate'!$C$22,"")</f>
        <v/>
      </c>
      <c r="CA87" s="1405" t="str">
        <f>IF(ISNUMBER(O87),'Cover Page'!$D$35/1000000*O87/'FX rate'!$C$22,"")</f>
        <v/>
      </c>
      <c r="CB87" s="1404" t="str">
        <f>IF(ISNUMBER(P87),'Cover Page'!$D$35/1000000*P87/'FX rate'!$C$22,"")</f>
        <v/>
      </c>
      <c r="CC87" s="1178" t="str">
        <f>IF(ISNUMBER(Q87),'Cover Page'!$D$35/1000000*Q87/'FX rate'!$C$22,"")</f>
        <v/>
      </c>
      <c r="CD87" s="1405" t="str">
        <f>IF(ISNUMBER(R87),'Cover Page'!$D$35/1000000*R87/'FX rate'!$C$22,"")</f>
        <v/>
      </c>
      <c r="CE87" s="1404" t="str">
        <f>IF(ISNUMBER(S87),'Cover Page'!$D$35/1000000*S87/'FX rate'!$C$22,"")</f>
        <v/>
      </c>
      <c r="CF87" s="1401" t="str">
        <f>IF(ISNUMBER(T87),'Cover Page'!$D$35/1000000*T87/'FX rate'!$C$22,"")</f>
        <v/>
      </c>
      <c r="CG87" s="1403">
        <f>IF(ISNUMBER(U87),'Cover Page'!$D$35/1000000*U87/'FX rate'!$C$22,"")</f>
        <v>0</v>
      </c>
      <c r="CH87" s="1402">
        <f>IF(ISNUMBER(V87),'Cover Page'!$D$35/1000000*V87/'FX rate'!$C$22,"")</f>
        <v>0</v>
      </c>
      <c r="CI87" s="1176">
        <f>IF(ISNUMBER(W87),'Cover Page'!$D$35/1000000*W87/'FX rate'!$C$22,"")</f>
        <v>0</v>
      </c>
      <c r="CJ87" s="1034"/>
      <c r="CK87" s="1034"/>
      <c r="CL87" s="1034"/>
      <c r="CM87" s="1034"/>
      <c r="CN87" s="1034"/>
      <c r="CO87" s="1034"/>
      <c r="CP87" s="1034"/>
      <c r="CQ87" s="1034"/>
      <c r="CR87" s="1034"/>
      <c r="CS87" s="1034"/>
    </row>
    <row r="88" spans="1:97" s="2" customFormat="1" ht="14.25" x14ac:dyDescent="0.2">
      <c r="A88" s="6"/>
      <c r="B88" s="85">
        <v>2009</v>
      </c>
      <c r="C88" s="210"/>
      <c r="D88" s="137"/>
      <c r="E88" s="136"/>
      <c r="F88" s="206"/>
      <c r="G88" s="137"/>
      <c r="H88" s="136"/>
      <c r="I88" s="206"/>
      <c r="J88" s="137"/>
      <c r="K88" s="136"/>
      <c r="L88" s="206"/>
      <c r="M88" s="137"/>
      <c r="N88" s="136"/>
      <c r="O88" s="206"/>
      <c r="P88" s="137"/>
      <c r="Q88" s="136"/>
      <c r="R88" s="206"/>
      <c r="S88" s="137"/>
      <c r="T88" s="137"/>
      <c r="U88" s="674">
        <f t="shared" si="7"/>
        <v>0</v>
      </c>
      <c r="V88" s="683">
        <f t="shared" si="8"/>
        <v>0</v>
      </c>
      <c r="W88" s="660">
        <f t="shared" si="9"/>
        <v>0</v>
      </c>
      <c r="AH88" s="1026">
        <v>2009</v>
      </c>
      <c r="AI88" s="1121" t="str">
        <f>IF(ISNUMBER(C88),'Cover Page'!$D$35/1000000*'4 classification'!C88/'FX rate'!$C14,"")</f>
        <v/>
      </c>
      <c r="AJ88" s="1422" t="str">
        <f>IF(ISNUMBER(D88),'Cover Page'!$D$35/1000000*'4 classification'!D88/'FX rate'!$C14,"")</f>
        <v/>
      </c>
      <c r="AK88" s="1124" t="str">
        <f>IF(ISNUMBER(E88),'Cover Page'!$D$35/1000000*'4 classification'!E88/'FX rate'!$C14,"")</f>
        <v/>
      </c>
      <c r="AL88" s="1423" t="str">
        <f>IF(ISNUMBER(F88),'Cover Page'!$D$35/1000000*'4 classification'!F88/'FX rate'!$C14,"")</f>
        <v/>
      </c>
      <c r="AM88" s="1422" t="str">
        <f>IF(ISNUMBER(G88),'Cover Page'!$D$35/1000000*'4 classification'!G88/'FX rate'!$C14,"")</f>
        <v/>
      </c>
      <c r="AN88" s="1124" t="str">
        <f>IF(ISNUMBER(H88),'Cover Page'!$D$35/1000000*'4 classification'!H88/'FX rate'!$C14,"")</f>
        <v/>
      </c>
      <c r="AO88" s="1423" t="str">
        <f>IF(ISNUMBER(I88),'Cover Page'!$D$35/1000000*'4 classification'!I88/'FX rate'!$C14,"")</f>
        <v/>
      </c>
      <c r="AP88" s="1422" t="str">
        <f>IF(ISNUMBER(J88),'Cover Page'!$D$35/1000000*'4 classification'!J88/'FX rate'!$C14,"")</f>
        <v/>
      </c>
      <c r="AQ88" s="1124" t="str">
        <f>IF(ISNUMBER(K88),'Cover Page'!$D$35/1000000*'4 classification'!K88/'FX rate'!$C14,"")</f>
        <v/>
      </c>
      <c r="AR88" s="1423" t="str">
        <f>IF(ISNUMBER(L88),'Cover Page'!$D$35/1000000*'4 classification'!L88/'FX rate'!$C14,"")</f>
        <v/>
      </c>
      <c r="AS88" s="1422" t="str">
        <f>IF(ISNUMBER(M88),'Cover Page'!$D$35/1000000*'4 classification'!M88/'FX rate'!$C14,"")</f>
        <v/>
      </c>
      <c r="AT88" s="1124" t="str">
        <f>IF(ISNUMBER(N88),'Cover Page'!$D$35/1000000*'4 classification'!N88/'FX rate'!$C14,"")</f>
        <v/>
      </c>
      <c r="AU88" s="1423" t="str">
        <f>IF(ISNUMBER(O88),'Cover Page'!$D$35/1000000*'4 classification'!O88/'FX rate'!$C14,"")</f>
        <v/>
      </c>
      <c r="AV88" s="1422" t="str">
        <f>IF(ISNUMBER(P88),'Cover Page'!$D$35/1000000*'4 classification'!P88/'FX rate'!$C14,"")</f>
        <v/>
      </c>
      <c r="AW88" s="1124" t="str">
        <f>IF(ISNUMBER(Q88),'Cover Page'!$D$35/1000000*'4 classification'!Q88/'FX rate'!$C14,"")</f>
        <v/>
      </c>
      <c r="AX88" s="1423" t="str">
        <f>IF(ISNUMBER(R88),'Cover Page'!$D$35/1000000*'4 classification'!R88/'FX rate'!$C14,"")</f>
        <v/>
      </c>
      <c r="AY88" s="1422" t="str">
        <f>IF(ISNUMBER(S88),'Cover Page'!$D$35/1000000*'4 classification'!S88/'FX rate'!$C14,"")</f>
        <v/>
      </c>
      <c r="AZ88" s="1432" t="str">
        <f>IF(ISNUMBER(T88),'Cover Page'!$D$35/1000000*'4 classification'!T88/'FX rate'!$C14,"")</f>
        <v/>
      </c>
      <c r="BA88" s="1421">
        <f>IF(ISNUMBER(U88),'Cover Page'!$D$35/1000000*'4 classification'!U88/'FX rate'!$C14,"")</f>
        <v>0</v>
      </c>
      <c r="BB88" s="1420">
        <f>IF(ISNUMBER(V88),'Cover Page'!$D$35/1000000*'4 classification'!V88/'FX rate'!$C14,"")</f>
        <v>0</v>
      </c>
      <c r="BC88" s="1122">
        <f>IF(ISNUMBER(W88),'Cover Page'!$D$35/1000000*'4 classification'!W88/'FX rate'!$C14,"")</f>
        <v>0</v>
      </c>
      <c r="BD88" s="960"/>
      <c r="BE88" s="960"/>
      <c r="BF88" s="960"/>
      <c r="BG88" s="960"/>
      <c r="BH88" s="960"/>
      <c r="BI88" s="960"/>
      <c r="BN88" s="1099">
        <v>2009</v>
      </c>
      <c r="BO88" s="1175" t="str">
        <f>IF(ISNUMBER(C88),'Cover Page'!$D$35/1000000*C88/'FX rate'!$C$22,"")</f>
        <v/>
      </c>
      <c r="BP88" s="1404" t="str">
        <f>IF(ISNUMBER(D88),'Cover Page'!$D$35/1000000*D88/'FX rate'!$C$22,"")</f>
        <v/>
      </c>
      <c r="BQ88" s="1178" t="str">
        <f>IF(ISNUMBER(E88),'Cover Page'!$D$35/1000000*E88/'FX rate'!$C$22,"")</f>
        <v/>
      </c>
      <c r="BR88" s="1405" t="str">
        <f>IF(ISNUMBER(F88),'Cover Page'!$D$35/1000000*F88/'FX rate'!$C$22,"")</f>
        <v/>
      </c>
      <c r="BS88" s="1404" t="str">
        <f>IF(ISNUMBER(G88),'Cover Page'!$D$35/1000000*G88/'FX rate'!$C$22,"")</f>
        <v/>
      </c>
      <c r="BT88" s="1178" t="str">
        <f>IF(ISNUMBER(H88),'Cover Page'!$D$35/1000000*H88/'FX rate'!$C$22,"")</f>
        <v/>
      </c>
      <c r="BU88" s="1405" t="str">
        <f>IF(ISNUMBER(I88),'Cover Page'!$D$35/1000000*I88/'FX rate'!$C$22,"")</f>
        <v/>
      </c>
      <c r="BV88" s="1404" t="str">
        <f>IF(ISNUMBER(J88),'Cover Page'!$D$35/1000000*J88/'FX rate'!$C$22,"")</f>
        <v/>
      </c>
      <c r="BW88" s="1178" t="str">
        <f>IF(ISNUMBER(K88),'Cover Page'!$D$35/1000000*K88/'FX rate'!$C$22,"")</f>
        <v/>
      </c>
      <c r="BX88" s="1405" t="str">
        <f>IF(ISNUMBER(L88),'Cover Page'!$D$35/1000000*L88/'FX rate'!$C$22,"")</f>
        <v/>
      </c>
      <c r="BY88" s="1404" t="str">
        <f>IF(ISNUMBER(M88),'Cover Page'!$D$35/1000000*M88/'FX rate'!$C$22,"")</f>
        <v/>
      </c>
      <c r="BZ88" s="1178" t="str">
        <f>IF(ISNUMBER(N88),'Cover Page'!$D$35/1000000*N88/'FX rate'!$C$22,"")</f>
        <v/>
      </c>
      <c r="CA88" s="1405" t="str">
        <f>IF(ISNUMBER(O88),'Cover Page'!$D$35/1000000*O88/'FX rate'!$C$22,"")</f>
        <v/>
      </c>
      <c r="CB88" s="1404" t="str">
        <f>IF(ISNUMBER(P88),'Cover Page'!$D$35/1000000*P88/'FX rate'!$C$22,"")</f>
        <v/>
      </c>
      <c r="CC88" s="1178" t="str">
        <f>IF(ISNUMBER(Q88),'Cover Page'!$D$35/1000000*Q88/'FX rate'!$C$22,"")</f>
        <v/>
      </c>
      <c r="CD88" s="1405" t="str">
        <f>IF(ISNUMBER(R88),'Cover Page'!$D$35/1000000*R88/'FX rate'!$C$22,"")</f>
        <v/>
      </c>
      <c r="CE88" s="1404" t="str">
        <f>IF(ISNUMBER(S88),'Cover Page'!$D$35/1000000*S88/'FX rate'!$C$22,"")</f>
        <v/>
      </c>
      <c r="CF88" s="1401" t="str">
        <f>IF(ISNUMBER(T88),'Cover Page'!$D$35/1000000*T88/'FX rate'!$C$22,"")</f>
        <v/>
      </c>
      <c r="CG88" s="1403">
        <f>IF(ISNUMBER(U88),'Cover Page'!$D$35/1000000*U88/'FX rate'!$C$22,"")</f>
        <v>0</v>
      </c>
      <c r="CH88" s="1402">
        <f>IF(ISNUMBER(V88),'Cover Page'!$D$35/1000000*V88/'FX rate'!$C$22,"")</f>
        <v>0</v>
      </c>
      <c r="CI88" s="1176">
        <f>IF(ISNUMBER(W88),'Cover Page'!$D$35/1000000*W88/'FX rate'!$C$22,"")</f>
        <v>0</v>
      </c>
      <c r="CJ88" s="1034"/>
      <c r="CK88" s="1034"/>
      <c r="CL88" s="1034"/>
      <c r="CM88" s="1034"/>
      <c r="CN88" s="1034"/>
      <c r="CO88" s="1034"/>
      <c r="CP88" s="1034"/>
      <c r="CQ88" s="1034"/>
      <c r="CR88" s="1034"/>
      <c r="CS88" s="1034"/>
    </row>
    <row r="89" spans="1:97" s="2" customFormat="1" ht="14.25" x14ac:dyDescent="0.2">
      <c r="A89" s="6"/>
      <c r="B89" s="85">
        <v>2010</v>
      </c>
      <c r="C89" s="210"/>
      <c r="D89" s="137"/>
      <c r="E89" s="136"/>
      <c r="F89" s="206"/>
      <c r="G89" s="137"/>
      <c r="H89" s="136"/>
      <c r="I89" s="206"/>
      <c r="J89" s="137"/>
      <c r="K89" s="136"/>
      <c r="L89" s="206"/>
      <c r="M89" s="137"/>
      <c r="N89" s="136"/>
      <c r="O89" s="206"/>
      <c r="P89" s="137"/>
      <c r="Q89" s="136"/>
      <c r="R89" s="206"/>
      <c r="S89" s="137"/>
      <c r="T89" s="137"/>
      <c r="U89" s="674">
        <f t="shared" si="7"/>
        <v>0</v>
      </c>
      <c r="V89" s="683">
        <f t="shared" si="8"/>
        <v>0</v>
      </c>
      <c r="W89" s="660">
        <f t="shared" si="9"/>
        <v>0</v>
      </c>
      <c r="AH89" s="1026">
        <v>2010</v>
      </c>
      <c r="AI89" s="1121" t="str">
        <f>IF(ISNUMBER(C89),'Cover Page'!$D$35/1000000*'4 classification'!C89/'FX rate'!$C15,"")</f>
        <v/>
      </c>
      <c r="AJ89" s="1422" t="str">
        <f>IF(ISNUMBER(D89),'Cover Page'!$D$35/1000000*'4 classification'!D89/'FX rate'!$C15,"")</f>
        <v/>
      </c>
      <c r="AK89" s="1124" t="str">
        <f>IF(ISNUMBER(E89),'Cover Page'!$D$35/1000000*'4 classification'!E89/'FX rate'!$C15,"")</f>
        <v/>
      </c>
      <c r="AL89" s="1423" t="str">
        <f>IF(ISNUMBER(F89),'Cover Page'!$D$35/1000000*'4 classification'!F89/'FX rate'!$C15,"")</f>
        <v/>
      </c>
      <c r="AM89" s="1422" t="str">
        <f>IF(ISNUMBER(G89),'Cover Page'!$D$35/1000000*'4 classification'!G89/'FX rate'!$C15,"")</f>
        <v/>
      </c>
      <c r="AN89" s="1124" t="str">
        <f>IF(ISNUMBER(H89),'Cover Page'!$D$35/1000000*'4 classification'!H89/'FX rate'!$C15,"")</f>
        <v/>
      </c>
      <c r="AO89" s="1423" t="str">
        <f>IF(ISNUMBER(I89),'Cover Page'!$D$35/1000000*'4 classification'!I89/'FX rate'!$C15,"")</f>
        <v/>
      </c>
      <c r="AP89" s="1422" t="str">
        <f>IF(ISNUMBER(J89),'Cover Page'!$D$35/1000000*'4 classification'!J89/'FX rate'!$C15,"")</f>
        <v/>
      </c>
      <c r="AQ89" s="1124" t="str">
        <f>IF(ISNUMBER(K89),'Cover Page'!$D$35/1000000*'4 classification'!K89/'FX rate'!$C15,"")</f>
        <v/>
      </c>
      <c r="AR89" s="1423" t="str">
        <f>IF(ISNUMBER(L89),'Cover Page'!$D$35/1000000*'4 classification'!L89/'FX rate'!$C15,"")</f>
        <v/>
      </c>
      <c r="AS89" s="1422" t="str">
        <f>IF(ISNUMBER(M89),'Cover Page'!$D$35/1000000*'4 classification'!M89/'FX rate'!$C15,"")</f>
        <v/>
      </c>
      <c r="AT89" s="1124" t="str">
        <f>IF(ISNUMBER(N89),'Cover Page'!$D$35/1000000*'4 classification'!N89/'FX rate'!$C15,"")</f>
        <v/>
      </c>
      <c r="AU89" s="1423" t="str">
        <f>IF(ISNUMBER(O89),'Cover Page'!$D$35/1000000*'4 classification'!O89/'FX rate'!$C15,"")</f>
        <v/>
      </c>
      <c r="AV89" s="1422" t="str">
        <f>IF(ISNUMBER(P89),'Cover Page'!$D$35/1000000*'4 classification'!P89/'FX rate'!$C15,"")</f>
        <v/>
      </c>
      <c r="AW89" s="1124" t="str">
        <f>IF(ISNUMBER(Q89),'Cover Page'!$D$35/1000000*'4 classification'!Q89/'FX rate'!$C15,"")</f>
        <v/>
      </c>
      <c r="AX89" s="1423" t="str">
        <f>IF(ISNUMBER(R89),'Cover Page'!$D$35/1000000*'4 classification'!R89/'FX rate'!$C15,"")</f>
        <v/>
      </c>
      <c r="AY89" s="1422" t="str">
        <f>IF(ISNUMBER(S89),'Cover Page'!$D$35/1000000*'4 classification'!S89/'FX rate'!$C15,"")</f>
        <v/>
      </c>
      <c r="AZ89" s="1432" t="str">
        <f>IF(ISNUMBER(T89),'Cover Page'!$D$35/1000000*'4 classification'!T89/'FX rate'!$C15,"")</f>
        <v/>
      </c>
      <c r="BA89" s="1421">
        <f>IF(ISNUMBER(U89),'Cover Page'!$D$35/1000000*'4 classification'!U89/'FX rate'!$C15,"")</f>
        <v>0</v>
      </c>
      <c r="BB89" s="1420">
        <f>IF(ISNUMBER(V89),'Cover Page'!$D$35/1000000*'4 classification'!V89/'FX rate'!$C15,"")</f>
        <v>0</v>
      </c>
      <c r="BC89" s="1122">
        <f>IF(ISNUMBER(W89),'Cover Page'!$D$35/1000000*'4 classification'!W89/'FX rate'!$C15,"")</f>
        <v>0</v>
      </c>
      <c r="BD89" s="960"/>
      <c r="BE89" s="960"/>
      <c r="BF89" s="960"/>
      <c r="BG89" s="960"/>
      <c r="BH89" s="960"/>
      <c r="BI89" s="960"/>
      <c r="BN89" s="1099">
        <v>2010</v>
      </c>
      <c r="BO89" s="1175" t="str">
        <f>IF(ISNUMBER(C89),'Cover Page'!$D$35/1000000*C89/'FX rate'!$C$22,"")</f>
        <v/>
      </c>
      <c r="BP89" s="1404" t="str">
        <f>IF(ISNUMBER(D89),'Cover Page'!$D$35/1000000*D89/'FX rate'!$C$22,"")</f>
        <v/>
      </c>
      <c r="BQ89" s="1178" t="str">
        <f>IF(ISNUMBER(E89),'Cover Page'!$D$35/1000000*E89/'FX rate'!$C$22,"")</f>
        <v/>
      </c>
      <c r="BR89" s="1405" t="str">
        <f>IF(ISNUMBER(F89),'Cover Page'!$D$35/1000000*F89/'FX rate'!$C$22,"")</f>
        <v/>
      </c>
      <c r="BS89" s="1404" t="str">
        <f>IF(ISNUMBER(G89),'Cover Page'!$D$35/1000000*G89/'FX rate'!$C$22,"")</f>
        <v/>
      </c>
      <c r="BT89" s="1178" t="str">
        <f>IF(ISNUMBER(H89),'Cover Page'!$D$35/1000000*H89/'FX rate'!$C$22,"")</f>
        <v/>
      </c>
      <c r="BU89" s="1405" t="str">
        <f>IF(ISNUMBER(I89),'Cover Page'!$D$35/1000000*I89/'FX rate'!$C$22,"")</f>
        <v/>
      </c>
      <c r="BV89" s="1404" t="str">
        <f>IF(ISNUMBER(J89),'Cover Page'!$D$35/1000000*J89/'FX rate'!$C$22,"")</f>
        <v/>
      </c>
      <c r="BW89" s="1178" t="str">
        <f>IF(ISNUMBER(K89),'Cover Page'!$D$35/1000000*K89/'FX rate'!$C$22,"")</f>
        <v/>
      </c>
      <c r="BX89" s="1405" t="str">
        <f>IF(ISNUMBER(L89),'Cover Page'!$D$35/1000000*L89/'FX rate'!$C$22,"")</f>
        <v/>
      </c>
      <c r="BY89" s="1404" t="str">
        <f>IF(ISNUMBER(M89),'Cover Page'!$D$35/1000000*M89/'FX rate'!$C$22,"")</f>
        <v/>
      </c>
      <c r="BZ89" s="1178" t="str">
        <f>IF(ISNUMBER(N89),'Cover Page'!$D$35/1000000*N89/'FX rate'!$C$22,"")</f>
        <v/>
      </c>
      <c r="CA89" s="1405" t="str">
        <f>IF(ISNUMBER(O89),'Cover Page'!$D$35/1000000*O89/'FX rate'!$C$22,"")</f>
        <v/>
      </c>
      <c r="CB89" s="1404" t="str">
        <f>IF(ISNUMBER(P89),'Cover Page'!$D$35/1000000*P89/'FX rate'!$C$22,"")</f>
        <v/>
      </c>
      <c r="CC89" s="1178" t="str">
        <f>IF(ISNUMBER(Q89),'Cover Page'!$D$35/1000000*Q89/'FX rate'!$C$22,"")</f>
        <v/>
      </c>
      <c r="CD89" s="1405" t="str">
        <f>IF(ISNUMBER(R89),'Cover Page'!$D$35/1000000*R89/'FX rate'!$C$22,"")</f>
        <v/>
      </c>
      <c r="CE89" s="1404" t="str">
        <f>IF(ISNUMBER(S89),'Cover Page'!$D$35/1000000*S89/'FX rate'!$C$22,"")</f>
        <v/>
      </c>
      <c r="CF89" s="1401" t="str">
        <f>IF(ISNUMBER(T89),'Cover Page'!$D$35/1000000*T89/'FX rate'!$C$22,"")</f>
        <v/>
      </c>
      <c r="CG89" s="1403">
        <f>IF(ISNUMBER(U89),'Cover Page'!$D$35/1000000*U89/'FX rate'!$C$22,"")</f>
        <v>0</v>
      </c>
      <c r="CH89" s="1402">
        <f>IF(ISNUMBER(V89),'Cover Page'!$D$35/1000000*V89/'FX rate'!$C$22,"")</f>
        <v>0</v>
      </c>
      <c r="CI89" s="1176">
        <f>IF(ISNUMBER(W89),'Cover Page'!$D$35/1000000*W89/'FX rate'!$C$22,"")</f>
        <v>0</v>
      </c>
      <c r="CJ89" s="1034"/>
      <c r="CK89" s="1034"/>
      <c r="CL89" s="1034"/>
      <c r="CM89" s="1034"/>
      <c r="CN89" s="1034"/>
      <c r="CO89" s="1034"/>
      <c r="CP89" s="1034"/>
      <c r="CQ89" s="1034"/>
      <c r="CR89" s="1034"/>
      <c r="CS89" s="1034"/>
    </row>
    <row r="90" spans="1:97" s="2" customFormat="1" ht="14.25" x14ac:dyDescent="0.2">
      <c r="A90" s="6"/>
      <c r="B90" s="85">
        <v>2011</v>
      </c>
      <c r="C90" s="210"/>
      <c r="D90" s="137"/>
      <c r="E90" s="136"/>
      <c r="F90" s="206"/>
      <c r="G90" s="137"/>
      <c r="H90" s="136"/>
      <c r="I90" s="206"/>
      <c r="J90" s="137"/>
      <c r="K90" s="136"/>
      <c r="L90" s="206"/>
      <c r="M90" s="137"/>
      <c r="N90" s="136"/>
      <c r="O90" s="206"/>
      <c r="P90" s="137"/>
      <c r="Q90" s="136"/>
      <c r="R90" s="206"/>
      <c r="S90" s="137"/>
      <c r="T90" s="137"/>
      <c r="U90" s="674">
        <f t="shared" si="7"/>
        <v>0</v>
      </c>
      <c r="V90" s="683">
        <f t="shared" si="8"/>
        <v>0</v>
      </c>
      <c r="W90" s="660">
        <f t="shared" si="9"/>
        <v>0</v>
      </c>
      <c r="AH90" s="1026">
        <v>2011</v>
      </c>
      <c r="AI90" s="1121" t="str">
        <f>IF(ISNUMBER(C90),'Cover Page'!$D$35/1000000*'4 classification'!C90/'FX rate'!$C16,"")</f>
        <v/>
      </c>
      <c r="AJ90" s="1422" t="str">
        <f>IF(ISNUMBER(D90),'Cover Page'!$D$35/1000000*'4 classification'!D90/'FX rate'!$C16,"")</f>
        <v/>
      </c>
      <c r="AK90" s="1124" t="str">
        <f>IF(ISNUMBER(E90),'Cover Page'!$D$35/1000000*'4 classification'!E90/'FX rate'!$C16,"")</f>
        <v/>
      </c>
      <c r="AL90" s="1423" t="str">
        <f>IF(ISNUMBER(F90),'Cover Page'!$D$35/1000000*'4 classification'!F90/'FX rate'!$C16,"")</f>
        <v/>
      </c>
      <c r="AM90" s="1422" t="str">
        <f>IF(ISNUMBER(G90),'Cover Page'!$D$35/1000000*'4 classification'!G90/'FX rate'!$C16,"")</f>
        <v/>
      </c>
      <c r="AN90" s="1124" t="str">
        <f>IF(ISNUMBER(H90),'Cover Page'!$D$35/1000000*'4 classification'!H90/'FX rate'!$C16,"")</f>
        <v/>
      </c>
      <c r="AO90" s="1423" t="str">
        <f>IF(ISNUMBER(I90),'Cover Page'!$D$35/1000000*'4 classification'!I90/'FX rate'!$C16,"")</f>
        <v/>
      </c>
      <c r="AP90" s="1422" t="str">
        <f>IF(ISNUMBER(J90),'Cover Page'!$D$35/1000000*'4 classification'!J90/'FX rate'!$C16,"")</f>
        <v/>
      </c>
      <c r="AQ90" s="1124" t="str">
        <f>IF(ISNUMBER(K90),'Cover Page'!$D$35/1000000*'4 classification'!K90/'FX rate'!$C16,"")</f>
        <v/>
      </c>
      <c r="AR90" s="1423" t="str">
        <f>IF(ISNUMBER(L90),'Cover Page'!$D$35/1000000*'4 classification'!L90/'FX rate'!$C16,"")</f>
        <v/>
      </c>
      <c r="AS90" s="1422" t="str">
        <f>IF(ISNUMBER(M90),'Cover Page'!$D$35/1000000*'4 classification'!M90/'FX rate'!$C16,"")</f>
        <v/>
      </c>
      <c r="AT90" s="1124" t="str">
        <f>IF(ISNUMBER(N90),'Cover Page'!$D$35/1000000*'4 classification'!N90/'FX rate'!$C16,"")</f>
        <v/>
      </c>
      <c r="AU90" s="1423" t="str">
        <f>IF(ISNUMBER(O90),'Cover Page'!$D$35/1000000*'4 classification'!O90/'FX rate'!$C16,"")</f>
        <v/>
      </c>
      <c r="AV90" s="1422" t="str">
        <f>IF(ISNUMBER(P90),'Cover Page'!$D$35/1000000*'4 classification'!P90/'FX rate'!$C16,"")</f>
        <v/>
      </c>
      <c r="AW90" s="1124" t="str">
        <f>IF(ISNUMBER(Q90),'Cover Page'!$D$35/1000000*'4 classification'!Q90/'FX rate'!$C16,"")</f>
        <v/>
      </c>
      <c r="AX90" s="1423" t="str">
        <f>IF(ISNUMBER(R90),'Cover Page'!$D$35/1000000*'4 classification'!R90/'FX rate'!$C16,"")</f>
        <v/>
      </c>
      <c r="AY90" s="1422" t="str">
        <f>IF(ISNUMBER(S90),'Cover Page'!$D$35/1000000*'4 classification'!S90/'FX rate'!$C16,"")</f>
        <v/>
      </c>
      <c r="AZ90" s="1432" t="str">
        <f>IF(ISNUMBER(T90),'Cover Page'!$D$35/1000000*'4 classification'!T90/'FX rate'!$C16,"")</f>
        <v/>
      </c>
      <c r="BA90" s="1421">
        <f>IF(ISNUMBER(U90),'Cover Page'!$D$35/1000000*'4 classification'!U90/'FX rate'!$C16,"")</f>
        <v>0</v>
      </c>
      <c r="BB90" s="1420">
        <f>IF(ISNUMBER(V90),'Cover Page'!$D$35/1000000*'4 classification'!V90/'FX rate'!$C16,"")</f>
        <v>0</v>
      </c>
      <c r="BC90" s="1122">
        <f>IF(ISNUMBER(W90),'Cover Page'!$D$35/1000000*'4 classification'!W90/'FX rate'!$C16,"")</f>
        <v>0</v>
      </c>
      <c r="BD90" s="960"/>
      <c r="BE90" s="960"/>
      <c r="BF90" s="960"/>
      <c r="BG90" s="960"/>
      <c r="BH90" s="960"/>
      <c r="BI90" s="960"/>
      <c r="BN90" s="1099">
        <v>2011</v>
      </c>
      <c r="BO90" s="1175" t="str">
        <f>IF(ISNUMBER(C90),'Cover Page'!$D$35/1000000*C90/'FX rate'!$C$22,"")</f>
        <v/>
      </c>
      <c r="BP90" s="1404" t="str">
        <f>IF(ISNUMBER(D90),'Cover Page'!$D$35/1000000*D90/'FX rate'!$C$22,"")</f>
        <v/>
      </c>
      <c r="BQ90" s="1178" t="str">
        <f>IF(ISNUMBER(E90),'Cover Page'!$D$35/1000000*E90/'FX rate'!$C$22,"")</f>
        <v/>
      </c>
      <c r="BR90" s="1405" t="str">
        <f>IF(ISNUMBER(F90),'Cover Page'!$D$35/1000000*F90/'FX rate'!$C$22,"")</f>
        <v/>
      </c>
      <c r="BS90" s="1404" t="str">
        <f>IF(ISNUMBER(G90),'Cover Page'!$D$35/1000000*G90/'FX rate'!$C$22,"")</f>
        <v/>
      </c>
      <c r="BT90" s="1178" t="str">
        <f>IF(ISNUMBER(H90),'Cover Page'!$D$35/1000000*H90/'FX rate'!$C$22,"")</f>
        <v/>
      </c>
      <c r="BU90" s="1405" t="str">
        <f>IF(ISNUMBER(I90),'Cover Page'!$D$35/1000000*I90/'FX rate'!$C$22,"")</f>
        <v/>
      </c>
      <c r="BV90" s="1404" t="str">
        <f>IF(ISNUMBER(J90),'Cover Page'!$D$35/1000000*J90/'FX rate'!$C$22,"")</f>
        <v/>
      </c>
      <c r="BW90" s="1178" t="str">
        <f>IF(ISNUMBER(K90),'Cover Page'!$D$35/1000000*K90/'FX rate'!$C$22,"")</f>
        <v/>
      </c>
      <c r="BX90" s="1405" t="str">
        <f>IF(ISNUMBER(L90),'Cover Page'!$D$35/1000000*L90/'FX rate'!$C$22,"")</f>
        <v/>
      </c>
      <c r="BY90" s="1404" t="str">
        <f>IF(ISNUMBER(M90),'Cover Page'!$D$35/1000000*M90/'FX rate'!$C$22,"")</f>
        <v/>
      </c>
      <c r="BZ90" s="1178" t="str">
        <f>IF(ISNUMBER(N90),'Cover Page'!$D$35/1000000*N90/'FX rate'!$C$22,"")</f>
        <v/>
      </c>
      <c r="CA90" s="1405" t="str">
        <f>IF(ISNUMBER(O90),'Cover Page'!$D$35/1000000*O90/'FX rate'!$C$22,"")</f>
        <v/>
      </c>
      <c r="CB90" s="1404" t="str">
        <f>IF(ISNUMBER(P90),'Cover Page'!$D$35/1000000*P90/'FX rate'!$C$22,"")</f>
        <v/>
      </c>
      <c r="CC90" s="1178" t="str">
        <f>IF(ISNUMBER(Q90),'Cover Page'!$D$35/1000000*Q90/'FX rate'!$C$22,"")</f>
        <v/>
      </c>
      <c r="CD90" s="1405" t="str">
        <f>IF(ISNUMBER(R90),'Cover Page'!$D$35/1000000*R90/'FX rate'!$C$22,"")</f>
        <v/>
      </c>
      <c r="CE90" s="1404" t="str">
        <f>IF(ISNUMBER(S90),'Cover Page'!$D$35/1000000*S90/'FX rate'!$C$22,"")</f>
        <v/>
      </c>
      <c r="CF90" s="1401" t="str">
        <f>IF(ISNUMBER(T90),'Cover Page'!$D$35/1000000*T90/'FX rate'!$C$22,"")</f>
        <v/>
      </c>
      <c r="CG90" s="1403">
        <f>IF(ISNUMBER(U90),'Cover Page'!$D$35/1000000*U90/'FX rate'!$C$22,"")</f>
        <v>0</v>
      </c>
      <c r="CH90" s="1402">
        <f>IF(ISNUMBER(V90),'Cover Page'!$D$35/1000000*V90/'FX rate'!$C$22,"")</f>
        <v>0</v>
      </c>
      <c r="CI90" s="1176">
        <f>IF(ISNUMBER(W90),'Cover Page'!$D$35/1000000*W90/'FX rate'!$C$22,"")</f>
        <v>0</v>
      </c>
      <c r="CJ90" s="1034"/>
      <c r="CK90" s="1034"/>
      <c r="CL90" s="1034"/>
      <c r="CM90" s="1034"/>
      <c r="CN90" s="1034"/>
      <c r="CO90" s="1034"/>
      <c r="CP90" s="1034"/>
      <c r="CQ90" s="1034"/>
      <c r="CR90" s="1034"/>
      <c r="CS90" s="1034"/>
    </row>
    <row r="91" spans="1:97" s="2" customFormat="1" ht="14.25" x14ac:dyDescent="0.2">
      <c r="A91" s="6"/>
      <c r="B91" s="85">
        <v>2012</v>
      </c>
      <c r="C91" s="210"/>
      <c r="D91" s="137"/>
      <c r="E91" s="136"/>
      <c r="F91" s="206"/>
      <c r="G91" s="137"/>
      <c r="H91" s="136"/>
      <c r="I91" s="206"/>
      <c r="J91" s="137"/>
      <c r="K91" s="136"/>
      <c r="L91" s="206"/>
      <c r="M91" s="137"/>
      <c r="N91" s="136"/>
      <c r="O91" s="206"/>
      <c r="P91" s="137"/>
      <c r="Q91" s="136"/>
      <c r="R91" s="206"/>
      <c r="S91" s="137"/>
      <c r="T91" s="137"/>
      <c r="U91" s="674">
        <f t="shared" si="7"/>
        <v>0</v>
      </c>
      <c r="V91" s="683">
        <f t="shared" si="8"/>
        <v>0</v>
      </c>
      <c r="W91" s="660">
        <f t="shared" si="9"/>
        <v>0</v>
      </c>
      <c r="AH91" s="1026">
        <v>2012</v>
      </c>
      <c r="AI91" s="1121" t="str">
        <f>IF(ISNUMBER(C91),'Cover Page'!$D$35/1000000*'4 classification'!C91/'FX rate'!$C17,"")</f>
        <v/>
      </c>
      <c r="AJ91" s="1422" t="str">
        <f>IF(ISNUMBER(D91),'Cover Page'!$D$35/1000000*'4 classification'!D91/'FX rate'!$C17,"")</f>
        <v/>
      </c>
      <c r="AK91" s="1124" t="str">
        <f>IF(ISNUMBER(E91),'Cover Page'!$D$35/1000000*'4 classification'!E91/'FX rate'!$C17,"")</f>
        <v/>
      </c>
      <c r="AL91" s="1423" t="str">
        <f>IF(ISNUMBER(F91),'Cover Page'!$D$35/1000000*'4 classification'!F91/'FX rate'!$C17,"")</f>
        <v/>
      </c>
      <c r="AM91" s="1422" t="str">
        <f>IF(ISNUMBER(G91),'Cover Page'!$D$35/1000000*'4 classification'!G91/'FX rate'!$C17,"")</f>
        <v/>
      </c>
      <c r="AN91" s="1124" t="str">
        <f>IF(ISNUMBER(H91),'Cover Page'!$D$35/1000000*'4 classification'!H91/'FX rate'!$C17,"")</f>
        <v/>
      </c>
      <c r="AO91" s="1423" t="str">
        <f>IF(ISNUMBER(I91),'Cover Page'!$D$35/1000000*'4 classification'!I91/'FX rate'!$C17,"")</f>
        <v/>
      </c>
      <c r="AP91" s="1422" t="str">
        <f>IF(ISNUMBER(J91),'Cover Page'!$D$35/1000000*'4 classification'!J91/'FX rate'!$C17,"")</f>
        <v/>
      </c>
      <c r="AQ91" s="1124" t="str">
        <f>IF(ISNUMBER(K91),'Cover Page'!$D$35/1000000*'4 classification'!K91/'FX rate'!$C17,"")</f>
        <v/>
      </c>
      <c r="AR91" s="1423" t="str">
        <f>IF(ISNUMBER(L91),'Cover Page'!$D$35/1000000*'4 classification'!L91/'FX rate'!$C17,"")</f>
        <v/>
      </c>
      <c r="AS91" s="1422" t="str">
        <f>IF(ISNUMBER(M91),'Cover Page'!$D$35/1000000*'4 classification'!M91/'FX rate'!$C17,"")</f>
        <v/>
      </c>
      <c r="AT91" s="1124" t="str">
        <f>IF(ISNUMBER(N91),'Cover Page'!$D$35/1000000*'4 classification'!N91/'FX rate'!$C17,"")</f>
        <v/>
      </c>
      <c r="AU91" s="1423" t="str">
        <f>IF(ISNUMBER(O91),'Cover Page'!$D$35/1000000*'4 classification'!O91/'FX rate'!$C17,"")</f>
        <v/>
      </c>
      <c r="AV91" s="1422" t="str">
        <f>IF(ISNUMBER(P91),'Cover Page'!$D$35/1000000*'4 classification'!P91/'FX rate'!$C17,"")</f>
        <v/>
      </c>
      <c r="AW91" s="1124" t="str">
        <f>IF(ISNUMBER(Q91),'Cover Page'!$D$35/1000000*'4 classification'!Q91/'FX rate'!$C17,"")</f>
        <v/>
      </c>
      <c r="AX91" s="1423" t="str">
        <f>IF(ISNUMBER(R91),'Cover Page'!$D$35/1000000*'4 classification'!R91/'FX rate'!$C17,"")</f>
        <v/>
      </c>
      <c r="AY91" s="1422" t="str">
        <f>IF(ISNUMBER(S91),'Cover Page'!$D$35/1000000*'4 classification'!S91/'FX rate'!$C17,"")</f>
        <v/>
      </c>
      <c r="AZ91" s="1432" t="str">
        <f>IF(ISNUMBER(T91),'Cover Page'!$D$35/1000000*'4 classification'!T91/'FX rate'!$C17,"")</f>
        <v/>
      </c>
      <c r="BA91" s="1421">
        <f>IF(ISNUMBER(U91),'Cover Page'!$D$35/1000000*'4 classification'!U91/'FX rate'!$C17,"")</f>
        <v>0</v>
      </c>
      <c r="BB91" s="1420">
        <f>IF(ISNUMBER(V91),'Cover Page'!$D$35/1000000*'4 classification'!V91/'FX rate'!$C17,"")</f>
        <v>0</v>
      </c>
      <c r="BC91" s="1122">
        <f>IF(ISNUMBER(W91),'Cover Page'!$D$35/1000000*'4 classification'!W91/'FX rate'!$C17,"")</f>
        <v>0</v>
      </c>
      <c r="BD91" s="960"/>
      <c r="BE91" s="960"/>
      <c r="BF91" s="960"/>
      <c r="BG91" s="960"/>
      <c r="BH91" s="960"/>
      <c r="BI91" s="960"/>
      <c r="BN91" s="1099">
        <v>2012</v>
      </c>
      <c r="BO91" s="1175" t="str">
        <f>IF(ISNUMBER(C91),'Cover Page'!$D$35/1000000*C91/'FX rate'!$C$22,"")</f>
        <v/>
      </c>
      <c r="BP91" s="1404" t="str">
        <f>IF(ISNUMBER(D91),'Cover Page'!$D$35/1000000*D91/'FX rate'!$C$22,"")</f>
        <v/>
      </c>
      <c r="BQ91" s="1178" t="str">
        <f>IF(ISNUMBER(E91),'Cover Page'!$D$35/1000000*E91/'FX rate'!$C$22,"")</f>
        <v/>
      </c>
      <c r="BR91" s="1405" t="str">
        <f>IF(ISNUMBER(F91),'Cover Page'!$D$35/1000000*F91/'FX rate'!$C$22,"")</f>
        <v/>
      </c>
      <c r="BS91" s="1404" t="str">
        <f>IF(ISNUMBER(G91),'Cover Page'!$D$35/1000000*G91/'FX rate'!$C$22,"")</f>
        <v/>
      </c>
      <c r="BT91" s="1178" t="str">
        <f>IF(ISNUMBER(H91),'Cover Page'!$D$35/1000000*H91/'FX rate'!$C$22,"")</f>
        <v/>
      </c>
      <c r="BU91" s="1405" t="str">
        <f>IF(ISNUMBER(I91),'Cover Page'!$D$35/1000000*I91/'FX rate'!$C$22,"")</f>
        <v/>
      </c>
      <c r="BV91" s="1404" t="str">
        <f>IF(ISNUMBER(J91),'Cover Page'!$D$35/1000000*J91/'FX rate'!$C$22,"")</f>
        <v/>
      </c>
      <c r="BW91" s="1178" t="str">
        <f>IF(ISNUMBER(K91),'Cover Page'!$D$35/1000000*K91/'FX rate'!$C$22,"")</f>
        <v/>
      </c>
      <c r="BX91" s="1405" t="str">
        <f>IF(ISNUMBER(L91),'Cover Page'!$D$35/1000000*L91/'FX rate'!$C$22,"")</f>
        <v/>
      </c>
      <c r="BY91" s="1404" t="str">
        <f>IF(ISNUMBER(M91),'Cover Page'!$D$35/1000000*M91/'FX rate'!$C$22,"")</f>
        <v/>
      </c>
      <c r="BZ91" s="1178" t="str">
        <f>IF(ISNUMBER(N91),'Cover Page'!$D$35/1000000*N91/'FX rate'!$C$22,"")</f>
        <v/>
      </c>
      <c r="CA91" s="1405" t="str">
        <f>IF(ISNUMBER(O91),'Cover Page'!$D$35/1000000*O91/'FX rate'!$C$22,"")</f>
        <v/>
      </c>
      <c r="CB91" s="1404" t="str">
        <f>IF(ISNUMBER(P91),'Cover Page'!$D$35/1000000*P91/'FX rate'!$C$22,"")</f>
        <v/>
      </c>
      <c r="CC91" s="1178" t="str">
        <f>IF(ISNUMBER(Q91),'Cover Page'!$D$35/1000000*Q91/'FX rate'!$C$22,"")</f>
        <v/>
      </c>
      <c r="CD91" s="1405" t="str">
        <f>IF(ISNUMBER(R91),'Cover Page'!$D$35/1000000*R91/'FX rate'!$C$22,"")</f>
        <v/>
      </c>
      <c r="CE91" s="1404" t="str">
        <f>IF(ISNUMBER(S91),'Cover Page'!$D$35/1000000*S91/'FX rate'!$C$22,"")</f>
        <v/>
      </c>
      <c r="CF91" s="1401" t="str">
        <f>IF(ISNUMBER(T91),'Cover Page'!$D$35/1000000*T91/'FX rate'!$C$22,"")</f>
        <v/>
      </c>
      <c r="CG91" s="1403">
        <f>IF(ISNUMBER(U91),'Cover Page'!$D$35/1000000*U91/'FX rate'!$C$22,"")</f>
        <v>0</v>
      </c>
      <c r="CH91" s="1402">
        <f>IF(ISNUMBER(V91),'Cover Page'!$D$35/1000000*V91/'FX rate'!$C$22,"")</f>
        <v>0</v>
      </c>
      <c r="CI91" s="1176">
        <f>IF(ISNUMBER(W91),'Cover Page'!$D$35/1000000*W91/'FX rate'!$C$22,"")</f>
        <v>0</v>
      </c>
      <c r="CJ91" s="1034"/>
      <c r="CK91" s="1034"/>
      <c r="CL91" s="1034"/>
      <c r="CM91" s="1034"/>
      <c r="CN91" s="1034"/>
      <c r="CO91" s="1034"/>
      <c r="CP91" s="1034"/>
      <c r="CQ91" s="1034"/>
      <c r="CR91" s="1034"/>
      <c r="CS91" s="1034"/>
    </row>
    <row r="92" spans="1:97" s="2" customFormat="1" ht="14.25" x14ac:dyDescent="0.2">
      <c r="A92" s="6"/>
      <c r="B92" s="85">
        <v>2013</v>
      </c>
      <c r="C92" s="210"/>
      <c r="D92" s="137"/>
      <c r="E92" s="136"/>
      <c r="F92" s="206"/>
      <c r="G92" s="137"/>
      <c r="H92" s="136"/>
      <c r="I92" s="206"/>
      <c r="J92" s="137"/>
      <c r="K92" s="136"/>
      <c r="L92" s="206"/>
      <c r="M92" s="137"/>
      <c r="N92" s="136"/>
      <c r="O92" s="206"/>
      <c r="P92" s="137"/>
      <c r="Q92" s="136"/>
      <c r="R92" s="206"/>
      <c r="S92" s="137"/>
      <c r="T92" s="137"/>
      <c r="U92" s="674">
        <f t="shared" si="7"/>
        <v>0</v>
      </c>
      <c r="V92" s="683">
        <f t="shared" si="8"/>
        <v>0</v>
      </c>
      <c r="W92" s="660">
        <f t="shared" si="9"/>
        <v>0</v>
      </c>
      <c r="AH92" s="1026">
        <v>2013</v>
      </c>
      <c r="AI92" s="1121" t="str">
        <f>IF(ISNUMBER(C92),'Cover Page'!$D$35/1000000*'4 classification'!C92/'FX rate'!$C18,"")</f>
        <v/>
      </c>
      <c r="AJ92" s="1422" t="str">
        <f>IF(ISNUMBER(D92),'Cover Page'!$D$35/1000000*'4 classification'!D92/'FX rate'!$C18,"")</f>
        <v/>
      </c>
      <c r="AK92" s="1124" t="str">
        <f>IF(ISNUMBER(E92),'Cover Page'!$D$35/1000000*'4 classification'!E92/'FX rate'!$C18,"")</f>
        <v/>
      </c>
      <c r="AL92" s="1423" t="str">
        <f>IF(ISNUMBER(F92),'Cover Page'!$D$35/1000000*'4 classification'!F92/'FX rate'!$C18,"")</f>
        <v/>
      </c>
      <c r="AM92" s="1422" t="str">
        <f>IF(ISNUMBER(G92),'Cover Page'!$D$35/1000000*'4 classification'!G92/'FX rate'!$C18,"")</f>
        <v/>
      </c>
      <c r="AN92" s="1124" t="str">
        <f>IF(ISNUMBER(H92),'Cover Page'!$D$35/1000000*'4 classification'!H92/'FX rate'!$C18,"")</f>
        <v/>
      </c>
      <c r="AO92" s="1423" t="str">
        <f>IF(ISNUMBER(I92),'Cover Page'!$D$35/1000000*'4 classification'!I92/'FX rate'!$C18,"")</f>
        <v/>
      </c>
      <c r="AP92" s="1422" t="str">
        <f>IF(ISNUMBER(J92),'Cover Page'!$D$35/1000000*'4 classification'!J92/'FX rate'!$C18,"")</f>
        <v/>
      </c>
      <c r="AQ92" s="1124" t="str">
        <f>IF(ISNUMBER(K92),'Cover Page'!$D$35/1000000*'4 classification'!K92/'FX rate'!$C18,"")</f>
        <v/>
      </c>
      <c r="AR92" s="1423" t="str">
        <f>IF(ISNUMBER(L92),'Cover Page'!$D$35/1000000*'4 classification'!L92/'FX rate'!$C18,"")</f>
        <v/>
      </c>
      <c r="AS92" s="1422" t="str">
        <f>IF(ISNUMBER(M92),'Cover Page'!$D$35/1000000*'4 classification'!M92/'FX rate'!$C18,"")</f>
        <v/>
      </c>
      <c r="AT92" s="1124" t="str">
        <f>IF(ISNUMBER(N92),'Cover Page'!$D$35/1000000*'4 classification'!N92/'FX rate'!$C18,"")</f>
        <v/>
      </c>
      <c r="AU92" s="1423" t="str">
        <f>IF(ISNUMBER(O92),'Cover Page'!$D$35/1000000*'4 classification'!O92/'FX rate'!$C18,"")</f>
        <v/>
      </c>
      <c r="AV92" s="1422" t="str">
        <f>IF(ISNUMBER(P92),'Cover Page'!$D$35/1000000*'4 classification'!P92/'FX rate'!$C18,"")</f>
        <v/>
      </c>
      <c r="AW92" s="1124" t="str">
        <f>IF(ISNUMBER(Q92),'Cover Page'!$D$35/1000000*'4 classification'!Q92/'FX rate'!$C18,"")</f>
        <v/>
      </c>
      <c r="AX92" s="1423" t="str">
        <f>IF(ISNUMBER(R92),'Cover Page'!$D$35/1000000*'4 classification'!R92/'FX rate'!$C18,"")</f>
        <v/>
      </c>
      <c r="AY92" s="1422" t="str">
        <f>IF(ISNUMBER(S92),'Cover Page'!$D$35/1000000*'4 classification'!S92/'FX rate'!$C18,"")</f>
        <v/>
      </c>
      <c r="AZ92" s="1432" t="str">
        <f>IF(ISNUMBER(T92),'Cover Page'!$D$35/1000000*'4 classification'!T92/'FX rate'!$C18,"")</f>
        <v/>
      </c>
      <c r="BA92" s="1421">
        <f>IF(ISNUMBER(U92),'Cover Page'!$D$35/1000000*'4 classification'!U92/'FX rate'!$C18,"")</f>
        <v>0</v>
      </c>
      <c r="BB92" s="1420">
        <f>IF(ISNUMBER(V92),'Cover Page'!$D$35/1000000*'4 classification'!V92/'FX rate'!$C18,"")</f>
        <v>0</v>
      </c>
      <c r="BC92" s="1122">
        <f>IF(ISNUMBER(W92),'Cover Page'!$D$35/1000000*'4 classification'!W92/'FX rate'!$C18,"")</f>
        <v>0</v>
      </c>
      <c r="BD92" s="960"/>
      <c r="BE92" s="960"/>
      <c r="BF92" s="960"/>
      <c r="BG92" s="960"/>
      <c r="BH92" s="960"/>
      <c r="BI92" s="960"/>
      <c r="BN92" s="1099">
        <v>2013</v>
      </c>
      <c r="BO92" s="1175" t="str">
        <f>IF(ISNUMBER(C92),'Cover Page'!$D$35/1000000*C92/'FX rate'!$C$22,"")</f>
        <v/>
      </c>
      <c r="BP92" s="1404" t="str">
        <f>IF(ISNUMBER(D92),'Cover Page'!$D$35/1000000*D92/'FX rate'!$C$22,"")</f>
        <v/>
      </c>
      <c r="BQ92" s="1178" t="str">
        <f>IF(ISNUMBER(E92),'Cover Page'!$D$35/1000000*E92/'FX rate'!$C$22,"")</f>
        <v/>
      </c>
      <c r="BR92" s="1405" t="str">
        <f>IF(ISNUMBER(F92),'Cover Page'!$D$35/1000000*F92/'FX rate'!$C$22,"")</f>
        <v/>
      </c>
      <c r="BS92" s="1404" t="str">
        <f>IF(ISNUMBER(G92),'Cover Page'!$D$35/1000000*G92/'FX rate'!$C$22,"")</f>
        <v/>
      </c>
      <c r="BT92" s="1178" t="str">
        <f>IF(ISNUMBER(H92),'Cover Page'!$D$35/1000000*H92/'FX rate'!$C$22,"")</f>
        <v/>
      </c>
      <c r="BU92" s="1405" t="str">
        <f>IF(ISNUMBER(I92),'Cover Page'!$D$35/1000000*I92/'FX rate'!$C$22,"")</f>
        <v/>
      </c>
      <c r="BV92" s="1404" t="str">
        <f>IF(ISNUMBER(J92),'Cover Page'!$D$35/1000000*J92/'FX rate'!$C$22,"")</f>
        <v/>
      </c>
      <c r="BW92" s="1178" t="str">
        <f>IF(ISNUMBER(K92),'Cover Page'!$D$35/1000000*K92/'FX rate'!$C$22,"")</f>
        <v/>
      </c>
      <c r="BX92" s="1405" t="str">
        <f>IF(ISNUMBER(L92),'Cover Page'!$D$35/1000000*L92/'FX rate'!$C$22,"")</f>
        <v/>
      </c>
      <c r="BY92" s="1404" t="str">
        <f>IF(ISNUMBER(M92),'Cover Page'!$D$35/1000000*M92/'FX rate'!$C$22,"")</f>
        <v/>
      </c>
      <c r="BZ92" s="1178" t="str">
        <f>IF(ISNUMBER(N92),'Cover Page'!$D$35/1000000*N92/'FX rate'!$C$22,"")</f>
        <v/>
      </c>
      <c r="CA92" s="1405" t="str">
        <f>IF(ISNUMBER(O92),'Cover Page'!$D$35/1000000*O92/'FX rate'!$C$22,"")</f>
        <v/>
      </c>
      <c r="CB92" s="1404" t="str">
        <f>IF(ISNUMBER(P92),'Cover Page'!$D$35/1000000*P92/'FX rate'!$C$22,"")</f>
        <v/>
      </c>
      <c r="CC92" s="1178" t="str">
        <f>IF(ISNUMBER(Q92),'Cover Page'!$D$35/1000000*Q92/'FX rate'!$C$22,"")</f>
        <v/>
      </c>
      <c r="CD92" s="1405" t="str">
        <f>IF(ISNUMBER(R92),'Cover Page'!$D$35/1000000*R92/'FX rate'!$C$22,"")</f>
        <v/>
      </c>
      <c r="CE92" s="1404" t="str">
        <f>IF(ISNUMBER(S92),'Cover Page'!$D$35/1000000*S92/'FX rate'!$C$22,"")</f>
        <v/>
      </c>
      <c r="CF92" s="1401" t="str">
        <f>IF(ISNUMBER(T92),'Cover Page'!$D$35/1000000*T92/'FX rate'!$C$22,"")</f>
        <v/>
      </c>
      <c r="CG92" s="1403">
        <f>IF(ISNUMBER(U92),'Cover Page'!$D$35/1000000*U92/'FX rate'!$C$22,"")</f>
        <v>0</v>
      </c>
      <c r="CH92" s="1402">
        <f>IF(ISNUMBER(V92),'Cover Page'!$D$35/1000000*V92/'FX rate'!$C$22,"")</f>
        <v>0</v>
      </c>
      <c r="CI92" s="1176">
        <f>IF(ISNUMBER(W92),'Cover Page'!$D$35/1000000*W92/'FX rate'!$C$22,"")</f>
        <v>0</v>
      </c>
      <c r="CJ92" s="1034"/>
      <c r="CK92" s="1034"/>
      <c r="CL92" s="1034"/>
      <c r="CM92" s="1034"/>
      <c r="CN92" s="1034"/>
      <c r="CO92" s="1034"/>
      <c r="CP92" s="1034"/>
      <c r="CQ92" s="1034"/>
      <c r="CR92" s="1034"/>
      <c r="CS92" s="1034"/>
    </row>
    <row r="93" spans="1:97" s="20" customFormat="1" ht="14.25" x14ac:dyDescent="0.2">
      <c r="A93" s="24"/>
      <c r="B93" s="41">
        <v>2014</v>
      </c>
      <c r="C93" s="213"/>
      <c r="D93" s="139"/>
      <c r="E93" s="138"/>
      <c r="F93" s="207"/>
      <c r="G93" s="139"/>
      <c r="H93" s="138"/>
      <c r="I93" s="207"/>
      <c r="J93" s="139"/>
      <c r="K93" s="138"/>
      <c r="L93" s="207"/>
      <c r="M93" s="139"/>
      <c r="N93" s="138"/>
      <c r="O93" s="207"/>
      <c r="P93" s="139"/>
      <c r="Q93" s="138"/>
      <c r="R93" s="207"/>
      <c r="S93" s="139"/>
      <c r="T93" s="139"/>
      <c r="U93" s="674">
        <f t="shared" si="7"/>
        <v>0</v>
      </c>
      <c r="V93" s="683">
        <f t="shared" si="8"/>
        <v>0</v>
      </c>
      <c r="W93" s="660">
        <f t="shared" si="9"/>
        <v>0</v>
      </c>
      <c r="AH93" s="1026">
        <v>2014</v>
      </c>
      <c r="AI93" s="1121" t="str">
        <f>IF(ISNUMBER(C93),'Cover Page'!$D$35/1000000*'4 classification'!C93/'FX rate'!$C19,"")</f>
        <v/>
      </c>
      <c r="AJ93" s="1422" t="str">
        <f>IF(ISNUMBER(D93),'Cover Page'!$D$35/1000000*'4 classification'!D93/'FX rate'!$C19,"")</f>
        <v/>
      </c>
      <c r="AK93" s="1124" t="str">
        <f>IF(ISNUMBER(E93),'Cover Page'!$D$35/1000000*'4 classification'!E93/'FX rate'!$C19,"")</f>
        <v/>
      </c>
      <c r="AL93" s="1423" t="str">
        <f>IF(ISNUMBER(F93),'Cover Page'!$D$35/1000000*'4 classification'!F93/'FX rate'!$C19,"")</f>
        <v/>
      </c>
      <c r="AM93" s="1422" t="str">
        <f>IF(ISNUMBER(G93),'Cover Page'!$D$35/1000000*'4 classification'!G93/'FX rate'!$C19,"")</f>
        <v/>
      </c>
      <c r="AN93" s="1124" t="str">
        <f>IF(ISNUMBER(H93),'Cover Page'!$D$35/1000000*'4 classification'!H93/'FX rate'!$C19,"")</f>
        <v/>
      </c>
      <c r="AO93" s="1423" t="str">
        <f>IF(ISNUMBER(I93),'Cover Page'!$D$35/1000000*'4 classification'!I93/'FX rate'!$C19,"")</f>
        <v/>
      </c>
      <c r="AP93" s="1422" t="str">
        <f>IF(ISNUMBER(J93),'Cover Page'!$D$35/1000000*'4 classification'!J93/'FX rate'!$C19,"")</f>
        <v/>
      </c>
      <c r="AQ93" s="1124" t="str">
        <f>IF(ISNUMBER(K93),'Cover Page'!$D$35/1000000*'4 classification'!K93/'FX rate'!$C19,"")</f>
        <v/>
      </c>
      <c r="AR93" s="1423" t="str">
        <f>IF(ISNUMBER(L93),'Cover Page'!$D$35/1000000*'4 classification'!L93/'FX rate'!$C19,"")</f>
        <v/>
      </c>
      <c r="AS93" s="1422" t="str">
        <f>IF(ISNUMBER(M93),'Cover Page'!$D$35/1000000*'4 classification'!M93/'FX rate'!$C19,"")</f>
        <v/>
      </c>
      <c r="AT93" s="1124" t="str">
        <f>IF(ISNUMBER(N93),'Cover Page'!$D$35/1000000*'4 classification'!N93/'FX rate'!$C19,"")</f>
        <v/>
      </c>
      <c r="AU93" s="1423" t="str">
        <f>IF(ISNUMBER(O93),'Cover Page'!$D$35/1000000*'4 classification'!O93/'FX rate'!$C19,"")</f>
        <v/>
      </c>
      <c r="AV93" s="1422" t="str">
        <f>IF(ISNUMBER(P93),'Cover Page'!$D$35/1000000*'4 classification'!P93/'FX rate'!$C19,"")</f>
        <v/>
      </c>
      <c r="AW93" s="1124" t="str">
        <f>IF(ISNUMBER(Q93),'Cover Page'!$D$35/1000000*'4 classification'!Q93/'FX rate'!$C19,"")</f>
        <v/>
      </c>
      <c r="AX93" s="1423" t="str">
        <f>IF(ISNUMBER(R93),'Cover Page'!$D$35/1000000*'4 classification'!R93/'FX rate'!$C19,"")</f>
        <v/>
      </c>
      <c r="AY93" s="1422" t="str">
        <f>IF(ISNUMBER(S93),'Cover Page'!$D$35/1000000*'4 classification'!S93/'FX rate'!$C19,"")</f>
        <v/>
      </c>
      <c r="AZ93" s="1432" t="str">
        <f>IF(ISNUMBER(T93),'Cover Page'!$D$35/1000000*'4 classification'!T93/'FX rate'!$C19,"")</f>
        <v/>
      </c>
      <c r="BA93" s="1421">
        <f>IF(ISNUMBER(U93),'Cover Page'!$D$35/1000000*'4 classification'!U93/'FX rate'!$C19,"")</f>
        <v>0</v>
      </c>
      <c r="BB93" s="1420">
        <f>IF(ISNUMBER(V93),'Cover Page'!$D$35/1000000*'4 classification'!V93/'FX rate'!$C19,"")</f>
        <v>0</v>
      </c>
      <c r="BC93" s="1122">
        <f>IF(ISNUMBER(W93),'Cover Page'!$D$35/1000000*'4 classification'!W93/'FX rate'!$C19,"")</f>
        <v>0</v>
      </c>
      <c r="BD93" s="960"/>
      <c r="BE93" s="960"/>
      <c r="BF93" s="960"/>
      <c r="BG93" s="960"/>
      <c r="BH93" s="960"/>
      <c r="BI93" s="960"/>
      <c r="BN93" s="1099">
        <v>2014</v>
      </c>
      <c r="BO93" s="1175" t="str">
        <f>IF(ISNUMBER(C93),'Cover Page'!$D$35/1000000*C93/'FX rate'!$C$22,"")</f>
        <v/>
      </c>
      <c r="BP93" s="1404" t="str">
        <f>IF(ISNUMBER(D93),'Cover Page'!$D$35/1000000*D93/'FX rate'!$C$22,"")</f>
        <v/>
      </c>
      <c r="BQ93" s="1178" t="str">
        <f>IF(ISNUMBER(E93),'Cover Page'!$D$35/1000000*E93/'FX rate'!$C$22,"")</f>
        <v/>
      </c>
      <c r="BR93" s="1405" t="str">
        <f>IF(ISNUMBER(F93),'Cover Page'!$D$35/1000000*F93/'FX rate'!$C$22,"")</f>
        <v/>
      </c>
      <c r="BS93" s="1404" t="str">
        <f>IF(ISNUMBER(G93),'Cover Page'!$D$35/1000000*G93/'FX rate'!$C$22,"")</f>
        <v/>
      </c>
      <c r="BT93" s="1178" t="str">
        <f>IF(ISNUMBER(H93),'Cover Page'!$D$35/1000000*H93/'FX rate'!$C$22,"")</f>
        <v/>
      </c>
      <c r="BU93" s="1405" t="str">
        <f>IF(ISNUMBER(I93),'Cover Page'!$D$35/1000000*I93/'FX rate'!$C$22,"")</f>
        <v/>
      </c>
      <c r="BV93" s="1404" t="str">
        <f>IF(ISNUMBER(J93),'Cover Page'!$D$35/1000000*J93/'FX rate'!$C$22,"")</f>
        <v/>
      </c>
      <c r="BW93" s="1178" t="str">
        <f>IF(ISNUMBER(K93),'Cover Page'!$D$35/1000000*K93/'FX rate'!$C$22,"")</f>
        <v/>
      </c>
      <c r="BX93" s="1405" t="str">
        <f>IF(ISNUMBER(L93),'Cover Page'!$D$35/1000000*L93/'FX rate'!$C$22,"")</f>
        <v/>
      </c>
      <c r="BY93" s="1404" t="str">
        <f>IF(ISNUMBER(M93),'Cover Page'!$D$35/1000000*M93/'FX rate'!$C$22,"")</f>
        <v/>
      </c>
      <c r="BZ93" s="1178" t="str">
        <f>IF(ISNUMBER(N93),'Cover Page'!$D$35/1000000*N93/'FX rate'!$C$22,"")</f>
        <v/>
      </c>
      <c r="CA93" s="1405" t="str">
        <f>IF(ISNUMBER(O93),'Cover Page'!$D$35/1000000*O93/'FX rate'!$C$22,"")</f>
        <v/>
      </c>
      <c r="CB93" s="1404" t="str">
        <f>IF(ISNUMBER(P93),'Cover Page'!$D$35/1000000*P93/'FX rate'!$C$22,"")</f>
        <v/>
      </c>
      <c r="CC93" s="1178" t="str">
        <f>IF(ISNUMBER(Q93),'Cover Page'!$D$35/1000000*Q93/'FX rate'!$C$22,"")</f>
        <v/>
      </c>
      <c r="CD93" s="1405" t="str">
        <f>IF(ISNUMBER(R93),'Cover Page'!$D$35/1000000*R93/'FX rate'!$C$22,"")</f>
        <v/>
      </c>
      <c r="CE93" s="1404" t="str">
        <f>IF(ISNUMBER(S93),'Cover Page'!$D$35/1000000*S93/'FX rate'!$C$22,"")</f>
        <v/>
      </c>
      <c r="CF93" s="1401" t="str">
        <f>IF(ISNUMBER(T93),'Cover Page'!$D$35/1000000*T93/'FX rate'!$C$22,"")</f>
        <v/>
      </c>
      <c r="CG93" s="1403">
        <f>IF(ISNUMBER(U93),'Cover Page'!$D$35/1000000*U93/'FX rate'!$C$22,"")</f>
        <v>0</v>
      </c>
      <c r="CH93" s="1402">
        <f>IF(ISNUMBER(V93),'Cover Page'!$D$35/1000000*V93/'FX rate'!$C$22,"")</f>
        <v>0</v>
      </c>
      <c r="CI93" s="1176">
        <f>IF(ISNUMBER(W93),'Cover Page'!$D$35/1000000*W93/'FX rate'!$C$22,"")</f>
        <v>0</v>
      </c>
      <c r="CJ93" s="1034"/>
      <c r="CK93" s="1034"/>
      <c r="CL93" s="1034"/>
      <c r="CM93" s="1034"/>
      <c r="CN93" s="1034"/>
      <c r="CO93" s="1034"/>
      <c r="CP93" s="1034"/>
      <c r="CQ93" s="1034"/>
      <c r="CR93" s="1034"/>
      <c r="CS93" s="1034"/>
    </row>
    <row r="94" spans="1:97" s="20" customFormat="1" ht="14.25" x14ac:dyDescent="0.2">
      <c r="A94" s="24"/>
      <c r="B94" s="85">
        <v>2015</v>
      </c>
      <c r="C94" s="210"/>
      <c r="D94" s="137"/>
      <c r="E94" s="136"/>
      <c r="F94" s="206"/>
      <c r="G94" s="137"/>
      <c r="H94" s="136"/>
      <c r="I94" s="206"/>
      <c r="J94" s="137"/>
      <c r="K94" s="136"/>
      <c r="L94" s="206"/>
      <c r="M94" s="137"/>
      <c r="N94" s="136"/>
      <c r="O94" s="206"/>
      <c r="P94" s="137"/>
      <c r="Q94" s="136"/>
      <c r="R94" s="206"/>
      <c r="S94" s="137"/>
      <c r="T94" s="137"/>
      <c r="U94" s="675">
        <f t="shared" si="7"/>
        <v>0</v>
      </c>
      <c r="V94" s="682">
        <f t="shared" si="8"/>
        <v>0</v>
      </c>
      <c r="W94" s="661">
        <f t="shared" si="9"/>
        <v>0</v>
      </c>
      <c r="AH94" s="1026">
        <v>2015</v>
      </c>
      <c r="AI94" s="1121" t="str">
        <f>IF(ISNUMBER(C94),'Cover Page'!$D$35/1000000*'4 classification'!C94/'FX rate'!$C20,"")</f>
        <v/>
      </c>
      <c r="AJ94" s="1422" t="str">
        <f>IF(ISNUMBER(D94),'Cover Page'!$D$35/1000000*'4 classification'!D94/'FX rate'!$C20,"")</f>
        <v/>
      </c>
      <c r="AK94" s="1124" t="str">
        <f>IF(ISNUMBER(E94),'Cover Page'!$D$35/1000000*'4 classification'!E94/'FX rate'!$C20,"")</f>
        <v/>
      </c>
      <c r="AL94" s="1423" t="str">
        <f>IF(ISNUMBER(F94),'Cover Page'!$D$35/1000000*'4 classification'!F94/'FX rate'!$C20,"")</f>
        <v/>
      </c>
      <c r="AM94" s="1422" t="str">
        <f>IF(ISNUMBER(G94),'Cover Page'!$D$35/1000000*'4 classification'!G94/'FX rate'!$C20,"")</f>
        <v/>
      </c>
      <c r="AN94" s="1124" t="str">
        <f>IF(ISNUMBER(H94),'Cover Page'!$D$35/1000000*'4 classification'!H94/'FX rate'!$C20,"")</f>
        <v/>
      </c>
      <c r="AO94" s="1423" t="str">
        <f>IF(ISNUMBER(I94),'Cover Page'!$D$35/1000000*'4 classification'!I94/'FX rate'!$C20,"")</f>
        <v/>
      </c>
      <c r="AP94" s="1422" t="str">
        <f>IF(ISNUMBER(J94),'Cover Page'!$D$35/1000000*'4 classification'!J94/'FX rate'!$C20,"")</f>
        <v/>
      </c>
      <c r="AQ94" s="1124" t="str">
        <f>IF(ISNUMBER(K94),'Cover Page'!$D$35/1000000*'4 classification'!K94/'FX rate'!$C20,"")</f>
        <v/>
      </c>
      <c r="AR94" s="1423" t="str">
        <f>IF(ISNUMBER(L94),'Cover Page'!$D$35/1000000*'4 classification'!L94/'FX rate'!$C20,"")</f>
        <v/>
      </c>
      <c r="AS94" s="1422" t="str">
        <f>IF(ISNUMBER(M94),'Cover Page'!$D$35/1000000*'4 classification'!M94/'FX rate'!$C20,"")</f>
        <v/>
      </c>
      <c r="AT94" s="1124" t="str">
        <f>IF(ISNUMBER(N94),'Cover Page'!$D$35/1000000*'4 classification'!N94/'FX rate'!$C20,"")</f>
        <v/>
      </c>
      <c r="AU94" s="1423" t="str">
        <f>IF(ISNUMBER(O94),'Cover Page'!$D$35/1000000*'4 classification'!O94/'FX rate'!$C20,"")</f>
        <v/>
      </c>
      <c r="AV94" s="1422" t="str">
        <f>IF(ISNUMBER(P94),'Cover Page'!$D$35/1000000*'4 classification'!P94/'FX rate'!$C20,"")</f>
        <v/>
      </c>
      <c r="AW94" s="1124" t="str">
        <f>IF(ISNUMBER(Q94),'Cover Page'!$D$35/1000000*'4 classification'!Q94/'FX rate'!$C20,"")</f>
        <v/>
      </c>
      <c r="AX94" s="1423" t="str">
        <f>IF(ISNUMBER(R94),'Cover Page'!$D$35/1000000*'4 classification'!R94/'FX rate'!$C20,"")</f>
        <v/>
      </c>
      <c r="AY94" s="1422" t="str">
        <f>IF(ISNUMBER(S94),'Cover Page'!$D$35/1000000*'4 classification'!S94/'FX rate'!$C20,"")</f>
        <v/>
      </c>
      <c r="AZ94" s="1432" t="str">
        <f>IF(ISNUMBER(T94),'Cover Page'!$D$35/1000000*'4 classification'!T94/'FX rate'!$C20,"")</f>
        <v/>
      </c>
      <c r="BA94" s="1421">
        <f>IF(ISNUMBER(U94),'Cover Page'!$D$35/1000000*'4 classification'!U94/'FX rate'!$C20,"")</f>
        <v>0</v>
      </c>
      <c r="BB94" s="1420">
        <f>IF(ISNUMBER(V94),'Cover Page'!$D$35/1000000*'4 classification'!V94/'FX rate'!$C20,"")</f>
        <v>0</v>
      </c>
      <c r="BC94" s="1122">
        <f>IF(ISNUMBER(W94),'Cover Page'!$D$35/1000000*'4 classification'!W94/'FX rate'!$C20,"")</f>
        <v>0</v>
      </c>
      <c r="BD94" s="960"/>
      <c r="BE94" s="960"/>
      <c r="BF94" s="960"/>
      <c r="BG94" s="960"/>
      <c r="BH94" s="960"/>
      <c r="BI94" s="960"/>
      <c r="BN94" s="1099">
        <v>2015</v>
      </c>
      <c r="BO94" s="1175" t="str">
        <f>IF(ISNUMBER(C94),'Cover Page'!$D$35/1000000*C94/'FX rate'!$C$22,"")</f>
        <v/>
      </c>
      <c r="BP94" s="1404" t="str">
        <f>IF(ISNUMBER(D94),'Cover Page'!$D$35/1000000*D94/'FX rate'!$C$22,"")</f>
        <v/>
      </c>
      <c r="BQ94" s="1178" t="str">
        <f>IF(ISNUMBER(E94),'Cover Page'!$D$35/1000000*E94/'FX rate'!$C$22,"")</f>
        <v/>
      </c>
      <c r="BR94" s="1405" t="str">
        <f>IF(ISNUMBER(F94),'Cover Page'!$D$35/1000000*F94/'FX rate'!$C$22,"")</f>
        <v/>
      </c>
      <c r="BS94" s="1404" t="str">
        <f>IF(ISNUMBER(G94),'Cover Page'!$D$35/1000000*G94/'FX rate'!$C$22,"")</f>
        <v/>
      </c>
      <c r="BT94" s="1178" t="str">
        <f>IF(ISNUMBER(H94),'Cover Page'!$D$35/1000000*H94/'FX rate'!$C$22,"")</f>
        <v/>
      </c>
      <c r="BU94" s="1405" t="str">
        <f>IF(ISNUMBER(I94),'Cover Page'!$D$35/1000000*I94/'FX rate'!$C$22,"")</f>
        <v/>
      </c>
      <c r="BV94" s="1404" t="str">
        <f>IF(ISNUMBER(J94),'Cover Page'!$D$35/1000000*J94/'FX rate'!$C$22,"")</f>
        <v/>
      </c>
      <c r="BW94" s="1178" t="str">
        <f>IF(ISNUMBER(K94),'Cover Page'!$D$35/1000000*K94/'FX rate'!$C$22,"")</f>
        <v/>
      </c>
      <c r="BX94" s="1405" t="str">
        <f>IF(ISNUMBER(L94),'Cover Page'!$D$35/1000000*L94/'FX rate'!$C$22,"")</f>
        <v/>
      </c>
      <c r="BY94" s="1404" t="str">
        <f>IF(ISNUMBER(M94),'Cover Page'!$D$35/1000000*M94/'FX rate'!$C$22,"")</f>
        <v/>
      </c>
      <c r="BZ94" s="1178" t="str">
        <f>IF(ISNUMBER(N94),'Cover Page'!$D$35/1000000*N94/'FX rate'!$C$22,"")</f>
        <v/>
      </c>
      <c r="CA94" s="1405" t="str">
        <f>IF(ISNUMBER(O94),'Cover Page'!$D$35/1000000*O94/'FX rate'!$C$22,"")</f>
        <v/>
      </c>
      <c r="CB94" s="1404" t="str">
        <f>IF(ISNUMBER(P94),'Cover Page'!$D$35/1000000*P94/'FX rate'!$C$22,"")</f>
        <v/>
      </c>
      <c r="CC94" s="1178" t="str">
        <f>IF(ISNUMBER(Q94),'Cover Page'!$D$35/1000000*Q94/'FX rate'!$C$22,"")</f>
        <v/>
      </c>
      <c r="CD94" s="1405" t="str">
        <f>IF(ISNUMBER(R94),'Cover Page'!$D$35/1000000*R94/'FX rate'!$C$22,"")</f>
        <v/>
      </c>
      <c r="CE94" s="1404" t="str">
        <f>IF(ISNUMBER(S94),'Cover Page'!$D$35/1000000*S94/'FX rate'!$C$22,"")</f>
        <v/>
      </c>
      <c r="CF94" s="1401" t="str">
        <f>IF(ISNUMBER(T94),'Cover Page'!$D$35/1000000*T94/'FX rate'!$C$22,"")</f>
        <v/>
      </c>
      <c r="CG94" s="1403">
        <f>IF(ISNUMBER(U94),'Cover Page'!$D$35/1000000*U94/'FX rate'!$C$22,"")</f>
        <v>0</v>
      </c>
      <c r="CH94" s="1402">
        <f>IF(ISNUMBER(V94),'Cover Page'!$D$35/1000000*V94/'FX rate'!$C$22,"")</f>
        <v>0</v>
      </c>
      <c r="CI94" s="1176">
        <f>IF(ISNUMBER(W94),'Cover Page'!$D$35/1000000*W94/'FX rate'!$C$22,"")</f>
        <v>0</v>
      </c>
      <c r="CJ94" s="1034"/>
      <c r="CK94" s="1034"/>
      <c r="CL94" s="1034"/>
      <c r="CM94" s="1034"/>
      <c r="CN94" s="1034"/>
      <c r="CO94" s="1034"/>
      <c r="CP94" s="1034"/>
      <c r="CQ94" s="1034"/>
      <c r="CR94" s="1034"/>
      <c r="CS94" s="1034"/>
    </row>
    <row r="95" spans="1:97" s="20" customFormat="1" ht="14.25" x14ac:dyDescent="0.2">
      <c r="A95" s="24"/>
      <c r="B95" s="85">
        <v>2016</v>
      </c>
      <c r="C95" s="210"/>
      <c r="D95" s="137"/>
      <c r="E95" s="136"/>
      <c r="F95" s="206"/>
      <c r="G95" s="137"/>
      <c r="H95" s="136"/>
      <c r="I95" s="206"/>
      <c r="J95" s="137"/>
      <c r="K95" s="136"/>
      <c r="L95" s="206"/>
      <c r="M95" s="137"/>
      <c r="N95" s="136"/>
      <c r="O95" s="206"/>
      <c r="P95" s="137"/>
      <c r="Q95" s="136"/>
      <c r="R95" s="206"/>
      <c r="S95" s="137"/>
      <c r="T95" s="137"/>
      <c r="U95" s="675">
        <f t="shared" ref="U95" si="10">C95+F95+I95+L95+O95+R95</f>
        <v>0</v>
      </c>
      <c r="V95" s="682">
        <f t="shared" ref="V95" si="11">D95+G95+J95+M95+P95+S95</f>
        <v>0</v>
      </c>
      <c r="W95" s="661">
        <f t="shared" ref="W95" si="12">E95+H95+K95+N95+Q95+T95</f>
        <v>0</v>
      </c>
      <c r="AH95" s="1029">
        <v>2016</v>
      </c>
      <c r="AI95" s="1121" t="str">
        <f>IF(ISNUMBER(C95),'Cover Page'!$D$35/1000000*'4 classification'!C95/'FX rate'!$C21,"")</f>
        <v/>
      </c>
      <c r="AJ95" s="1422" t="str">
        <f>IF(ISNUMBER(D95),'Cover Page'!$D$35/1000000*'4 classification'!D95/'FX rate'!$C21,"")</f>
        <v/>
      </c>
      <c r="AK95" s="1124" t="str">
        <f>IF(ISNUMBER(E95),'Cover Page'!$D$35/1000000*'4 classification'!E95/'FX rate'!$C21,"")</f>
        <v/>
      </c>
      <c r="AL95" s="1423" t="str">
        <f>IF(ISNUMBER(F95),'Cover Page'!$D$35/1000000*'4 classification'!F95/'FX rate'!$C21,"")</f>
        <v/>
      </c>
      <c r="AM95" s="1422" t="str">
        <f>IF(ISNUMBER(G95),'Cover Page'!$D$35/1000000*'4 classification'!G95/'FX rate'!$C21,"")</f>
        <v/>
      </c>
      <c r="AN95" s="1124" t="str">
        <f>IF(ISNUMBER(H95),'Cover Page'!$D$35/1000000*'4 classification'!H95/'FX rate'!$C21,"")</f>
        <v/>
      </c>
      <c r="AO95" s="1423" t="str">
        <f>IF(ISNUMBER(I95),'Cover Page'!$D$35/1000000*'4 classification'!I95/'FX rate'!$C21,"")</f>
        <v/>
      </c>
      <c r="AP95" s="1422" t="str">
        <f>IF(ISNUMBER(J95),'Cover Page'!$D$35/1000000*'4 classification'!J95/'FX rate'!$C21,"")</f>
        <v/>
      </c>
      <c r="AQ95" s="1124" t="str">
        <f>IF(ISNUMBER(K95),'Cover Page'!$D$35/1000000*'4 classification'!K95/'FX rate'!$C21,"")</f>
        <v/>
      </c>
      <c r="AR95" s="1423" t="str">
        <f>IF(ISNUMBER(L95),'Cover Page'!$D$35/1000000*'4 classification'!L95/'FX rate'!$C21,"")</f>
        <v/>
      </c>
      <c r="AS95" s="1422" t="str">
        <f>IF(ISNUMBER(M95),'Cover Page'!$D$35/1000000*'4 classification'!M95/'FX rate'!$C21,"")</f>
        <v/>
      </c>
      <c r="AT95" s="1124" t="str">
        <f>IF(ISNUMBER(N95),'Cover Page'!$D$35/1000000*'4 classification'!N95/'FX rate'!$C21,"")</f>
        <v/>
      </c>
      <c r="AU95" s="1423" t="str">
        <f>IF(ISNUMBER(O95),'Cover Page'!$D$35/1000000*'4 classification'!O95/'FX rate'!$C21,"")</f>
        <v/>
      </c>
      <c r="AV95" s="1422" t="str">
        <f>IF(ISNUMBER(P95),'Cover Page'!$D$35/1000000*'4 classification'!P95/'FX rate'!$C21,"")</f>
        <v/>
      </c>
      <c r="AW95" s="1124" t="str">
        <f>IF(ISNUMBER(Q95),'Cover Page'!$D$35/1000000*'4 classification'!Q95/'FX rate'!$C21,"")</f>
        <v/>
      </c>
      <c r="AX95" s="1423" t="str">
        <f>IF(ISNUMBER(R95),'Cover Page'!$D$35/1000000*'4 classification'!R95/'FX rate'!$C21,"")</f>
        <v/>
      </c>
      <c r="AY95" s="1422" t="str">
        <f>IF(ISNUMBER(S95),'Cover Page'!$D$35/1000000*'4 classification'!S95/'FX rate'!$C21,"")</f>
        <v/>
      </c>
      <c r="AZ95" s="1432" t="str">
        <f>IF(ISNUMBER(T95),'Cover Page'!$D$35/1000000*'4 classification'!T95/'FX rate'!$C21,"")</f>
        <v/>
      </c>
      <c r="BA95" s="1421">
        <f>IF(ISNUMBER(U95),'Cover Page'!$D$35/1000000*'4 classification'!U95/'FX rate'!$C21,"")</f>
        <v>0</v>
      </c>
      <c r="BB95" s="1420">
        <f>IF(ISNUMBER(V95),'Cover Page'!$D$35/1000000*'4 classification'!V95/'FX rate'!$C21,"")</f>
        <v>0</v>
      </c>
      <c r="BC95" s="1122">
        <f>IF(ISNUMBER(W95),'Cover Page'!$D$35/1000000*'4 classification'!W95/'FX rate'!$C21,"")</f>
        <v>0</v>
      </c>
      <c r="BD95" s="960"/>
      <c r="BE95" s="960"/>
      <c r="BF95" s="960"/>
      <c r="BG95" s="960"/>
      <c r="BH95" s="960"/>
      <c r="BI95" s="960"/>
      <c r="BN95" s="1102">
        <v>2016</v>
      </c>
      <c r="BO95" s="1175" t="str">
        <f>IF(ISNUMBER(C95),'Cover Page'!$D$35/1000000*C95/'FX rate'!$C$22,"")</f>
        <v/>
      </c>
      <c r="BP95" s="1404" t="str">
        <f>IF(ISNUMBER(D95),'Cover Page'!$D$35/1000000*D95/'FX rate'!$C$22,"")</f>
        <v/>
      </c>
      <c r="BQ95" s="1178" t="str">
        <f>IF(ISNUMBER(E95),'Cover Page'!$D$35/1000000*E95/'FX rate'!$C$22,"")</f>
        <v/>
      </c>
      <c r="BR95" s="1405" t="str">
        <f>IF(ISNUMBER(F95),'Cover Page'!$D$35/1000000*F95/'FX rate'!$C$22,"")</f>
        <v/>
      </c>
      <c r="BS95" s="1404" t="str">
        <f>IF(ISNUMBER(G95),'Cover Page'!$D$35/1000000*G95/'FX rate'!$C$22,"")</f>
        <v/>
      </c>
      <c r="BT95" s="1178" t="str">
        <f>IF(ISNUMBER(H95),'Cover Page'!$D$35/1000000*H95/'FX rate'!$C$22,"")</f>
        <v/>
      </c>
      <c r="BU95" s="1405" t="str">
        <f>IF(ISNUMBER(I95),'Cover Page'!$D$35/1000000*I95/'FX rate'!$C$22,"")</f>
        <v/>
      </c>
      <c r="BV95" s="1404" t="str">
        <f>IF(ISNUMBER(J95),'Cover Page'!$D$35/1000000*J95/'FX rate'!$C$22,"")</f>
        <v/>
      </c>
      <c r="BW95" s="1178" t="str">
        <f>IF(ISNUMBER(K95),'Cover Page'!$D$35/1000000*K95/'FX rate'!$C$22,"")</f>
        <v/>
      </c>
      <c r="BX95" s="1405" t="str">
        <f>IF(ISNUMBER(L95),'Cover Page'!$D$35/1000000*L95/'FX rate'!$C$22,"")</f>
        <v/>
      </c>
      <c r="BY95" s="1404" t="str">
        <f>IF(ISNUMBER(M95),'Cover Page'!$D$35/1000000*M95/'FX rate'!$C$22,"")</f>
        <v/>
      </c>
      <c r="BZ95" s="1178" t="str">
        <f>IF(ISNUMBER(N95),'Cover Page'!$D$35/1000000*N95/'FX rate'!$C$22,"")</f>
        <v/>
      </c>
      <c r="CA95" s="1405" t="str">
        <f>IF(ISNUMBER(O95),'Cover Page'!$D$35/1000000*O95/'FX rate'!$C$22,"")</f>
        <v/>
      </c>
      <c r="CB95" s="1404" t="str">
        <f>IF(ISNUMBER(P95),'Cover Page'!$D$35/1000000*P95/'FX rate'!$C$22,"")</f>
        <v/>
      </c>
      <c r="CC95" s="1178" t="str">
        <f>IF(ISNUMBER(Q95),'Cover Page'!$D$35/1000000*Q95/'FX rate'!$C$22,"")</f>
        <v/>
      </c>
      <c r="CD95" s="1405" t="str">
        <f>IF(ISNUMBER(R95),'Cover Page'!$D$35/1000000*R95/'FX rate'!$C$22,"")</f>
        <v/>
      </c>
      <c r="CE95" s="1404" t="str">
        <f>IF(ISNUMBER(S95),'Cover Page'!$D$35/1000000*S95/'FX rate'!$C$22,"")</f>
        <v/>
      </c>
      <c r="CF95" s="1401" t="str">
        <f>IF(ISNUMBER(T95),'Cover Page'!$D$35/1000000*T95/'FX rate'!$C$22,"")</f>
        <v/>
      </c>
      <c r="CG95" s="1403">
        <f>IF(ISNUMBER(U95),'Cover Page'!$D$35/1000000*U95/'FX rate'!$C$22,"")</f>
        <v>0</v>
      </c>
      <c r="CH95" s="1402">
        <f>IF(ISNUMBER(V95),'Cover Page'!$D$35/1000000*V95/'FX rate'!$C$22,"")</f>
        <v>0</v>
      </c>
      <c r="CI95" s="1176">
        <f>IF(ISNUMBER(W95),'Cover Page'!$D$35/1000000*W95/'FX rate'!$C$22,"")</f>
        <v>0</v>
      </c>
      <c r="CJ95" s="1034"/>
      <c r="CK95" s="1034"/>
      <c r="CL95" s="1034"/>
      <c r="CM95" s="1034"/>
      <c r="CN95" s="1034"/>
      <c r="CO95" s="1034"/>
      <c r="CP95" s="1034"/>
      <c r="CQ95" s="1034"/>
      <c r="CR95" s="1034"/>
      <c r="CS95" s="1034"/>
    </row>
    <row r="96" spans="1:97" s="20" customFormat="1" ht="14.25" x14ac:dyDescent="0.2">
      <c r="A96" s="24"/>
      <c r="B96" s="168">
        <v>2017</v>
      </c>
      <c r="C96" s="893"/>
      <c r="D96" s="896"/>
      <c r="E96" s="805"/>
      <c r="F96" s="897"/>
      <c r="G96" s="896"/>
      <c r="H96" s="805"/>
      <c r="I96" s="897"/>
      <c r="J96" s="896"/>
      <c r="K96" s="805"/>
      <c r="L96" s="897"/>
      <c r="M96" s="896"/>
      <c r="N96" s="805"/>
      <c r="O96" s="897"/>
      <c r="P96" s="896"/>
      <c r="Q96" s="805"/>
      <c r="R96" s="897"/>
      <c r="S96" s="896"/>
      <c r="T96" s="896"/>
      <c r="U96" s="684">
        <f>C96+F96+I96+L96+O96+R96</f>
        <v>0</v>
      </c>
      <c r="V96" s="685">
        <f>D96+G96+J96+M96+P96+S96</f>
        <v>0</v>
      </c>
      <c r="W96" s="686">
        <f>E96+H96+K96+N96+Q96+T96</f>
        <v>0</v>
      </c>
      <c r="AH96" s="1138">
        <v>2017</v>
      </c>
      <c r="AI96" s="1146" t="str">
        <f>IF(ISNUMBER(C96),'Cover Page'!$D$35/1000000*'4 classification'!C96/'FX rate'!$C22,"")</f>
        <v/>
      </c>
      <c r="AJ96" s="1424" t="str">
        <f>IF(ISNUMBER(D96),'Cover Page'!$D$35/1000000*'4 classification'!D96/'FX rate'!$C22,"")</f>
        <v/>
      </c>
      <c r="AK96" s="1215" t="str">
        <f>IF(ISNUMBER(E96),'Cover Page'!$D$35/1000000*'4 classification'!E96/'FX rate'!$C22,"")</f>
        <v/>
      </c>
      <c r="AL96" s="1139" t="str">
        <f>IF(ISNUMBER(F96),'Cover Page'!$D$35/1000000*'4 classification'!F96/'FX rate'!$C22,"")</f>
        <v/>
      </c>
      <c r="AM96" s="1424" t="str">
        <f>IF(ISNUMBER(G96),'Cover Page'!$D$35/1000000*'4 classification'!G96/'FX rate'!$C22,"")</f>
        <v/>
      </c>
      <c r="AN96" s="1215" t="str">
        <f>IF(ISNUMBER(H96),'Cover Page'!$D$35/1000000*'4 classification'!H96/'FX rate'!$C22,"")</f>
        <v/>
      </c>
      <c r="AO96" s="1139" t="str">
        <f>IF(ISNUMBER(I96),'Cover Page'!$D$35/1000000*'4 classification'!I96/'FX rate'!$C22,"")</f>
        <v/>
      </c>
      <c r="AP96" s="1424" t="str">
        <f>IF(ISNUMBER(J96),'Cover Page'!$D$35/1000000*'4 classification'!J96/'FX rate'!$C22,"")</f>
        <v/>
      </c>
      <c r="AQ96" s="1215" t="str">
        <f>IF(ISNUMBER(K96),'Cover Page'!$D$35/1000000*'4 classification'!K96/'FX rate'!$C22,"")</f>
        <v/>
      </c>
      <c r="AR96" s="1139" t="str">
        <f>IF(ISNUMBER(L96),'Cover Page'!$D$35/1000000*'4 classification'!L96/'FX rate'!$C22,"")</f>
        <v/>
      </c>
      <c r="AS96" s="1424" t="str">
        <f>IF(ISNUMBER(M96),'Cover Page'!$D$35/1000000*'4 classification'!M96/'FX rate'!$C22,"")</f>
        <v/>
      </c>
      <c r="AT96" s="1215" t="str">
        <f>IF(ISNUMBER(N96),'Cover Page'!$D$35/1000000*'4 classification'!N96/'FX rate'!$C22,"")</f>
        <v/>
      </c>
      <c r="AU96" s="1139" t="str">
        <f>IF(ISNUMBER(O96),'Cover Page'!$D$35/1000000*'4 classification'!O96/'FX rate'!$C22,"")</f>
        <v/>
      </c>
      <c r="AV96" s="1424" t="str">
        <f>IF(ISNUMBER(P96),'Cover Page'!$D$35/1000000*'4 classification'!P96/'FX rate'!$C22,"")</f>
        <v/>
      </c>
      <c r="AW96" s="1215" t="str">
        <f>IF(ISNUMBER(Q96),'Cover Page'!$D$35/1000000*'4 classification'!Q96/'FX rate'!$C22,"")</f>
        <v/>
      </c>
      <c r="AX96" s="1139" t="str">
        <f>IF(ISNUMBER(R96),'Cover Page'!$D$35/1000000*'4 classification'!R96/'FX rate'!$C22,"")</f>
        <v/>
      </c>
      <c r="AY96" s="1424" t="str">
        <f>IF(ISNUMBER(S96),'Cover Page'!$D$35/1000000*'4 classification'!S96/'FX rate'!$C22,"")</f>
        <v/>
      </c>
      <c r="AZ96" s="1428" t="str">
        <f>IF(ISNUMBER(T96),'Cover Page'!$D$35/1000000*'4 classification'!T96/'FX rate'!$C22,"")</f>
        <v/>
      </c>
      <c r="BA96" s="1139">
        <f>IF(ISNUMBER(U96),'Cover Page'!$D$35/1000000*'4 classification'!U96/'FX rate'!$C22,"")</f>
        <v>0</v>
      </c>
      <c r="BB96" s="1424">
        <f>IF(ISNUMBER(V96),'Cover Page'!$D$35/1000000*'4 classification'!V96/'FX rate'!$C22,"")</f>
        <v>0</v>
      </c>
      <c r="BC96" s="1215">
        <f>IF(ISNUMBER(W96),'Cover Page'!$D$35/1000000*'4 classification'!W96/'FX rate'!$C22,"")</f>
        <v>0</v>
      </c>
      <c r="BD96" s="960"/>
      <c r="BE96" s="960"/>
      <c r="BF96" s="960"/>
      <c r="BG96" s="960"/>
      <c r="BH96" s="960"/>
      <c r="BI96" s="960"/>
      <c r="BN96" s="1193">
        <v>2017</v>
      </c>
      <c r="BO96" s="1202" t="str">
        <f>IF(ISNUMBER(C96),'Cover Page'!$D$35/1000000*C96/'FX rate'!$C$22,"")</f>
        <v/>
      </c>
      <c r="BP96" s="1408" t="str">
        <f>IF(ISNUMBER(D96),'Cover Page'!$D$35/1000000*D96/'FX rate'!$C$22,"")</f>
        <v/>
      </c>
      <c r="BQ96" s="1196" t="str">
        <f>IF(ISNUMBER(E96),'Cover Page'!$D$35/1000000*E96/'FX rate'!$C$22,"")</f>
        <v/>
      </c>
      <c r="BR96" s="1194" t="str">
        <f>IF(ISNUMBER(F96),'Cover Page'!$D$35/1000000*F96/'FX rate'!$C$22,"")</f>
        <v/>
      </c>
      <c r="BS96" s="1408" t="str">
        <f>IF(ISNUMBER(G96),'Cover Page'!$D$35/1000000*G96/'FX rate'!$C$22,"")</f>
        <v/>
      </c>
      <c r="BT96" s="1196" t="str">
        <f>IF(ISNUMBER(H96),'Cover Page'!$D$35/1000000*H96/'FX rate'!$C$22,"")</f>
        <v/>
      </c>
      <c r="BU96" s="1194" t="str">
        <f>IF(ISNUMBER(I96),'Cover Page'!$D$35/1000000*I96/'FX rate'!$C$22,"")</f>
        <v/>
      </c>
      <c r="BV96" s="1408" t="str">
        <f>IF(ISNUMBER(J96),'Cover Page'!$D$35/1000000*J96/'FX rate'!$C$22,"")</f>
        <v/>
      </c>
      <c r="BW96" s="1196" t="str">
        <f>IF(ISNUMBER(K96),'Cover Page'!$D$35/1000000*K96/'FX rate'!$C$22,"")</f>
        <v/>
      </c>
      <c r="BX96" s="1194" t="str">
        <f>IF(ISNUMBER(L96),'Cover Page'!$D$35/1000000*L96/'FX rate'!$C$22,"")</f>
        <v/>
      </c>
      <c r="BY96" s="1408" t="str">
        <f>IF(ISNUMBER(M96),'Cover Page'!$D$35/1000000*M96/'FX rate'!$C$22,"")</f>
        <v/>
      </c>
      <c r="BZ96" s="1196" t="str">
        <f>IF(ISNUMBER(N96),'Cover Page'!$D$35/1000000*N96/'FX rate'!$C$22,"")</f>
        <v/>
      </c>
      <c r="CA96" s="1194" t="str">
        <f>IF(ISNUMBER(O96),'Cover Page'!$D$35/1000000*O96/'FX rate'!$C$22,"")</f>
        <v/>
      </c>
      <c r="CB96" s="1408" t="str">
        <f>IF(ISNUMBER(P96),'Cover Page'!$D$35/1000000*P96/'FX rate'!$C$22,"")</f>
        <v/>
      </c>
      <c r="CC96" s="1196" t="str">
        <f>IF(ISNUMBER(Q96),'Cover Page'!$D$35/1000000*Q96/'FX rate'!$C$22,"")</f>
        <v/>
      </c>
      <c r="CD96" s="1194" t="str">
        <f>IF(ISNUMBER(R96),'Cover Page'!$D$35/1000000*R96/'FX rate'!$C$22,"")</f>
        <v/>
      </c>
      <c r="CE96" s="1408" t="str">
        <f>IF(ISNUMBER(S96),'Cover Page'!$D$35/1000000*S96/'FX rate'!$C$22,"")</f>
        <v/>
      </c>
      <c r="CF96" s="1410" t="str">
        <f>IF(ISNUMBER(T96),'Cover Page'!$D$35/1000000*T96/'FX rate'!$C$22,"")</f>
        <v/>
      </c>
      <c r="CG96" s="1194">
        <f>IF(ISNUMBER(U96),'Cover Page'!$D$35/1000000*U96/'FX rate'!$C$22,"")</f>
        <v>0</v>
      </c>
      <c r="CH96" s="1408">
        <f>IF(ISNUMBER(V96),'Cover Page'!$D$35/1000000*V96/'FX rate'!$C$22,"")</f>
        <v>0</v>
      </c>
      <c r="CI96" s="1196">
        <f>IF(ISNUMBER(W96),'Cover Page'!$D$35/1000000*W96/'FX rate'!$C$22,"")</f>
        <v>0</v>
      </c>
      <c r="CJ96" s="1034"/>
      <c r="CK96" s="1034"/>
      <c r="CL96" s="1034"/>
      <c r="CM96" s="1034"/>
      <c r="CN96" s="1034"/>
      <c r="CO96" s="1034"/>
      <c r="CP96" s="1034"/>
      <c r="CQ96" s="1034"/>
      <c r="CR96" s="1034"/>
      <c r="CS96" s="1034"/>
    </row>
    <row r="97" spans="1:97" s="2" customFormat="1" ht="14.25" customHeight="1" x14ac:dyDescent="0.2">
      <c r="B97" s="229" t="s">
        <v>653</v>
      </c>
      <c r="C97" s="1366"/>
      <c r="D97" s="1370"/>
      <c r="E97" s="1367"/>
      <c r="F97" s="1371"/>
      <c r="G97" s="1370"/>
      <c r="H97" s="1367"/>
      <c r="I97" s="1371"/>
      <c r="J97" s="1370"/>
      <c r="K97" s="1367"/>
      <c r="L97" s="1371"/>
      <c r="M97" s="1370"/>
      <c r="N97" s="1367"/>
      <c r="O97" s="1371"/>
      <c r="P97" s="1370"/>
      <c r="Q97" s="1367"/>
      <c r="R97" s="1371"/>
      <c r="S97" s="1370"/>
      <c r="T97" s="1370"/>
      <c r="U97" s="687">
        <f t="shared" si="7"/>
        <v>0</v>
      </c>
      <c r="V97" s="688">
        <f t="shared" si="8"/>
        <v>0</v>
      </c>
      <c r="W97" s="689">
        <f t="shared" si="9"/>
        <v>0</v>
      </c>
      <c r="AH97" s="960"/>
      <c r="AI97" s="960"/>
      <c r="AJ97" s="960"/>
      <c r="AK97" s="960"/>
      <c r="AL97" s="960"/>
      <c r="AM97" s="960"/>
      <c r="AN97" s="960"/>
      <c r="AO97" s="960"/>
      <c r="AP97" s="960"/>
      <c r="AQ97" s="960"/>
      <c r="AR97" s="960"/>
      <c r="AS97" s="960"/>
      <c r="AT97" s="960"/>
      <c r="AU97" s="960"/>
      <c r="AV97" s="960"/>
      <c r="AW97" s="960"/>
      <c r="AX97" s="960"/>
      <c r="AY97" s="960"/>
      <c r="AZ97" s="960"/>
      <c r="BA97" s="977"/>
      <c r="BB97" s="960"/>
      <c r="BC97" s="960"/>
      <c r="BD97" s="960"/>
      <c r="BE97" s="960"/>
      <c r="BF97" s="960"/>
      <c r="BG97" s="960"/>
      <c r="BH97" s="960"/>
      <c r="BI97" s="960"/>
      <c r="BN97" s="1033"/>
      <c r="BO97" s="1033"/>
      <c r="BP97" s="1033"/>
      <c r="BQ97" s="1033"/>
      <c r="BR97" s="1033"/>
      <c r="BS97" s="1033"/>
      <c r="BT97" s="1033"/>
      <c r="BU97" s="1033"/>
      <c r="BV97" s="1033"/>
      <c r="BW97" s="1033"/>
      <c r="BX97" s="1033"/>
      <c r="BY97" s="1033"/>
      <c r="BZ97" s="1033"/>
      <c r="CA97" s="1033"/>
      <c r="CB97" s="1033"/>
      <c r="CC97" s="1033"/>
      <c r="CD97" s="1033"/>
      <c r="CE97" s="1033"/>
      <c r="CF97" s="1033"/>
      <c r="CG97" s="1033"/>
      <c r="CH97" s="1033"/>
      <c r="CI97" s="1033"/>
      <c r="CJ97" s="1034"/>
      <c r="CK97" s="1034"/>
      <c r="CL97" s="1034"/>
      <c r="CM97" s="1034"/>
      <c r="CN97" s="1034"/>
      <c r="CO97" s="1034"/>
      <c r="CP97" s="1034"/>
      <c r="CQ97" s="1034"/>
      <c r="CR97" s="1034"/>
      <c r="CS97" s="1034"/>
    </row>
    <row r="98" spans="1:97" s="14" customFormat="1" ht="69.95" customHeight="1" thickBot="1" x14ac:dyDescent="0.25">
      <c r="A98" s="2"/>
      <c r="B98" s="230" t="s">
        <v>358</v>
      </c>
      <c r="C98" s="216"/>
      <c r="D98" s="231"/>
      <c r="E98" s="217"/>
      <c r="F98" s="232"/>
      <c r="G98" s="231"/>
      <c r="H98" s="217"/>
      <c r="I98" s="232"/>
      <c r="J98" s="231"/>
      <c r="K98" s="217"/>
      <c r="L98" s="232"/>
      <c r="M98" s="231"/>
      <c r="N98" s="217"/>
      <c r="O98" s="232"/>
      <c r="P98" s="231"/>
      <c r="Q98" s="217"/>
      <c r="R98" s="232"/>
      <c r="S98" s="231"/>
      <c r="T98" s="231"/>
      <c r="U98" s="679"/>
      <c r="V98" s="690"/>
      <c r="W98" s="680"/>
      <c r="AH98" s="961"/>
      <c r="AI98" s="961"/>
      <c r="AJ98" s="961"/>
      <c r="AK98" s="961"/>
      <c r="AL98" s="961"/>
      <c r="AM98" s="961"/>
      <c r="AN98" s="961"/>
      <c r="AO98" s="961"/>
      <c r="AP98" s="961"/>
      <c r="AQ98" s="961"/>
      <c r="AR98" s="961"/>
      <c r="AS98" s="961"/>
      <c r="AT98" s="961"/>
      <c r="AU98" s="961"/>
      <c r="AV98" s="961"/>
      <c r="AW98" s="961"/>
      <c r="AX98" s="961"/>
      <c r="AY98" s="961"/>
      <c r="AZ98" s="961"/>
      <c r="BA98" s="961"/>
      <c r="BB98" s="961"/>
      <c r="BC98" s="961"/>
      <c r="BD98" s="960"/>
      <c r="BE98" s="960"/>
      <c r="BF98" s="960"/>
      <c r="BG98" s="960"/>
      <c r="BH98" s="960"/>
      <c r="BI98" s="960"/>
      <c r="BN98" s="1034"/>
      <c r="BO98" s="1034"/>
      <c r="BP98" s="1034"/>
      <c r="BQ98" s="1034"/>
      <c r="BR98" s="1034"/>
      <c r="BS98" s="1034"/>
      <c r="BT98" s="1034"/>
      <c r="BU98" s="1034"/>
      <c r="BV98" s="1034"/>
      <c r="BW98" s="1034"/>
      <c r="BX98" s="1034"/>
      <c r="BY98" s="1034"/>
      <c r="BZ98" s="1034"/>
      <c r="CA98" s="1034"/>
      <c r="CB98" s="1034"/>
      <c r="CC98" s="1034"/>
      <c r="CD98" s="1034"/>
      <c r="CE98" s="1034"/>
      <c r="CF98" s="1034"/>
      <c r="CG98" s="1034"/>
      <c r="CH98" s="1034"/>
      <c r="CI98" s="1034"/>
      <c r="CJ98" s="1034"/>
      <c r="CK98" s="1034"/>
      <c r="CL98" s="1034"/>
      <c r="CM98" s="1034"/>
      <c r="CN98" s="1034"/>
      <c r="CO98" s="1034"/>
      <c r="CP98" s="1034"/>
      <c r="CQ98" s="1034"/>
      <c r="CR98" s="1034"/>
      <c r="CS98" s="1034"/>
    </row>
    <row r="99" spans="1:97" s="2" customFormat="1" ht="20.100000000000001" customHeight="1" x14ac:dyDescent="0.2">
      <c r="B99" s="7"/>
      <c r="C99" s="906" t="str">
        <f>IF(MAX(C91:C96)&gt;0,IF(ISBLANK(C90),"Please extend back to at least 2011",""),"")</f>
        <v/>
      </c>
      <c r="D99" s="906" t="str">
        <f t="shared" ref="D99:T99" si="13">IF(MAX(D91:D96)&gt;0,IF(ISBLANK(D90),"Please extend back to at least 2011",""),"")</f>
        <v/>
      </c>
      <c r="E99" s="906" t="str">
        <f t="shared" si="13"/>
        <v/>
      </c>
      <c r="F99" s="906" t="str">
        <f t="shared" si="13"/>
        <v/>
      </c>
      <c r="G99" s="906" t="str">
        <f t="shared" si="13"/>
        <v/>
      </c>
      <c r="H99" s="906" t="str">
        <f t="shared" si="13"/>
        <v/>
      </c>
      <c r="I99" s="906" t="str">
        <f t="shared" si="13"/>
        <v/>
      </c>
      <c r="J99" s="906" t="str">
        <f t="shared" si="13"/>
        <v/>
      </c>
      <c r="K99" s="906" t="str">
        <f t="shared" si="13"/>
        <v/>
      </c>
      <c r="L99" s="906" t="str">
        <f t="shared" si="13"/>
        <v/>
      </c>
      <c r="M99" s="906" t="str">
        <f t="shared" si="13"/>
        <v/>
      </c>
      <c r="N99" s="906" t="str">
        <f t="shared" si="13"/>
        <v/>
      </c>
      <c r="O99" s="906" t="str">
        <f t="shared" si="13"/>
        <v/>
      </c>
      <c r="P99" s="906" t="str">
        <f t="shared" si="13"/>
        <v/>
      </c>
      <c r="Q99" s="906" t="str">
        <f t="shared" si="13"/>
        <v/>
      </c>
      <c r="R99" s="906" t="str">
        <f t="shared" si="13"/>
        <v/>
      </c>
      <c r="S99" s="906" t="str">
        <f t="shared" si="13"/>
        <v/>
      </c>
      <c r="T99" s="906" t="str">
        <f t="shared" si="13"/>
        <v/>
      </c>
      <c r="U99" s="7"/>
      <c r="V99" s="7"/>
      <c r="W99" s="7"/>
      <c r="AH99" s="960"/>
      <c r="AI99" s="960"/>
      <c r="AJ99" s="960"/>
      <c r="AK99" s="960"/>
      <c r="AL99" s="960"/>
      <c r="AM99" s="960"/>
      <c r="AN99" s="960"/>
      <c r="AO99" s="960"/>
      <c r="AP99" s="960"/>
      <c r="AQ99" s="960"/>
      <c r="AR99" s="960"/>
      <c r="AS99" s="960"/>
      <c r="AT99" s="960"/>
      <c r="AU99" s="960"/>
      <c r="AV99" s="960"/>
      <c r="AW99" s="960"/>
      <c r="AX99" s="960"/>
      <c r="AY99" s="960"/>
      <c r="AZ99" s="960"/>
      <c r="BA99" s="960"/>
      <c r="BB99" s="960"/>
      <c r="BC99" s="960"/>
      <c r="BD99" s="960"/>
      <c r="BE99" s="960"/>
      <c r="BF99" s="960"/>
      <c r="BG99" s="960"/>
      <c r="BH99" s="960"/>
      <c r="BI99" s="960"/>
      <c r="BN99" s="1033"/>
      <c r="BO99" s="1033"/>
      <c r="BP99" s="1033"/>
      <c r="BQ99" s="1033"/>
      <c r="BR99" s="1033"/>
      <c r="BS99" s="1033"/>
      <c r="BT99" s="1033"/>
      <c r="BU99" s="1033"/>
      <c r="BV99" s="1033"/>
      <c r="BW99" s="1033"/>
      <c r="BX99" s="1033"/>
      <c r="BY99" s="1033"/>
      <c r="BZ99" s="1033"/>
      <c r="CA99" s="1033"/>
      <c r="CB99" s="1033"/>
      <c r="CC99" s="1033"/>
      <c r="CD99" s="1033"/>
      <c r="CE99" s="1033"/>
      <c r="CF99" s="1033"/>
      <c r="CG99" s="1033"/>
      <c r="CH99" s="1033"/>
      <c r="CI99" s="1033"/>
      <c r="CJ99" s="1034"/>
      <c r="CK99" s="1034"/>
      <c r="CL99" s="1034"/>
      <c r="CM99" s="1034"/>
      <c r="CN99" s="1034"/>
      <c r="CO99" s="1034"/>
      <c r="CP99" s="1034"/>
      <c r="CQ99" s="1034"/>
      <c r="CR99" s="1034"/>
      <c r="CS99" s="1034"/>
    </row>
    <row r="100" spans="1:97" s="2" customFormat="1" ht="20.100000000000001" customHeight="1" x14ac:dyDescent="0.2">
      <c r="B100" s="1648" t="s">
        <v>671</v>
      </c>
      <c r="C100" s="1649" t="s">
        <v>854</v>
      </c>
      <c r="D100" s="1649" t="s">
        <v>855</v>
      </c>
      <c r="E100" s="1649" t="s">
        <v>856</v>
      </c>
      <c r="F100" s="1649" t="s">
        <v>857</v>
      </c>
      <c r="G100" s="1649" t="s">
        <v>858</v>
      </c>
      <c r="H100" s="1649" t="s">
        <v>859</v>
      </c>
      <c r="I100" s="1649" t="s">
        <v>860</v>
      </c>
      <c r="J100" s="1649" t="s">
        <v>861</v>
      </c>
      <c r="K100" s="1649" t="s">
        <v>862</v>
      </c>
      <c r="L100" s="1649" t="s">
        <v>863</v>
      </c>
      <c r="M100" s="1649" t="s">
        <v>864</v>
      </c>
      <c r="N100" s="1649" t="s">
        <v>865</v>
      </c>
      <c r="O100" s="1649" t="s">
        <v>866</v>
      </c>
      <c r="P100" s="1649" t="s">
        <v>867</v>
      </c>
      <c r="Q100" s="1649" t="s">
        <v>868</v>
      </c>
      <c r="R100" s="1649" t="s">
        <v>869</v>
      </c>
      <c r="S100" s="1649" t="s">
        <v>870</v>
      </c>
      <c r="T100" s="1649" t="s">
        <v>871</v>
      </c>
      <c r="U100" s="7"/>
      <c r="V100" s="7"/>
      <c r="W100" s="7"/>
      <c r="AH100" s="960"/>
      <c r="AI100" s="960"/>
      <c r="AJ100" s="960"/>
      <c r="AK100" s="960"/>
      <c r="AL100" s="960"/>
      <c r="AM100" s="960"/>
      <c r="AN100" s="960"/>
      <c r="AO100" s="960"/>
      <c r="AP100" s="960"/>
      <c r="AQ100" s="960"/>
      <c r="AR100" s="960"/>
      <c r="AS100" s="960"/>
      <c r="AT100" s="960"/>
      <c r="AU100" s="960"/>
      <c r="AV100" s="960"/>
      <c r="AW100" s="960"/>
      <c r="AX100" s="960"/>
      <c r="AY100" s="960"/>
      <c r="AZ100" s="960"/>
      <c r="BA100" s="960"/>
      <c r="BB100" s="960"/>
      <c r="BC100" s="960"/>
      <c r="BD100" s="960"/>
      <c r="BE100" s="960"/>
      <c r="BF100" s="960"/>
      <c r="BG100" s="960"/>
      <c r="BH100" s="960"/>
      <c r="BI100" s="960"/>
      <c r="BN100" s="1033"/>
      <c r="BO100" s="1033"/>
      <c r="BP100" s="1033"/>
      <c r="BQ100" s="1033"/>
      <c r="BR100" s="1033"/>
      <c r="BS100" s="1033"/>
      <c r="BT100" s="1033"/>
      <c r="BU100" s="1033"/>
      <c r="BV100" s="1033"/>
      <c r="BW100" s="1033"/>
      <c r="BX100" s="1033"/>
      <c r="BY100" s="1033"/>
      <c r="BZ100" s="1033"/>
      <c r="CA100" s="1033"/>
      <c r="CB100" s="1033"/>
      <c r="CC100" s="1033"/>
      <c r="CD100" s="1033"/>
      <c r="CE100" s="1033"/>
      <c r="CF100" s="1033"/>
      <c r="CG100" s="1033"/>
      <c r="CH100" s="1033"/>
      <c r="CI100" s="1033"/>
      <c r="CJ100" s="1034"/>
      <c r="CK100" s="1034"/>
      <c r="CL100" s="1034"/>
      <c r="CM100" s="1034"/>
      <c r="CN100" s="1034"/>
      <c r="CO100" s="1034"/>
      <c r="CP100" s="1034"/>
      <c r="CQ100" s="1034"/>
      <c r="CR100" s="1034"/>
      <c r="CS100" s="1034"/>
    </row>
    <row r="101" spans="1:97" s="2" customFormat="1" ht="20.100000000000001" customHeight="1" x14ac:dyDescent="0.2">
      <c r="B101" s="7"/>
      <c r="C101" s="7"/>
      <c r="D101" s="7"/>
      <c r="E101" s="7"/>
      <c r="F101" s="7"/>
      <c r="G101" s="7"/>
      <c r="H101" s="7"/>
      <c r="I101" s="7"/>
      <c r="J101" s="7"/>
      <c r="K101" s="7"/>
      <c r="L101" s="7"/>
      <c r="M101" s="7"/>
      <c r="N101" s="7"/>
      <c r="O101" s="7"/>
      <c r="P101" s="7"/>
      <c r="Q101" s="7"/>
      <c r="R101" s="7"/>
      <c r="S101" s="7"/>
      <c r="T101" s="7"/>
      <c r="U101" s="7"/>
      <c r="V101" s="7"/>
      <c r="W101" s="7"/>
      <c r="AH101" s="960"/>
      <c r="AI101" s="960"/>
      <c r="AJ101" s="960"/>
      <c r="AK101" s="960"/>
      <c r="AL101" s="960"/>
      <c r="AM101" s="960"/>
      <c r="AN101" s="960"/>
      <c r="AO101" s="960"/>
      <c r="AP101" s="960"/>
      <c r="AQ101" s="960"/>
      <c r="AR101" s="960"/>
      <c r="AS101" s="960"/>
      <c r="AT101" s="960"/>
      <c r="AU101" s="960"/>
      <c r="AV101" s="960"/>
      <c r="AW101" s="960"/>
      <c r="AX101" s="960"/>
      <c r="AY101" s="960"/>
      <c r="AZ101" s="960"/>
      <c r="BA101" s="960"/>
      <c r="BB101" s="960"/>
      <c r="BC101" s="960"/>
      <c r="BD101" s="960"/>
      <c r="BE101" s="960"/>
      <c r="BF101" s="960"/>
      <c r="BG101" s="960"/>
      <c r="BH101" s="960"/>
      <c r="BI101" s="960"/>
      <c r="BN101" s="1033"/>
      <c r="BO101" s="1033"/>
      <c r="BP101" s="1033"/>
      <c r="BQ101" s="1033"/>
      <c r="BR101" s="1033"/>
      <c r="BS101" s="1033"/>
      <c r="BT101" s="1033"/>
      <c r="BU101" s="1033"/>
      <c r="BV101" s="1033"/>
      <c r="BW101" s="1033"/>
      <c r="BX101" s="1033"/>
      <c r="BY101" s="1033"/>
      <c r="BZ101" s="1033"/>
      <c r="CA101" s="1033"/>
      <c r="CB101" s="1033"/>
      <c r="CC101" s="1033"/>
      <c r="CD101" s="1033"/>
      <c r="CE101" s="1033"/>
      <c r="CF101" s="1033"/>
      <c r="CG101" s="1033"/>
      <c r="CH101" s="1033"/>
      <c r="CI101" s="1033"/>
      <c r="CJ101" s="1034"/>
      <c r="CK101" s="1034"/>
      <c r="CL101" s="1034"/>
      <c r="CM101" s="1034"/>
      <c r="CN101" s="1034"/>
      <c r="CO101" s="1034"/>
      <c r="CP101" s="1034"/>
      <c r="CQ101" s="1034"/>
      <c r="CR101" s="1034"/>
      <c r="CS101" s="1034"/>
    </row>
    <row r="102" spans="1:97" s="2" customFormat="1" ht="14.25" customHeight="1" x14ac:dyDescent="0.25">
      <c r="B102" s="110" t="s">
        <v>44</v>
      </c>
      <c r="C102" s="7"/>
      <c r="D102" s="7"/>
      <c r="E102" s="7"/>
      <c r="F102" s="7"/>
      <c r="G102" s="7"/>
      <c r="H102" s="7"/>
      <c r="I102" s="7"/>
      <c r="J102" s="7"/>
      <c r="K102" s="7"/>
      <c r="L102" s="7"/>
      <c r="M102" s="7"/>
      <c r="N102" s="7"/>
      <c r="O102" s="7"/>
      <c r="P102" s="7"/>
      <c r="Q102" s="7"/>
      <c r="R102" s="7"/>
      <c r="S102" s="7"/>
      <c r="T102" s="7"/>
      <c r="U102" s="7"/>
      <c r="V102" s="7"/>
      <c r="W102" s="7"/>
      <c r="AH102" s="1216"/>
      <c r="AI102" s="960"/>
      <c r="AJ102" s="960"/>
      <c r="AK102" s="960"/>
      <c r="AL102" s="960"/>
      <c r="AM102" s="960"/>
      <c r="AN102" s="960"/>
      <c r="AO102" s="960"/>
      <c r="AP102" s="960"/>
      <c r="AQ102" s="960"/>
      <c r="AR102" s="960"/>
      <c r="AS102" s="960"/>
      <c r="AT102" s="960"/>
      <c r="AU102" s="960"/>
      <c r="AV102" s="960"/>
      <c r="AW102" s="960"/>
      <c r="AX102" s="960"/>
      <c r="AY102" s="960"/>
      <c r="AZ102" s="960"/>
      <c r="BA102" s="960"/>
      <c r="BB102" s="960"/>
      <c r="BC102" s="960"/>
      <c r="BD102" s="960"/>
      <c r="BE102" s="960"/>
      <c r="BF102" s="960"/>
      <c r="BG102" s="960"/>
      <c r="BH102" s="960"/>
      <c r="BI102" s="960"/>
      <c r="BN102" s="1217"/>
      <c r="BO102" s="1033"/>
      <c r="BP102" s="1033"/>
      <c r="BQ102" s="1033"/>
      <c r="BR102" s="1033"/>
      <c r="BS102" s="1033"/>
      <c r="BT102" s="1033"/>
      <c r="BU102" s="1033"/>
      <c r="BV102" s="1033"/>
      <c r="BW102" s="1033"/>
      <c r="BX102" s="1033"/>
      <c r="BY102" s="1033"/>
      <c r="BZ102" s="1033"/>
      <c r="CA102" s="1033"/>
      <c r="CB102" s="1033"/>
      <c r="CC102" s="1033"/>
      <c r="CD102" s="1033"/>
      <c r="CE102" s="1033"/>
      <c r="CF102" s="1033"/>
      <c r="CG102" s="1033"/>
      <c r="CH102" s="1033"/>
      <c r="CI102" s="1033"/>
      <c r="CJ102" s="1034"/>
      <c r="CK102" s="1034"/>
      <c r="CL102" s="1034"/>
      <c r="CM102" s="1034"/>
      <c r="CN102" s="1034"/>
      <c r="CO102" s="1034"/>
      <c r="CP102" s="1034"/>
      <c r="CQ102" s="1034"/>
      <c r="CR102" s="1034"/>
      <c r="CS102" s="1034"/>
    </row>
    <row r="103" spans="1:97" s="2" customFormat="1" ht="9.9499999999999993" customHeight="1" x14ac:dyDescent="0.2">
      <c r="B103" s="7"/>
      <c r="C103" s="7"/>
      <c r="D103" s="7"/>
      <c r="E103" s="7"/>
      <c r="F103" s="7"/>
      <c r="G103" s="7"/>
      <c r="H103" s="7"/>
      <c r="I103" s="7"/>
      <c r="J103" s="7"/>
      <c r="K103" s="7"/>
      <c r="L103" s="7"/>
      <c r="M103" s="7"/>
      <c r="N103" s="7"/>
      <c r="O103" s="7"/>
      <c r="P103" s="7"/>
      <c r="Q103" s="7"/>
      <c r="R103" s="7"/>
      <c r="S103" s="7"/>
      <c r="T103" s="7"/>
      <c r="U103" s="7"/>
      <c r="V103" s="7"/>
      <c r="W103" s="7"/>
      <c r="Y103"/>
      <c r="Z103"/>
      <c r="AA103"/>
      <c r="AB103"/>
      <c r="AC103"/>
      <c r="AD103"/>
      <c r="AE103"/>
      <c r="AF103"/>
      <c r="AG103"/>
      <c r="AH103" s="960"/>
      <c r="AI103" s="960"/>
      <c r="AJ103" s="960"/>
      <c r="AK103" s="960"/>
      <c r="AL103" s="960"/>
      <c r="AM103" s="960"/>
      <c r="AN103" s="960"/>
      <c r="AO103" s="960"/>
      <c r="AP103" s="960"/>
      <c r="AQ103" s="960"/>
      <c r="AR103" s="960"/>
      <c r="AS103" s="960"/>
      <c r="AT103" s="960"/>
      <c r="AU103" s="960"/>
      <c r="AV103" s="960"/>
      <c r="AW103" s="960"/>
      <c r="AX103" s="960"/>
      <c r="AY103" s="960"/>
      <c r="AZ103" s="960"/>
      <c r="BA103" s="960"/>
      <c r="BB103" s="960"/>
      <c r="BC103" s="960"/>
      <c r="BD103" s="960"/>
      <c r="BE103" s="960"/>
      <c r="BF103" s="960"/>
      <c r="BG103" s="960"/>
      <c r="BH103" s="960"/>
      <c r="BI103" s="960"/>
      <c r="BN103" s="1033"/>
      <c r="BO103" s="1033"/>
      <c r="BP103" s="1033"/>
      <c r="BQ103" s="1033"/>
      <c r="BR103" s="1033"/>
      <c r="BS103" s="1033"/>
      <c r="BT103" s="1033"/>
      <c r="BU103" s="1033"/>
      <c r="BV103" s="1033"/>
      <c r="BW103" s="1033"/>
      <c r="BX103" s="1033"/>
      <c r="BY103" s="1033"/>
      <c r="BZ103" s="1033"/>
      <c r="CA103" s="1033"/>
      <c r="CB103" s="1033"/>
      <c r="CC103" s="1033"/>
      <c r="CD103" s="1033"/>
      <c r="CE103" s="1033"/>
      <c r="CF103" s="1033"/>
      <c r="CG103" s="1033"/>
      <c r="CH103" s="1033"/>
      <c r="CI103" s="1033"/>
      <c r="CJ103" s="1034"/>
      <c r="CK103" s="1034"/>
      <c r="CL103" s="1034"/>
      <c r="CM103" s="1034"/>
      <c r="CN103" s="1034"/>
      <c r="CO103" s="1034"/>
      <c r="CP103" s="1034"/>
      <c r="CQ103" s="1034"/>
      <c r="CR103" s="1034"/>
      <c r="CS103" s="1034"/>
    </row>
    <row r="104" spans="1:97" s="2" customFormat="1" ht="14.25" customHeight="1" x14ac:dyDescent="0.25">
      <c r="B104" s="2136"/>
      <c r="C104" s="182" t="s">
        <v>1</v>
      </c>
      <c r="D104" s="183" t="s">
        <v>2</v>
      </c>
      <c r="E104" s="182" t="s">
        <v>3</v>
      </c>
      <c r="F104" s="183" t="s">
        <v>94</v>
      </c>
      <c r="G104" s="182" t="s">
        <v>4</v>
      </c>
      <c r="H104" s="183" t="s">
        <v>5</v>
      </c>
      <c r="I104" s="182" t="s">
        <v>6</v>
      </c>
      <c r="J104" s="183" t="s">
        <v>7</v>
      </c>
      <c r="K104" s="182" t="s">
        <v>8</v>
      </c>
      <c r="L104" s="183" t="s">
        <v>9</v>
      </c>
      <c r="M104" s="182" t="s">
        <v>10</v>
      </c>
      <c r="N104" s="183" t="s">
        <v>11</v>
      </c>
      <c r="O104" s="183" t="s">
        <v>12</v>
      </c>
      <c r="P104" s="182" t="s">
        <v>13</v>
      </c>
      <c r="Q104" s="183" t="s">
        <v>14</v>
      </c>
      <c r="R104" s="183" t="s">
        <v>15</v>
      </c>
      <c r="S104" s="184" t="s">
        <v>16</v>
      </c>
      <c r="T104" s="185" t="s">
        <v>17</v>
      </c>
      <c r="U104" s="185" t="s">
        <v>18</v>
      </c>
      <c r="V104" s="185" t="s">
        <v>19</v>
      </c>
      <c r="Y104"/>
      <c r="Z104"/>
      <c r="AA104"/>
      <c r="AB104"/>
      <c r="AC104"/>
      <c r="AD104"/>
      <c r="AE104"/>
      <c r="AF104"/>
      <c r="AG104"/>
      <c r="AH104" s="1385" t="s">
        <v>44</v>
      </c>
      <c r="AI104" s="1147"/>
      <c r="AJ104" s="973"/>
      <c r="AK104" s="973"/>
      <c r="AL104" s="1147"/>
      <c r="AM104" s="973"/>
      <c r="AN104" s="973"/>
      <c r="AO104" s="1147"/>
      <c r="AP104" s="973"/>
      <c r="AQ104" s="973"/>
      <c r="AR104" s="1147"/>
      <c r="AS104" s="960"/>
      <c r="AT104" s="960"/>
      <c r="AU104" s="960"/>
      <c r="AV104" s="960"/>
      <c r="AW104" s="960"/>
      <c r="AX104" s="960"/>
      <c r="AY104" s="973"/>
      <c r="AZ104" s="973"/>
      <c r="BA104" s="1148"/>
      <c r="BB104" s="973"/>
      <c r="BC104" s="960"/>
      <c r="BD104" s="960"/>
      <c r="BE104" s="960"/>
      <c r="BF104" s="960"/>
      <c r="BG104" s="960"/>
      <c r="BH104" s="960"/>
      <c r="BI104" s="960"/>
      <c r="BN104" s="1394" t="s">
        <v>44</v>
      </c>
      <c r="BO104" s="1203"/>
      <c r="BP104" s="1046"/>
      <c r="BQ104" s="1046"/>
      <c r="BR104" s="1203"/>
      <c r="BS104" s="1046"/>
      <c r="BT104" s="1046"/>
      <c r="BU104" s="1203"/>
      <c r="BV104" s="1046"/>
      <c r="BW104" s="1046"/>
      <c r="BX104" s="1203"/>
      <c r="BY104" s="1046"/>
      <c r="BZ104" s="1046"/>
      <c r="CA104" s="1203"/>
      <c r="CB104" s="1046"/>
      <c r="CC104" s="1046"/>
      <c r="CD104" s="1203"/>
      <c r="CE104" s="1046"/>
      <c r="CF104" s="1046"/>
      <c r="CG104" s="1204"/>
      <c r="CH104" s="1046"/>
      <c r="CI104" s="1046"/>
      <c r="CJ104" s="1034"/>
      <c r="CK104" s="1034"/>
      <c r="CL104" s="1034"/>
      <c r="CM104" s="1034"/>
      <c r="CN104" s="1034"/>
      <c r="CO104" s="1034"/>
      <c r="CP104" s="1034"/>
      <c r="CQ104" s="1034"/>
      <c r="CR104" s="1034"/>
      <c r="CS104" s="1034"/>
    </row>
    <row r="105" spans="1:97" s="2" customFormat="1" ht="25.5" customHeight="1" x14ac:dyDescent="0.25">
      <c r="B105" s="2137"/>
      <c r="C105" s="2151" t="s">
        <v>103</v>
      </c>
      <c r="D105" s="2152"/>
      <c r="E105" s="2152"/>
      <c r="F105" s="2153"/>
      <c r="G105" s="2151" t="s">
        <v>639</v>
      </c>
      <c r="H105" s="2152"/>
      <c r="I105" s="2152"/>
      <c r="J105" s="2153"/>
      <c r="K105" s="2151" t="s">
        <v>640</v>
      </c>
      <c r="L105" s="2152"/>
      <c r="M105" s="2152"/>
      <c r="N105" s="2153"/>
      <c r="O105" s="2151" t="s">
        <v>641</v>
      </c>
      <c r="P105" s="2152"/>
      <c r="Q105" s="2152"/>
      <c r="R105" s="2153"/>
      <c r="S105" s="2151" t="s">
        <v>50</v>
      </c>
      <c r="T105" s="2152"/>
      <c r="U105" s="2152"/>
      <c r="V105" s="2153"/>
      <c r="W105" s="1484"/>
      <c r="Y105"/>
      <c r="Z105"/>
      <c r="AA105"/>
      <c r="AB105"/>
      <c r="AC105"/>
      <c r="AD105"/>
      <c r="AE105"/>
      <c r="AF105"/>
      <c r="AG105"/>
      <c r="AH105" s="1385"/>
      <c r="AI105" s="1147"/>
      <c r="AJ105" s="973"/>
      <c r="AK105" s="973"/>
      <c r="AL105" s="1147"/>
      <c r="AM105" s="973"/>
      <c r="AN105" s="973"/>
      <c r="AO105" s="1147"/>
      <c r="AP105" s="973"/>
      <c r="AQ105" s="973"/>
      <c r="AR105" s="1147"/>
      <c r="AS105" s="960"/>
      <c r="AT105" s="960"/>
      <c r="AU105" s="960"/>
      <c r="AV105" s="960"/>
      <c r="AW105" s="960"/>
      <c r="AX105" s="960"/>
      <c r="AY105" s="973"/>
      <c r="AZ105" s="973"/>
      <c r="BA105" s="1148"/>
      <c r="BB105" s="973"/>
      <c r="BC105" s="960"/>
      <c r="BD105" s="960"/>
      <c r="BE105" s="960"/>
      <c r="BF105" s="960"/>
      <c r="BG105" s="960"/>
      <c r="BH105" s="960"/>
      <c r="BI105" s="960"/>
      <c r="BN105" s="1394"/>
      <c r="BO105" s="1203"/>
      <c r="BP105" s="1046"/>
      <c r="BQ105" s="1046"/>
      <c r="BR105" s="1203"/>
      <c r="BS105" s="1046"/>
      <c r="BT105" s="1046"/>
      <c r="BU105" s="1203"/>
      <c r="BV105" s="1046"/>
      <c r="BW105" s="1046"/>
      <c r="BX105" s="1203"/>
      <c r="BY105" s="1046"/>
      <c r="BZ105" s="1046"/>
      <c r="CA105" s="1203"/>
      <c r="CB105" s="1046"/>
      <c r="CC105" s="1046"/>
      <c r="CD105" s="1203"/>
      <c r="CE105" s="1046"/>
      <c r="CF105" s="1046"/>
      <c r="CG105" s="1204"/>
      <c r="CH105" s="1046"/>
      <c r="CI105" s="1046"/>
      <c r="CJ105" s="1034"/>
      <c r="CK105" s="1034"/>
      <c r="CL105" s="1034"/>
      <c r="CM105" s="1034"/>
      <c r="CN105" s="1034"/>
      <c r="CO105" s="1034"/>
      <c r="CP105" s="1034"/>
      <c r="CQ105" s="1034"/>
      <c r="CR105" s="1034"/>
      <c r="CS105" s="1034"/>
    </row>
    <row r="106" spans="1:97" s="2" customFormat="1" ht="7.5" customHeight="1" x14ac:dyDescent="0.2">
      <c r="B106" s="2137"/>
      <c r="C106" s="1454"/>
      <c r="D106" s="1456"/>
      <c r="E106" s="1506"/>
      <c r="F106" s="1507"/>
      <c r="G106" s="1454"/>
      <c r="H106" s="1456"/>
      <c r="I106" s="1506"/>
      <c r="J106" s="1507"/>
      <c r="K106" s="1454"/>
      <c r="L106" s="1456"/>
      <c r="M106" s="1506"/>
      <c r="N106" s="1507"/>
      <c r="O106" s="1454"/>
      <c r="P106" s="1456"/>
      <c r="Q106" s="1506"/>
      <c r="R106" s="1507"/>
      <c r="S106" s="1454"/>
      <c r="T106" s="1456"/>
      <c r="U106" s="1506"/>
      <c r="V106" s="1507"/>
      <c r="Y106"/>
      <c r="Z106"/>
      <c r="AA106"/>
      <c r="AB106"/>
      <c r="AC106"/>
      <c r="AD106"/>
      <c r="AE106"/>
      <c r="AF106"/>
      <c r="AG106"/>
      <c r="AH106" s="1381" t="s">
        <v>598</v>
      </c>
      <c r="AI106" s="1147"/>
      <c r="AJ106" s="1143"/>
      <c r="AK106" s="1143"/>
      <c r="AL106" s="1147"/>
      <c r="AM106" s="1143"/>
      <c r="AN106" s="1143"/>
      <c r="AO106" s="1147"/>
      <c r="AP106" s="1143"/>
      <c r="AQ106" s="1143"/>
      <c r="AR106" s="1147"/>
      <c r="AS106" s="1143"/>
      <c r="AT106" s="1143"/>
      <c r="AU106" s="1147"/>
      <c r="AV106" s="1143"/>
      <c r="AW106" s="1143"/>
      <c r="AX106" s="1147"/>
      <c r="AY106" s="1143"/>
      <c r="AZ106" s="1143"/>
      <c r="BA106" s="1148"/>
      <c r="BB106" s="1143"/>
      <c r="BC106" s="960"/>
      <c r="BD106" s="960"/>
      <c r="BE106" s="960"/>
      <c r="BF106" s="960"/>
      <c r="BG106" s="960"/>
      <c r="BH106" s="960"/>
      <c r="BI106" s="960"/>
      <c r="BN106" s="1390" t="s">
        <v>806</v>
      </c>
      <c r="BO106" s="1203"/>
      <c r="BP106" s="1199"/>
      <c r="BQ106" s="1199"/>
      <c r="BR106" s="1203"/>
      <c r="BS106" s="1199"/>
      <c r="BT106" s="1199"/>
      <c r="BU106" s="1203"/>
      <c r="BV106" s="1199"/>
      <c r="BW106" s="1199"/>
      <c r="BX106" s="1203"/>
      <c r="BY106" s="1199"/>
      <c r="BZ106" s="1199"/>
      <c r="CA106" s="1203"/>
      <c r="CB106" s="1199"/>
      <c r="CC106" s="1199"/>
      <c r="CD106" s="1203"/>
      <c r="CE106" s="1199"/>
      <c r="CF106" s="1199"/>
      <c r="CG106" s="1204"/>
      <c r="CH106" s="1199"/>
      <c r="CI106" s="1199"/>
      <c r="CJ106" s="1034"/>
      <c r="CK106" s="1034"/>
      <c r="CL106" s="1034"/>
      <c r="CM106" s="1034"/>
      <c r="CN106" s="1034"/>
      <c r="CO106" s="1034"/>
      <c r="CP106" s="1034"/>
      <c r="CQ106" s="1034"/>
      <c r="CR106" s="1034"/>
      <c r="CS106" s="1034"/>
    </row>
    <row r="107" spans="1:97" s="2" customFormat="1" ht="60.95" customHeight="1" thickBot="1" x14ac:dyDescent="0.25">
      <c r="B107" s="2138"/>
      <c r="C107" s="1455" t="s">
        <v>642</v>
      </c>
      <c r="D107" s="386" t="s">
        <v>355</v>
      </c>
      <c r="E107" s="387" t="s">
        <v>360</v>
      </c>
      <c r="F107" s="1465" t="s">
        <v>643</v>
      </c>
      <c r="G107" s="1455" t="s">
        <v>642</v>
      </c>
      <c r="H107" s="386" t="s">
        <v>252</v>
      </c>
      <c r="I107" s="387" t="s">
        <v>360</v>
      </c>
      <c r="J107" s="1465" t="s">
        <v>643</v>
      </c>
      <c r="K107" s="1455" t="s">
        <v>642</v>
      </c>
      <c r="L107" s="386" t="s">
        <v>252</v>
      </c>
      <c r="M107" s="387" t="s">
        <v>360</v>
      </c>
      <c r="N107" s="1465" t="s">
        <v>643</v>
      </c>
      <c r="O107" s="1455" t="s">
        <v>642</v>
      </c>
      <c r="P107" s="386" t="s">
        <v>252</v>
      </c>
      <c r="Q107" s="387" t="s">
        <v>360</v>
      </c>
      <c r="R107" s="1465" t="s">
        <v>643</v>
      </c>
      <c r="S107" s="1455" t="s">
        <v>642</v>
      </c>
      <c r="T107" s="386" t="s">
        <v>252</v>
      </c>
      <c r="U107" s="387" t="s">
        <v>360</v>
      </c>
      <c r="V107" s="1465" t="s">
        <v>643</v>
      </c>
      <c r="Y107"/>
      <c r="Z107"/>
      <c r="AA107"/>
      <c r="AB107"/>
      <c r="AC107"/>
      <c r="AD107"/>
      <c r="AE107"/>
      <c r="AF107"/>
      <c r="AG107"/>
      <c r="AH107" s="1142"/>
      <c r="AI107" s="1107" t="s">
        <v>1</v>
      </c>
      <c r="AJ107" s="1108" t="s">
        <v>2</v>
      </c>
      <c r="AK107" s="1107" t="s">
        <v>3</v>
      </c>
      <c r="AL107" s="1108" t="s">
        <v>94</v>
      </c>
      <c r="AM107" s="1107" t="s">
        <v>4</v>
      </c>
      <c r="AN107" s="1108" t="s">
        <v>5</v>
      </c>
      <c r="AO107" s="1107" t="s">
        <v>6</v>
      </c>
      <c r="AP107" s="1108" t="s">
        <v>7</v>
      </c>
      <c r="AQ107" s="1107" t="s">
        <v>8</v>
      </c>
      <c r="AR107" s="1108" t="s">
        <v>9</v>
      </c>
      <c r="AS107" s="1107" t="s">
        <v>10</v>
      </c>
      <c r="AT107" s="1108" t="s">
        <v>11</v>
      </c>
      <c r="AU107" s="1107" t="s">
        <v>12</v>
      </c>
      <c r="AV107" s="1108" t="s">
        <v>13</v>
      </c>
      <c r="AW107" s="1107" t="s">
        <v>14</v>
      </c>
      <c r="AX107" s="1108" t="s">
        <v>15</v>
      </c>
      <c r="AY107" s="1107" t="s">
        <v>16</v>
      </c>
      <c r="AZ107" s="1108" t="s">
        <v>17</v>
      </c>
      <c r="BA107" s="1107" t="s">
        <v>18</v>
      </c>
      <c r="BB107" s="1108" t="s">
        <v>19</v>
      </c>
      <c r="BC107" s="960"/>
      <c r="BD107" s="960"/>
      <c r="BE107" s="960"/>
      <c r="BF107" s="960"/>
      <c r="BG107" s="960"/>
      <c r="BH107" s="960"/>
      <c r="BI107" s="960"/>
      <c r="BN107" s="1198"/>
      <c r="BO107" s="1159" t="s">
        <v>1</v>
      </c>
      <c r="BP107" s="1160" t="s">
        <v>2</v>
      </c>
      <c r="BQ107" s="1159" t="s">
        <v>3</v>
      </c>
      <c r="BR107" s="1160" t="s">
        <v>94</v>
      </c>
      <c r="BS107" s="1159" t="s">
        <v>4</v>
      </c>
      <c r="BT107" s="1160" t="s">
        <v>5</v>
      </c>
      <c r="BU107" s="1159" t="s">
        <v>6</v>
      </c>
      <c r="BV107" s="1160" t="s">
        <v>7</v>
      </c>
      <c r="BW107" s="1159" t="s">
        <v>8</v>
      </c>
      <c r="BX107" s="1160" t="s">
        <v>9</v>
      </c>
      <c r="BY107" s="1159" t="s">
        <v>10</v>
      </c>
      <c r="BZ107" s="1160" t="s">
        <v>11</v>
      </c>
      <c r="CA107" s="1159" t="s">
        <v>12</v>
      </c>
      <c r="CB107" s="1160" t="s">
        <v>13</v>
      </c>
      <c r="CC107" s="1159" t="s">
        <v>14</v>
      </c>
      <c r="CD107" s="1160" t="s">
        <v>15</v>
      </c>
      <c r="CE107" s="1159" t="s">
        <v>16</v>
      </c>
      <c r="CF107" s="1160" t="s">
        <v>17</v>
      </c>
      <c r="CG107" s="1159" t="s">
        <v>18</v>
      </c>
      <c r="CH107" s="1160" t="s">
        <v>19</v>
      </c>
      <c r="CI107" s="1199"/>
      <c r="CJ107" s="1034"/>
      <c r="CK107" s="1034"/>
      <c r="CL107" s="1034"/>
      <c r="CM107" s="1034"/>
      <c r="CN107" s="1034"/>
      <c r="CO107" s="1034"/>
      <c r="CP107" s="1034"/>
      <c r="CQ107" s="1034"/>
      <c r="CR107" s="1034"/>
      <c r="CS107" s="1034"/>
    </row>
    <row r="108" spans="1:97" s="2" customFormat="1" ht="60" customHeight="1" x14ac:dyDescent="0.2">
      <c r="B108" s="226" t="s">
        <v>43</v>
      </c>
      <c r="C108" s="694"/>
      <c r="D108" s="187"/>
      <c r="E108" s="95"/>
      <c r="F108" s="1457"/>
      <c r="G108" s="712"/>
      <c r="H108" s="187"/>
      <c r="I108" s="187"/>
      <c r="J108" s="1466"/>
      <c r="K108" s="712"/>
      <c r="L108" s="187"/>
      <c r="M108" s="187"/>
      <c r="N108" s="1466"/>
      <c r="O108" s="712"/>
      <c r="P108" s="187"/>
      <c r="Q108" s="187"/>
      <c r="R108" s="1466"/>
      <c r="S108" s="98"/>
      <c r="T108" s="187"/>
      <c r="U108" s="187"/>
      <c r="V108" s="1466"/>
      <c r="AH108" s="1144"/>
      <c r="AI108" s="2132" t="str">
        <f>C105</f>
        <v>Insurance Corporations</v>
      </c>
      <c r="AJ108" s="2133"/>
      <c r="AK108" s="2133"/>
      <c r="AL108" s="2134"/>
      <c r="AM108" s="2132" t="str">
        <f>G105</f>
        <v>Entity type 2</v>
      </c>
      <c r="AN108" s="2133"/>
      <c r="AO108" s="2133"/>
      <c r="AP108" s="2134"/>
      <c r="AQ108" s="2132" t="str">
        <f>K105</f>
        <v>Entity type 3</v>
      </c>
      <c r="AR108" s="2133"/>
      <c r="AS108" s="2133"/>
      <c r="AT108" s="2134"/>
      <c r="AU108" s="2132" t="str">
        <f>O105</f>
        <v>Entity type 4</v>
      </c>
      <c r="AV108" s="2133"/>
      <c r="AW108" s="2133"/>
      <c r="AX108" s="2134"/>
      <c r="AY108" s="2132" t="s">
        <v>50</v>
      </c>
      <c r="AZ108" s="2133"/>
      <c r="BA108" s="2133"/>
      <c r="BB108" s="2134"/>
      <c r="BC108" s="1511"/>
      <c r="BD108" s="960"/>
      <c r="BE108" s="960"/>
      <c r="BF108" s="960"/>
      <c r="BG108" s="960"/>
      <c r="BH108" s="960"/>
      <c r="BI108" s="960"/>
      <c r="BN108" s="1200"/>
      <c r="BO108" s="2165" t="str">
        <f>C105</f>
        <v>Insurance Corporations</v>
      </c>
      <c r="BP108" s="2166"/>
      <c r="BQ108" s="2166"/>
      <c r="BR108" s="2167"/>
      <c r="BS108" s="2165" t="str">
        <f>G105</f>
        <v>Entity type 2</v>
      </c>
      <c r="BT108" s="2166"/>
      <c r="BU108" s="2166"/>
      <c r="BV108" s="2167"/>
      <c r="BW108" s="2165" t="str">
        <f>K105</f>
        <v>Entity type 3</v>
      </c>
      <c r="BX108" s="2166"/>
      <c r="BY108" s="2166"/>
      <c r="BZ108" s="2167"/>
      <c r="CA108" s="2165" t="str">
        <f>O105</f>
        <v>Entity type 4</v>
      </c>
      <c r="CB108" s="2166"/>
      <c r="CC108" s="2166"/>
      <c r="CD108" s="2167"/>
      <c r="CE108" s="2165" t="s">
        <v>50</v>
      </c>
      <c r="CF108" s="2166"/>
      <c r="CG108" s="2166"/>
      <c r="CH108" s="2167"/>
      <c r="CI108" s="1199"/>
      <c r="CJ108" s="1034"/>
      <c r="CK108" s="1034"/>
      <c r="CL108" s="1034"/>
      <c r="CM108" s="1034"/>
      <c r="CN108" s="1034"/>
      <c r="CO108" s="1034"/>
      <c r="CP108" s="1034"/>
      <c r="CQ108" s="1034"/>
      <c r="CR108" s="1034"/>
      <c r="CS108" s="1034"/>
    </row>
    <row r="109" spans="1:97" s="2" customFormat="1" ht="60" customHeight="1" x14ac:dyDescent="0.2">
      <c r="B109" s="227" t="s">
        <v>109</v>
      </c>
      <c r="C109" s="700"/>
      <c r="D109" s="188"/>
      <c r="E109" s="96"/>
      <c r="F109" s="1458"/>
      <c r="G109" s="713"/>
      <c r="H109" s="188"/>
      <c r="I109" s="188"/>
      <c r="J109" s="1467"/>
      <c r="K109" s="713"/>
      <c r="L109" s="188"/>
      <c r="M109" s="188"/>
      <c r="N109" s="1467"/>
      <c r="O109" s="713"/>
      <c r="P109" s="188"/>
      <c r="Q109" s="188"/>
      <c r="R109" s="1467"/>
      <c r="S109" s="99"/>
      <c r="T109" s="188"/>
      <c r="U109" s="188"/>
      <c r="V109" s="1467"/>
      <c r="AH109" s="1508"/>
      <c r="AI109" s="960"/>
      <c r="AJ109" s="960"/>
      <c r="AK109" s="1509"/>
      <c r="AL109" s="1510"/>
      <c r="AM109" s="960"/>
      <c r="AN109" s="960"/>
      <c r="AO109" s="960"/>
      <c r="AP109" s="1510"/>
      <c r="AQ109" s="960"/>
      <c r="AR109" s="960"/>
      <c r="AS109" s="960"/>
      <c r="AT109" s="1510"/>
      <c r="AU109" s="960"/>
      <c r="AV109" s="960"/>
      <c r="AW109" s="960"/>
      <c r="AX109" s="1510"/>
      <c r="AY109" s="960"/>
      <c r="AZ109" s="960"/>
      <c r="BA109" s="960"/>
      <c r="BB109" s="1510"/>
      <c r="BC109" s="960"/>
      <c r="BD109" s="960"/>
      <c r="BE109" s="960"/>
      <c r="BF109" s="960"/>
      <c r="BG109" s="960"/>
      <c r="BH109" s="960"/>
      <c r="BI109" s="960"/>
      <c r="BN109" s="1185"/>
      <c r="BO109" s="1046"/>
      <c r="BP109" s="1046"/>
      <c r="BQ109" s="1513"/>
      <c r="BR109" s="1046"/>
      <c r="BS109" s="1512"/>
      <c r="BT109" s="1046"/>
      <c r="BU109" s="1515"/>
      <c r="BV109" s="1185"/>
      <c r="BW109" s="1046"/>
      <c r="BX109" s="1046"/>
      <c r="BY109" s="1046"/>
      <c r="BZ109" s="1514"/>
      <c r="CA109" s="1046"/>
      <c r="CB109" s="1046"/>
      <c r="CC109" s="1046"/>
      <c r="CD109" s="1514"/>
      <c r="CE109" s="1046"/>
      <c r="CF109" s="1046"/>
      <c r="CG109" s="1046"/>
      <c r="CH109" s="1514"/>
      <c r="CI109" s="1512"/>
      <c r="CJ109" s="1034"/>
      <c r="CK109" s="1034"/>
      <c r="CL109" s="1034"/>
      <c r="CM109" s="1034"/>
      <c r="CN109" s="1034"/>
      <c r="CO109" s="1034"/>
      <c r="CP109" s="1034"/>
      <c r="CQ109" s="1034"/>
      <c r="CR109" s="1034"/>
      <c r="CS109" s="1034"/>
    </row>
    <row r="110" spans="1:97" s="2" customFormat="1" ht="60" customHeight="1" thickBot="1" x14ac:dyDescent="0.25">
      <c r="B110" s="228" t="s">
        <v>108</v>
      </c>
      <c r="C110" s="706"/>
      <c r="D110" s="189"/>
      <c r="E110" s="97"/>
      <c r="F110" s="1459"/>
      <c r="G110" s="714"/>
      <c r="H110" s="189"/>
      <c r="I110" s="189"/>
      <c r="J110" s="1468"/>
      <c r="K110" s="714"/>
      <c r="L110" s="189"/>
      <c r="M110" s="189"/>
      <c r="N110" s="1468"/>
      <c r="O110" s="714"/>
      <c r="P110" s="189"/>
      <c r="Q110" s="189"/>
      <c r="R110" s="1468"/>
      <c r="S110" s="100"/>
      <c r="T110" s="189"/>
      <c r="U110" s="189"/>
      <c r="V110" s="1468"/>
      <c r="AH110" s="1145"/>
      <c r="AI110" s="1474" t="s">
        <v>642</v>
      </c>
      <c r="AJ110" s="1134" t="s">
        <v>355</v>
      </c>
      <c r="AK110" s="1135" t="s">
        <v>360</v>
      </c>
      <c r="AL110" s="1475" t="s">
        <v>643</v>
      </c>
      <c r="AM110" s="1474" t="s">
        <v>642</v>
      </c>
      <c r="AN110" s="1134" t="s">
        <v>355</v>
      </c>
      <c r="AO110" s="1135" t="s">
        <v>360</v>
      </c>
      <c r="AP110" s="1475" t="s">
        <v>643</v>
      </c>
      <c r="AQ110" s="1474" t="s">
        <v>642</v>
      </c>
      <c r="AR110" s="1134" t="s">
        <v>355</v>
      </c>
      <c r="AS110" s="1135" t="s">
        <v>360</v>
      </c>
      <c r="AT110" s="1475" t="s">
        <v>643</v>
      </c>
      <c r="AU110" s="1474" t="s">
        <v>642</v>
      </c>
      <c r="AV110" s="1134" t="s">
        <v>355</v>
      </c>
      <c r="AW110" s="1135" t="s">
        <v>360</v>
      </c>
      <c r="AX110" s="1475" t="s">
        <v>643</v>
      </c>
      <c r="AY110" s="1474" t="s">
        <v>642</v>
      </c>
      <c r="AZ110" s="1134" t="s">
        <v>355</v>
      </c>
      <c r="BA110" s="1135" t="s">
        <v>361</v>
      </c>
      <c r="BB110" s="1475" t="s">
        <v>643</v>
      </c>
      <c r="BC110" s="960"/>
      <c r="BD110" s="960"/>
      <c r="BE110" s="960"/>
      <c r="BF110" s="960"/>
      <c r="BG110" s="960"/>
      <c r="BH110" s="960"/>
      <c r="BI110" s="960"/>
      <c r="BN110" s="1201"/>
      <c r="BO110" s="1478" t="s">
        <v>642</v>
      </c>
      <c r="BP110" s="1188" t="s">
        <v>252</v>
      </c>
      <c r="BQ110" s="1189" t="s">
        <v>360</v>
      </c>
      <c r="BR110" s="1479" t="s">
        <v>643</v>
      </c>
      <c r="BS110" s="1478" t="s">
        <v>642</v>
      </c>
      <c r="BT110" s="1188" t="s">
        <v>252</v>
      </c>
      <c r="BU110" s="1189" t="s">
        <v>360</v>
      </c>
      <c r="BV110" s="1479" t="s">
        <v>643</v>
      </c>
      <c r="BW110" s="1478" t="s">
        <v>642</v>
      </c>
      <c r="BX110" s="1188" t="s">
        <v>252</v>
      </c>
      <c r="BY110" s="1189" t="s">
        <v>360</v>
      </c>
      <c r="BZ110" s="1479" t="s">
        <v>643</v>
      </c>
      <c r="CA110" s="1478" t="s">
        <v>642</v>
      </c>
      <c r="CB110" s="1188" t="s">
        <v>252</v>
      </c>
      <c r="CC110" s="1189" t="s">
        <v>360</v>
      </c>
      <c r="CD110" s="1479" t="s">
        <v>643</v>
      </c>
      <c r="CE110" s="1478" t="s">
        <v>642</v>
      </c>
      <c r="CF110" s="1188" t="s">
        <v>252</v>
      </c>
      <c r="CG110" s="1189" t="s">
        <v>361</v>
      </c>
      <c r="CH110" s="1479" t="s">
        <v>643</v>
      </c>
      <c r="CI110" s="1199"/>
      <c r="CJ110" s="1034"/>
      <c r="CK110" s="1034"/>
      <c r="CL110" s="1034"/>
      <c r="CM110" s="1034"/>
      <c r="CN110" s="1034"/>
      <c r="CO110" s="1034"/>
      <c r="CP110" s="1034"/>
      <c r="CQ110" s="1034"/>
      <c r="CR110" s="1034"/>
      <c r="CS110" s="1034"/>
    </row>
    <row r="111" spans="1:97" s="52" customFormat="1" ht="14.25" customHeight="1" x14ac:dyDescent="0.2">
      <c r="A111" s="51"/>
      <c r="B111" s="112" t="s">
        <v>146</v>
      </c>
      <c r="C111" s="101"/>
      <c r="D111" s="190"/>
      <c r="E111" s="94"/>
      <c r="F111" s="1460"/>
      <c r="G111" s="186"/>
      <c r="H111" s="190"/>
      <c r="I111" s="190"/>
      <c r="J111" s="1469"/>
      <c r="K111" s="186"/>
      <c r="L111" s="190"/>
      <c r="M111" s="190"/>
      <c r="N111" s="1469"/>
      <c r="O111" s="186"/>
      <c r="P111" s="190"/>
      <c r="Q111" s="190"/>
      <c r="R111" s="1469"/>
      <c r="S111" s="101"/>
      <c r="T111" s="190"/>
      <c r="U111" s="190"/>
      <c r="V111" s="1469"/>
      <c r="AH111" s="1115"/>
      <c r="AI111" s="1121"/>
      <c r="AJ111" s="1420"/>
      <c r="AK111" s="1122"/>
      <c r="AL111" s="1476"/>
      <c r="AM111" s="1421"/>
      <c r="AN111" s="1420"/>
      <c r="AO111" s="1122"/>
      <c r="AP111" s="1476"/>
      <c r="AQ111" s="1421"/>
      <c r="AR111" s="1420"/>
      <c r="AS111" s="1122"/>
      <c r="AT111" s="1476"/>
      <c r="AU111" s="1421"/>
      <c r="AV111" s="1420"/>
      <c r="AW111" s="1122"/>
      <c r="AX111" s="1476"/>
      <c r="AY111" s="1123"/>
      <c r="AZ111" s="1136"/>
      <c r="BA111" s="1124"/>
      <c r="BB111" s="1476"/>
      <c r="BC111" s="960"/>
      <c r="BD111" s="960"/>
      <c r="BE111" s="960"/>
      <c r="BF111" s="960"/>
      <c r="BG111" s="960"/>
      <c r="BH111" s="960"/>
      <c r="BI111" s="960"/>
      <c r="BN111" s="1167"/>
      <c r="BO111" s="1175"/>
      <c r="BP111" s="1402"/>
      <c r="BQ111" s="1176"/>
      <c r="BR111" s="1480"/>
      <c r="BS111" s="1403"/>
      <c r="BT111" s="1402"/>
      <c r="BU111" s="1176"/>
      <c r="BV111" s="1480"/>
      <c r="BW111" s="1403"/>
      <c r="BX111" s="1402"/>
      <c r="BY111" s="1176"/>
      <c r="BZ111" s="1480"/>
      <c r="CA111" s="1403"/>
      <c r="CB111" s="1402"/>
      <c r="CC111" s="1176"/>
      <c r="CD111" s="1480"/>
      <c r="CE111" s="1177"/>
      <c r="CF111" s="1190"/>
      <c r="CG111" s="1178"/>
      <c r="CH111" s="1480"/>
      <c r="CI111" s="1199"/>
      <c r="CJ111" s="1034"/>
      <c r="CK111" s="1034"/>
      <c r="CL111" s="1034"/>
      <c r="CM111" s="1034"/>
      <c r="CN111" s="1034"/>
      <c r="CO111" s="1034"/>
      <c r="CP111" s="1034"/>
      <c r="CQ111" s="1034"/>
      <c r="CR111" s="1034"/>
      <c r="CS111" s="1034"/>
    </row>
    <row r="112" spans="1:97" s="2" customFormat="1" ht="14.25" x14ac:dyDescent="0.2">
      <c r="A112" s="6"/>
      <c r="B112" s="84">
        <v>2002</v>
      </c>
      <c r="C112" s="208"/>
      <c r="D112" s="135"/>
      <c r="E112" s="134"/>
      <c r="F112" s="1461"/>
      <c r="G112" s="204"/>
      <c r="H112" s="135"/>
      <c r="I112" s="135"/>
      <c r="J112" s="1470"/>
      <c r="K112" s="204"/>
      <c r="L112" s="135"/>
      <c r="M112" s="135"/>
      <c r="N112" s="1470"/>
      <c r="O112" s="204"/>
      <c r="P112" s="135"/>
      <c r="Q112" s="135"/>
      <c r="R112" s="1470"/>
      <c r="S112" s="675">
        <f>C112+G112+K112+O112</f>
        <v>0</v>
      </c>
      <c r="T112" s="682">
        <f>D112+H112+L112+P112</f>
        <v>0</v>
      </c>
      <c r="U112" s="661">
        <f>E112+I112+M112+Q112</f>
        <v>0</v>
      </c>
      <c r="V112" s="1485">
        <f>F112+J112+N112+R112</f>
        <v>0</v>
      </c>
      <c r="W112" s="1484"/>
      <c r="AH112" s="1120">
        <v>2002</v>
      </c>
      <c r="AI112" s="1121" t="str">
        <f>IF(ISNUMBER(C112),'Cover Page'!$D$35/1000000*'4 classification'!C112/'FX rate'!$C7,"")</f>
        <v/>
      </c>
      <c r="AJ112" s="1420" t="str">
        <f>IF(ISNUMBER(D112),'Cover Page'!$D$35/1000000*'4 classification'!D112/'FX rate'!$C7,"")</f>
        <v/>
      </c>
      <c r="AK112" s="1122" t="str">
        <f>IF(ISNUMBER(E112),'Cover Page'!$D$35/1000000*'4 classification'!E112/'FX rate'!$C7,"")</f>
        <v/>
      </c>
      <c r="AL112" s="1477" t="str">
        <f>IF(ISNUMBER(F112),'Cover Page'!$D$35/1000000*'4 classification'!F112/'FX rate'!$C7,"")</f>
        <v/>
      </c>
      <c r="AM112" s="1421" t="str">
        <f>IF(ISNUMBER(G112),'Cover Page'!$D$35/1000000*'4 classification'!G112/'FX rate'!$C7,"")</f>
        <v/>
      </c>
      <c r="AN112" s="1420" t="str">
        <f>IF(ISNUMBER(H112),'Cover Page'!$D$35/1000000*'4 classification'!H112/'FX rate'!$C7,"")</f>
        <v/>
      </c>
      <c r="AO112" s="1122" t="str">
        <f>IF(ISNUMBER(I112),'Cover Page'!$D$35/1000000*'4 classification'!I112/'FX rate'!$C7,"")</f>
        <v/>
      </c>
      <c r="AP112" s="1477" t="str">
        <f>IF(ISNUMBER(J112),'Cover Page'!$D$35/1000000*'4 classification'!J112/'FX rate'!$C7,"")</f>
        <v/>
      </c>
      <c r="AQ112" s="1421" t="str">
        <f>IF(ISNUMBER(K112),'Cover Page'!$D$35/1000000*'4 classification'!K112/'FX rate'!$C7,"")</f>
        <v/>
      </c>
      <c r="AR112" s="1420" t="str">
        <f>IF(ISNUMBER(L112),'Cover Page'!$D$35/1000000*'4 classification'!L112/'FX rate'!$C7,"")</f>
        <v/>
      </c>
      <c r="AS112" s="1122" t="str">
        <f>IF(ISNUMBER(M112),'Cover Page'!$D$35/1000000*'4 classification'!M112/'FX rate'!$C7,"")</f>
        <v/>
      </c>
      <c r="AT112" s="1477" t="str">
        <f>IF(ISNUMBER(N112),'Cover Page'!$D$35/1000000*'4 classification'!N112/'FX rate'!$C7,"")</f>
        <v/>
      </c>
      <c r="AU112" s="1421" t="str">
        <f>IF(ISNUMBER(O112),'Cover Page'!$D$35/1000000*'4 classification'!O112/'FX rate'!$C7,"")</f>
        <v/>
      </c>
      <c r="AV112" s="1420" t="str">
        <f>IF(ISNUMBER(P112),'Cover Page'!$D$35/1000000*'4 classification'!P112/'FX rate'!$C7,"")</f>
        <v/>
      </c>
      <c r="AW112" s="1122" t="str">
        <f>IF(ISNUMBER(Q112),'Cover Page'!$D$35/1000000*'4 classification'!Q112/'FX rate'!$C7,"")</f>
        <v/>
      </c>
      <c r="AX112" s="1477" t="str">
        <f>IF(ISNUMBER(R112),'Cover Page'!$D$35/1000000*'4 classification'!R112/'FX rate'!$C7,"")</f>
        <v/>
      </c>
      <c r="AY112" s="1421">
        <f>IF(ISNUMBER(S112),'Cover Page'!$D$35/1000000*'4 classification'!S112/'FX rate'!$C7,"")</f>
        <v>0</v>
      </c>
      <c r="AZ112" s="1420">
        <f>IF(ISNUMBER(T112),'Cover Page'!$D$35/1000000*'4 classification'!T112/'FX rate'!$C7,"")</f>
        <v>0</v>
      </c>
      <c r="BA112" s="1122">
        <f>IF(ISNUMBER(U112),'Cover Page'!$D$35/1000000*'4 classification'!U112/'FX rate'!$C7,"")</f>
        <v>0</v>
      </c>
      <c r="BB112" s="1477">
        <f>IF(ISNUMBER(V112),'Cover Page'!$D$35/1000000*'4 classification'!V112/'FX rate'!$C7,"")</f>
        <v>0</v>
      </c>
      <c r="BC112" s="960"/>
      <c r="BD112" s="960"/>
      <c r="BE112" s="960"/>
      <c r="BF112" s="960"/>
      <c r="BG112" s="960"/>
      <c r="BH112" s="960"/>
      <c r="BI112" s="960"/>
      <c r="BN112" s="1174">
        <v>2002</v>
      </c>
      <c r="BO112" s="1175" t="str">
        <f>IF(ISNUMBER(C112),'Cover Page'!$D$35/1000000*C112/'FX rate'!$C$22,"")</f>
        <v/>
      </c>
      <c r="BP112" s="1402" t="str">
        <f>IF(ISNUMBER(D112),'Cover Page'!$D$35/1000000*D112/'FX rate'!$C$22,"")</f>
        <v/>
      </c>
      <c r="BQ112" s="1176" t="str">
        <f>IF(ISNUMBER(E112),'Cover Page'!$D$35/1000000*E112/'FX rate'!$C$22,"")</f>
        <v/>
      </c>
      <c r="BR112" s="1480" t="str">
        <f>IF(ISNUMBER(F112),'Cover Page'!$D$35/1000000*F112/'FX rate'!$C$22,"")</f>
        <v/>
      </c>
      <c r="BS112" s="1403" t="str">
        <f>IF(ISNUMBER(G112),'Cover Page'!$D$35/1000000*G112/'FX rate'!$C$22,"")</f>
        <v/>
      </c>
      <c r="BT112" s="1402" t="str">
        <f>IF(ISNUMBER(H112),'Cover Page'!$D$35/1000000*H112/'FX rate'!$C$22,"")</f>
        <v/>
      </c>
      <c r="BU112" s="1176" t="str">
        <f>IF(ISNUMBER(I112),'Cover Page'!$D$35/1000000*I112/'FX rate'!$C$22,"")</f>
        <v/>
      </c>
      <c r="BV112" s="1480" t="str">
        <f>IF(ISNUMBER(J112),'Cover Page'!$D$35/1000000*J112/'FX rate'!$C$22,"")</f>
        <v/>
      </c>
      <c r="BW112" s="1403" t="str">
        <f>IF(ISNUMBER(K112),'Cover Page'!$D$35/1000000*K112/'FX rate'!$C$22,"")</f>
        <v/>
      </c>
      <c r="BX112" s="1402" t="str">
        <f>IF(ISNUMBER(L112),'Cover Page'!$D$35/1000000*L112/'FX rate'!$C$22,"")</f>
        <v/>
      </c>
      <c r="BY112" s="1176" t="str">
        <f>IF(ISNUMBER(M112),'Cover Page'!$D$35/1000000*M112/'FX rate'!$C$22,"")</f>
        <v/>
      </c>
      <c r="BZ112" s="1480" t="str">
        <f>IF(ISNUMBER(N112),'Cover Page'!$D$35/1000000*N112/'FX rate'!$C$22,"")</f>
        <v/>
      </c>
      <c r="CA112" s="1403" t="str">
        <f>IF(ISNUMBER(O112),'Cover Page'!$D$35/1000000*O112/'FX rate'!$C$22,"")</f>
        <v/>
      </c>
      <c r="CB112" s="1402" t="str">
        <f>IF(ISNUMBER(P112),'Cover Page'!$D$35/1000000*P112/'FX rate'!$C$22,"")</f>
        <v/>
      </c>
      <c r="CC112" s="1176" t="str">
        <f>IF(ISNUMBER(Q112),'Cover Page'!$D$35/1000000*Q112/'FX rate'!$C$22,"")</f>
        <v/>
      </c>
      <c r="CD112" s="1480" t="str">
        <f>IF(ISNUMBER(R112),'Cover Page'!$D$35/1000000*R112/'FX rate'!$C$22,"")</f>
        <v/>
      </c>
      <c r="CE112" s="1403">
        <f>IF(ISNUMBER(S112),'Cover Page'!$D$35/1000000*S112/'FX rate'!$C$22,"")</f>
        <v>0</v>
      </c>
      <c r="CF112" s="1402">
        <f>IF(ISNUMBER(T112),'Cover Page'!$D$35/1000000*T112/'FX rate'!$C$22,"")</f>
        <v>0</v>
      </c>
      <c r="CG112" s="1176">
        <f>IF(ISNUMBER(U112),'Cover Page'!$D$35/1000000*U112/'FX rate'!$C$22,"")</f>
        <v>0</v>
      </c>
      <c r="CH112" s="1480">
        <f>IF(ISNUMBER(V112),'Cover Page'!$D$35/1000000*V112/'FX rate'!$C$22,"")</f>
        <v>0</v>
      </c>
      <c r="CI112" s="1199"/>
      <c r="CJ112" s="1034"/>
      <c r="CK112" s="1034"/>
      <c r="CL112" s="1034"/>
      <c r="CM112" s="1034"/>
      <c r="CN112" s="1034"/>
      <c r="CO112" s="1034"/>
      <c r="CP112" s="1034"/>
      <c r="CQ112" s="1034"/>
      <c r="CR112" s="1034"/>
      <c r="CS112" s="1034"/>
    </row>
    <row r="113" spans="1:97" s="2" customFormat="1" ht="14.25" x14ac:dyDescent="0.2">
      <c r="A113" s="6"/>
      <c r="B113" s="85">
        <v>2003</v>
      </c>
      <c r="C113" s="210"/>
      <c r="D113" s="137"/>
      <c r="E113" s="136"/>
      <c r="F113" s="1461"/>
      <c r="G113" s="206"/>
      <c r="H113" s="137"/>
      <c r="I113" s="137"/>
      <c r="J113" s="1470"/>
      <c r="K113" s="206"/>
      <c r="L113" s="137"/>
      <c r="M113" s="137"/>
      <c r="N113" s="1470"/>
      <c r="O113" s="206"/>
      <c r="P113" s="137"/>
      <c r="Q113" s="137"/>
      <c r="R113" s="1470"/>
      <c r="S113" s="675">
        <f t="shared" ref="S113:S125" si="14">C113+G113+K113+O113</f>
        <v>0</v>
      </c>
      <c r="T113" s="683">
        <f>D113+H113+L113+P113</f>
        <v>0</v>
      </c>
      <c r="U113" s="661">
        <f t="shared" ref="U113:V128" si="15">E113+I113+M113+Q113</f>
        <v>0</v>
      </c>
      <c r="V113" s="1486">
        <f t="shared" ref="V113:V125" si="16">F113+J113+N113+R113</f>
        <v>0</v>
      </c>
      <c r="AH113" s="1026">
        <v>2003</v>
      </c>
      <c r="AI113" s="1123" t="str">
        <f>IF(ISNUMBER(C113),'Cover Page'!$D$35/1000000*'4 classification'!C113/'FX rate'!$C8,"")</f>
        <v/>
      </c>
      <c r="AJ113" s="1422" t="str">
        <f>IF(ISNUMBER(D113),'Cover Page'!$D$35/1000000*'4 classification'!D113/'FX rate'!$C8,"")</f>
        <v/>
      </c>
      <c r="AK113" s="1124" t="str">
        <f>IF(ISNUMBER(E113),'Cover Page'!$D$35/1000000*'4 classification'!E113/'FX rate'!$C8,"")</f>
        <v/>
      </c>
      <c r="AL113" s="1476" t="str">
        <f>IF(ISNUMBER(F113),'Cover Page'!$D$35/1000000*'4 classification'!F113/'FX rate'!$C8,"")</f>
        <v/>
      </c>
      <c r="AM113" s="1423" t="str">
        <f>IF(ISNUMBER(G113),'Cover Page'!$D$35/1000000*'4 classification'!G113/'FX rate'!$C8,"")</f>
        <v/>
      </c>
      <c r="AN113" s="1422" t="str">
        <f>IF(ISNUMBER(H113),'Cover Page'!$D$35/1000000*'4 classification'!H113/'FX rate'!$C8,"")</f>
        <v/>
      </c>
      <c r="AO113" s="1124" t="str">
        <f>IF(ISNUMBER(I113),'Cover Page'!$D$35/1000000*'4 classification'!I113/'FX rate'!$C8,"")</f>
        <v/>
      </c>
      <c r="AP113" s="1476" t="str">
        <f>IF(ISNUMBER(J113),'Cover Page'!$D$35/1000000*'4 classification'!J113/'FX rate'!$C8,"")</f>
        <v/>
      </c>
      <c r="AQ113" s="1423" t="str">
        <f>IF(ISNUMBER(K113),'Cover Page'!$D$35/1000000*'4 classification'!K113/'FX rate'!$C8,"")</f>
        <v/>
      </c>
      <c r="AR113" s="1422" t="str">
        <f>IF(ISNUMBER(L113),'Cover Page'!$D$35/1000000*'4 classification'!L113/'FX rate'!$C8,"")</f>
        <v/>
      </c>
      <c r="AS113" s="1124" t="str">
        <f>IF(ISNUMBER(M113),'Cover Page'!$D$35/1000000*'4 classification'!M113/'FX rate'!$C8,"")</f>
        <v/>
      </c>
      <c r="AT113" s="1476" t="str">
        <f>IF(ISNUMBER(N113),'Cover Page'!$D$35/1000000*'4 classification'!N113/'FX rate'!$C8,"")</f>
        <v/>
      </c>
      <c r="AU113" s="1423" t="str">
        <f>IF(ISNUMBER(O113),'Cover Page'!$D$35/1000000*'4 classification'!O113/'FX rate'!$C8,"")</f>
        <v/>
      </c>
      <c r="AV113" s="1422" t="str">
        <f>IF(ISNUMBER(P113),'Cover Page'!$D$35/1000000*'4 classification'!P113/'FX rate'!$C8,"")</f>
        <v/>
      </c>
      <c r="AW113" s="1124" t="str">
        <f>IF(ISNUMBER(Q113),'Cover Page'!$D$35/1000000*'4 classification'!Q113/'FX rate'!$C8,"")</f>
        <v/>
      </c>
      <c r="AX113" s="1476" t="str">
        <f>IF(ISNUMBER(R113),'Cover Page'!$D$35/1000000*'4 classification'!R113/'FX rate'!$C8,"")</f>
        <v/>
      </c>
      <c r="AY113" s="1421">
        <f>IF(ISNUMBER(S113),'Cover Page'!$D$35/1000000*'4 classification'!S113/'FX rate'!$C8,"")</f>
        <v>0</v>
      </c>
      <c r="AZ113" s="1420">
        <f>IF(ISNUMBER(T113),'Cover Page'!$D$35/1000000*'4 classification'!T113/'FX rate'!$C8,"")</f>
        <v>0</v>
      </c>
      <c r="BA113" s="1122">
        <f>IF(ISNUMBER(U113),'Cover Page'!$D$35/1000000*'4 classification'!U113/'FX rate'!$C8,"")</f>
        <v>0</v>
      </c>
      <c r="BB113" s="1476">
        <f>IF(ISNUMBER(V113),'Cover Page'!$D$35/1000000*'4 classification'!V113/'FX rate'!$C8,"")</f>
        <v>0</v>
      </c>
      <c r="BC113" s="960"/>
      <c r="BD113" s="960"/>
      <c r="BE113" s="960"/>
      <c r="BF113" s="960"/>
      <c r="BG113" s="960"/>
      <c r="BH113" s="960"/>
      <c r="BI113" s="960"/>
      <c r="BN113" s="1099">
        <v>2003</v>
      </c>
      <c r="BO113" s="1177" t="str">
        <f>IF(ISNUMBER(C113),'Cover Page'!$D$35/1000000*C113/'FX rate'!$C$22,"")</f>
        <v/>
      </c>
      <c r="BP113" s="1404" t="str">
        <f>IF(ISNUMBER(D113),'Cover Page'!$D$35/1000000*D113/'FX rate'!$C$22,"")</f>
        <v/>
      </c>
      <c r="BQ113" s="1178" t="str">
        <f>IF(ISNUMBER(E113),'Cover Page'!$D$35/1000000*E113/'FX rate'!$C$22,"")</f>
        <v/>
      </c>
      <c r="BR113" s="1481" t="str">
        <f>IF(ISNUMBER(F113),'Cover Page'!$D$35/1000000*F113/'FX rate'!$C$22,"")</f>
        <v/>
      </c>
      <c r="BS113" s="1405" t="str">
        <f>IF(ISNUMBER(G113),'Cover Page'!$D$35/1000000*G113/'FX rate'!$C$22,"")</f>
        <v/>
      </c>
      <c r="BT113" s="1404" t="str">
        <f>IF(ISNUMBER(H113),'Cover Page'!$D$35/1000000*H113/'FX rate'!$C$22,"")</f>
        <v/>
      </c>
      <c r="BU113" s="1178" t="str">
        <f>IF(ISNUMBER(I113),'Cover Page'!$D$35/1000000*I113/'FX rate'!$C$22,"")</f>
        <v/>
      </c>
      <c r="BV113" s="1481" t="str">
        <f>IF(ISNUMBER(J113),'Cover Page'!$D$35/1000000*J113/'FX rate'!$C$22,"")</f>
        <v/>
      </c>
      <c r="BW113" s="1405" t="str">
        <f>IF(ISNUMBER(K113),'Cover Page'!$D$35/1000000*K113/'FX rate'!$C$22,"")</f>
        <v/>
      </c>
      <c r="BX113" s="1404" t="str">
        <f>IF(ISNUMBER(L113),'Cover Page'!$D$35/1000000*L113/'FX rate'!$C$22,"")</f>
        <v/>
      </c>
      <c r="BY113" s="1178" t="str">
        <f>IF(ISNUMBER(M113),'Cover Page'!$D$35/1000000*M113/'FX rate'!$C$22,"")</f>
        <v/>
      </c>
      <c r="BZ113" s="1481" t="str">
        <f>IF(ISNUMBER(N113),'Cover Page'!$D$35/1000000*N113/'FX rate'!$C$22,"")</f>
        <v/>
      </c>
      <c r="CA113" s="1405" t="str">
        <f>IF(ISNUMBER(O113),'Cover Page'!$D$35/1000000*O113/'FX rate'!$C$22,"")</f>
        <v/>
      </c>
      <c r="CB113" s="1404" t="str">
        <f>IF(ISNUMBER(P113),'Cover Page'!$D$35/1000000*P113/'FX rate'!$C$22,"")</f>
        <v/>
      </c>
      <c r="CC113" s="1178" t="str">
        <f>IF(ISNUMBER(Q113),'Cover Page'!$D$35/1000000*Q113/'FX rate'!$C$22,"")</f>
        <v/>
      </c>
      <c r="CD113" s="1481" t="str">
        <f>IF(ISNUMBER(R113),'Cover Page'!$D$35/1000000*R113/'FX rate'!$C$22,"")</f>
        <v/>
      </c>
      <c r="CE113" s="1403">
        <f>IF(ISNUMBER(S113),'Cover Page'!$D$35/1000000*S113/'FX rate'!$C$22,"")</f>
        <v>0</v>
      </c>
      <c r="CF113" s="1402">
        <f>IF(ISNUMBER(T113),'Cover Page'!$D$35/1000000*T113/'FX rate'!$C$22,"")</f>
        <v>0</v>
      </c>
      <c r="CG113" s="1176">
        <f>IF(ISNUMBER(U113),'Cover Page'!$D$35/1000000*U113/'FX rate'!$C$22,"")</f>
        <v>0</v>
      </c>
      <c r="CH113" s="1480">
        <f>IF(ISNUMBER(V113),'Cover Page'!$D$35/1000000*V113/'FX rate'!$C$22,"")</f>
        <v>0</v>
      </c>
      <c r="CI113" s="1199"/>
      <c r="CJ113" s="1034"/>
      <c r="CK113" s="1034"/>
      <c r="CL113" s="1034"/>
      <c r="CM113" s="1034"/>
      <c r="CN113" s="1034"/>
      <c r="CO113" s="1034"/>
      <c r="CP113" s="1034"/>
      <c r="CQ113" s="1034"/>
      <c r="CR113" s="1034"/>
      <c r="CS113" s="1034"/>
    </row>
    <row r="114" spans="1:97" s="2" customFormat="1" ht="14.25" x14ac:dyDescent="0.2">
      <c r="A114" s="6"/>
      <c r="B114" s="85">
        <v>2004</v>
      </c>
      <c r="C114" s="210"/>
      <c r="D114" s="137"/>
      <c r="E114" s="136"/>
      <c r="F114" s="1461"/>
      <c r="G114" s="206"/>
      <c r="H114" s="137"/>
      <c r="I114" s="137"/>
      <c r="J114" s="1470"/>
      <c r="K114" s="206"/>
      <c r="L114" s="137"/>
      <c r="M114" s="137"/>
      <c r="N114" s="1470"/>
      <c r="O114" s="206"/>
      <c r="P114" s="137"/>
      <c r="Q114" s="137"/>
      <c r="R114" s="1470"/>
      <c r="S114" s="675">
        <f t="shared" si="14"/>
        <v>0</v>
      </c>
      <c r="T114" s="683">
        <f t="shared" ref="T114:T125" si="17">D114+H114+L114+P114</f>
        <v>0</v>
      </c>
      <c r="U114" s="661">
        <f t="shared" si="15"/>
        <v>0</v>
      </c>
      <c r="V114" s="1486">
        <f t="shared" si="16"/>
        <v>0</v>
      </c>
      <c r="AH114" s="1026">
        <v>2004</v>
      </c>
      <c r="AI114" s="1123" t="str">
        <f>IF(ISNUMBER(C114),'Cover Page'!$D$35/1000000*'4 classification'!C114/'FX rate'!$C9,"")</f>
        <v/>
      </c>
      <c r="AJ114" s="1422" t="str">
        <f>IF(ISNUMBER(D114),'Cover Page'!$D$35/1000000*'4 classification'!D114/'FX rate'!$C9,"")</f>
        <v/>
      </c>
      <c r="AK114" s="1124" t="str">
        <f>IF(ISNUMBER(E114),'Cover Page'!$D$35/1000000*'4 classification'!E114/'FX rate'!$C9,"")</f>
        <v/>
      </c>
      <c r="AL114" s="1476" t="str">
        <f>IF(ISNUMBER(F114),'Cover Page'!$D$35/1000000*'4 classification'!F114/'FX rate'!$C9,"")</f>
        <v/>
      </c>
      <c r="AM114" s="1423" t="str">
        <f>IF(ISNUMBER(G114),'Cover Page'!$D$35/1000000*'4 classification'!G114/'FX rate'!$C9,"")</f>
        <v/>
      </c>
      <c r="AN114" s="1422" t="str">
        <f>IF(ISNUMBER(H114),'Cover Page'!$D$35/1000000*'4 classification'!H114/'FX rate'!$C9,"")</f>
        <v/>
      </c>
      <c r="AO114" s="1124" t="str">
        <f>IF(ISNUMBER(I114),'Cover Page'!$D$35/1000000*'4 classification'!I114/'FX rate'!$C9,"")</f>
        <v/>
      </c>
      <c r="AP114" s="1476" t="str">
        <f>IF(ISNUMBER(J114),'Cover Page'!$D$35/1000000*'4 classification'!J114/'FX rate'!$C9,"")</f>
        <v/>
      </c>
      <c r="AQ114" s="1423" t="str">
        <f>IF(ISNUMBER(K114),'Cover Page'!$D$35/1000000*'4 classification'!K114/'FX rate'!$C9,"")</f>
        <v/>
      </c>
      <c r="AR114" s="1422" t="str">
        <f>IF(ISNUMBER(L114),'Cover Page'!$D$35/1000000*'4 classification'!L114/'FX rate'!$C9,"")</f>
        <v/>
      </c>
      <c r="AS114" s="1124" t="str">
        <f>IF(ISNUMBER(M114),'Cover Page'!$D$35/1000000*'4 classification'!M114/'FX rate'!$C9,"")</f>
        <v/>
      </c>
      <c r="AT114" s="1476" t="str">
        <f>IF(ISNUMBER(N114),'Cover Page'!$D$35/1000000*'4 classification'!N114/'FX rate'!$C9,"")</f>
        <v/>
      </c>
      <c r="AU114" s="1423" t="str">
        <f>IF(ISNUMBER(O114),'Cover Page'!$D$35/1000000*'4 classification'!O114/'FX rate'!$C9,"")</f>
        <v/>
      </c>
      <c r="AV114" s="1422" t="str">
        <f>IF(ISNUMBER(P114),'Cover Page'!$D$35/1000000*'4 classification'!P114/'FX rate'!$C9,"")</f>
        <v/>
      </c>
      <c r="AW114" s="1124" t="str">
        <f>IF(ISNUMBER(Q114),'Cover Page'!$D$35/1000000*'4 classification'!Q114/'FX rate'!$C9,"")</f>
        <v/>
      </c>
      <c r="AX114" s="1476" t="str">
        <f>IF(ISNUMBER(R114),'Cover Page'!$D$35/1000000*'4 classification'!R114/'FX rate'!$C9,"")</f>
        <v/>
      </c>
      <c r="AY114" s="1421">
        <f>IF(ISNUMBER(S114),'Cover Page'!$D$35/1000000*'4 classification'!S114/'FX rate'!$C9,"")</f>
        <v>0</v>
      </c>
      <c r="AZ114" s="1420">
        <f>IF(ISNUMBER(T114),'Cover Page'!$D$35/1000000*'4 classification'!T114/'FX rate'!$C9,"")</f>
        <v>0</v>
      </c>
      <c r="BA114" s="1122">
        <f>IF(ISNUMBER(U114),'Cover Page'!$D$35/1000000*'4 classification'!U114/'FX rate'!$C9,"")</f>
        <v>0</v>
      </c>
      <c r="BB114" s="1476">
        <f>IF(ISNUMBER(V114),'Cover Page'!$D$35/1000000*'4 classification'!V114/'FX rate'!$C9,"")</f>
        <v>0</v>
      </c>
      <c r="BC114" s="960"/>
      <c r="BD114" s="960"/>
      <c r="BE114" s="960"/>
      <c r="BF114" s="960"/>
      <c r="BG114" s="960"/>
      <c r="BH114" s="960"/>
      <c r="BI114" s="960"/>
      <c r="BN114" s="1099">
        <v>2004</v>
      </c>
      <c r="BO114" s="1177" t="str">
        <f>IF(ISNUMBER(C114),'Cover Page'!$D$35/1000000*C114/'FX rate'!$C$22,"")</f>
        <v/>
      </c>
      <c r="BP114" s="1404" t="str">
        <f>IF(ISNUMBER(D114),'Cover Page'!$D$35/1000000*D114/'FX rate'!$C$22,"")</f>
        <v/>
      </c>
      <c r="BQ114" s="1178" t="str">
        <f>IF(ISNUMBER(E114),'Cover Page'!$D$35/1000000*E114/'FX rate'!$C$22,"")</f>
        <v/>
      </c>
      <c r="BR114" s="1481" t="str">
        <f>IF(ISNUMBER(F114),'Cover Page'!$D$35/1000000*F114/'FX rate'!$C$22,"")</f>
        <v/>
      </c>
      <c r="BS114" s="1405" t="str">
        <f>IF(ISNUMBER(G114),'Cover Page'!$D$35/1000000*G114/'FX rate'!$C$22,"")</f>
        <v/>
      </c>
      <c r="BT114" s="1404" t="str">
        <f>IF(ISNUMBER(H114),'Cover Page'!$D$35/1000000*H114/'FX rate'!$C$22,"")</f>
        <v/>
      </c>
      <c r="BU114" s="1178" t="str">
        <f>IF(ISNUMBER(I114),'Cover Page'!$D$35/1000000*I114/'FX rate'!$C$22,"")</f>
        <v/>
      </c>
      <c r="BV114" s="1481" t="str">
        <f>IF(ISNUMBER(J114),'Cover Page'!$D$35/1000000*J114/'FX rate'!$C$22,"")</f>
        <v/>
      </c>
      <c r="BW114" s="1405" t="str">
        <f>IF(ISNUMBER(K114),'Cover Page'!$D$35/1000000*K114/'FX rate'!$C$22,"")</f>
        <v/>
      </c>
      <c r="BX114" s="1404" t="str">
        <f>IF(ISNUMBER(L114),'Cover Page'!$D$35/1000000*L114/'FX rate'!$C$22,"")</f>
        <v/>
      </c>
      <c r="BY114" s="1178" t="str">
        <f>IF(ISNUMBER(M114),'Cover Page'!$D$35/1000000*M114/'FX rate'!$C$22,"")</f>
        <v/>
      </c>
      <c r="BZ114" s="1481" t="str">
        <f>IF(ISNUMBER(N114),'Cover Page'!$D$35/1000000*N114/'FX rate'!$C$22,"")</f>
        <v/>
      </c>
      <c r="CA114" s="1405" t="str">
        <f>IF(ISNUMBER(O114),'Cover Page'!$D$35/1000000*O114/'FX rate'!$C$22,"")</f>
        <v/>
      </c>
      <c r="CB114" s="1404" t="str">
        <f>IF(ISNUMBER(P114),'Cover Page'!$D$35/1000000*P114/'FX rate'!$C$22,"")</f>
        <v/>
      </c>
      <c r="CC114" s="1178" t="str">
        <f>IF(ISNUMBER(Q114),'Cover Page'!$D$35/1000000*Q114/'FX rate'!$C$22,"")</f>
        <v/>
      </c>
      <c r="CD114" s="1481" t="str">
        <f>IF(ISNUMBER(R114),'Cover Page'!$D$35/1000000*R114/'FX rate'!$C$22,"")</f>
        <v/>
      </c>
      <c r="CE114" s="1403">
        <f>IF(ISNUMBER(S114),'Cover Page'!$D$35/1000000*S114/'FX rate'!$C$22,"")</f>
        <v>0</v>
      </c>
      <c r="CF114" s="1402">
        <f>IF(ISNUMBER(T114),'Cover Page'!$D$35/1000000*T114/'FX rate'!$C$22,"")</f>
        <v>0</v>
      </c>
      <c r="CG114" s="1176">
        <f>IF(ISNUMBER(U114),'Cover Page'!$D$35/1000000*U114/'FX rate'!$C$22,"")</f>
        <v>0</v>
      </c>
      <c r="CH114" s="1480">
        <f>IF(ISNUMBER(V114),'Cover Page'!$D$35/1000000*V114/'FX rate'!$C$22,"")</f>
        <v>0</v>
      </c>
      <c r="CI114" s="1199"/>
      <c r="CJ114" s="1034"/>
      <c r="CK114" s="1034"/>
      <c r="CL114" s="1034"/>
      <c r="CM114" s="1034"/>
      <c r="CN114" s="1034"/>
      <c r="CO114" s="1034"/>
      <c r="CP114" s="1034"/>
      <c r="CQ114" s="1034"/>
      <c r="CR114" s="1034"/>
      <c r="CS114" s="1034"/>
    </row>
    <row r="115" spans="1:97" s="2" customFormat="1" ht="14.25" x14ac:dyDescent="0.2">
      <c r="A115" s="6"/>
      <c r="B115" s="85">
        <v>2005</v>
      </c>
      <c r="C115" s="210"/>
      <c r="D115" s="137"/>
      <c r="E115" s="136"/>
      <c r="F115" s="1461"/>
      <c r="G115" s="206"/>
      <c r="H115" s="137"/>
      <c r="I115" s="137"/>
      <c r="J115" s="1470"/>
      <c r="K115" s="206"/>
      <c r="L115" s="137"/>
      <c r="M115" s="137"/>
      <c r="N115" s="1470"/>
      <c r="O115" s="206"/>
      <c r="P115" s="137"/>
      <c r="Q115" s="137"/>
      <c r="R115" s="1470"/>
      <c r="S115" s="675">
        <f t="shared" si="14"/>
        <v>0</v>
      </c>
      <c r="T115" s="683">
        <f t="shared" si="17"/>
        <v>0</v>
      </c>
      <c r="U115" s="661">
        <f t="shared" si="15"/>
        <v>0</v>
      </c>
      <c r="V115" s="1486">
        <f t="shared" si="16"/>
        <v>0</v>
      </c>
      <c r="AH115" s="1026">
        <v>2005</v>
      </c>
      <c r="AI115" s="1123" t="str">
        <f>IF(ISNUMBER(C115),'Cover Page'!$D$35/1000000*'4 classification'!C115/'FX rate'!$C10,"")</f>
        <v/>
      </c>
      <c r="AJ115" s="1422" t="str">
        <f>IF(ISNUMBER(D115),'Cover Page'!$D$35/1000000*'4 classification'!D115/'FX rate'!$C10,"")</f>
        <v/>
      </c>
      <c r="AK115" s="1124" t="str">
        <f>IF(ISNUMBER(E115),'Cover Page'!$D$35/1000000*'4 classification'!E115/'FX rate'!$C10,"")</f>
        <v/>
      </c>
      <c r="AL115" s="1476" t="str">
        <f>IF(ISNUMBER(F115),'Cover Page'!$D$35/1000000*'4 classification'!F115/'FX rate'!$C10,"")</f>
        <v/>
      </c>
      <c r="AM115" s="1423" t="str">
        <f>IF(ISNUMBER(G115),'Cover Page'!$D$35/1000000*'4 classification'!G115/'FX rate'!$C10,"")</f>
        <v/>
      </c>
      <c r="AN115" s="1422" t="str">
        <f>IF(ISNUMBER(H115),'Cover Page'!$D$35/1000000*'4 classification'!H115/'FX rate'!$C10,"")</f>
        <v/>
      </c>
      <c r="AO115" s="1124" t="str">
        <f>IF(ISNUMBER(I115),'Cover Page'!$D$35/1000000*'4 classification'!I115/'FX rate'!$C10,"")</f>
        <v/>
      </c>
      <c r="AP115" s="1476" t="str">
        <f>IF(ISNUMBER(J115),'Cover Page'!$D$35/1000000*'4 classification'!J115/'FX rate'!$C10,"")</f>
        <v/>
      </c>
      <c r="AQ115" s="1423" t="str">
        <f>IF(ISNUMBER(K115),'Cover Page'!$D$35/1000000*'4 classification'!K115/'FX rate'!$C10,"")</f>
        <v/>
      </c>
      <c r="AR115" s="1422" t="str">
        <f>IF(ISNUMBER(L115),'Cover Page'!$D$35/1000000*'4 classification'!L115/'FX rate'!$C10,"")</f>
        <v/>
      </c>
      <c r="AS115" s="1124" t="str">
        <f>IF(ISNUMBER(M115),'Cover Page'!$D$35/1000000*'4 classification'!M115/'FX rate'!$C10,"")</f>
        <v/>
      </c>
      <c r="AT115" s="1476" t="str">
        <f>IF(ISNUMBER(N115),'Cover Page'!$D$35/1000000*'4 classification'!N115/'FX rate'!$C10,"")</f>
        <v/>
      </c>
      <c r="AU115" s="1423" t="str">
        <f>IF(ISNUMBER(O115),'Cover Page'!$D$35/1000000*'4 classification'!O115/'FX rate'!$C10,"")</f>
        <v/>
      </c>
      <c r="AV115" s="1422" t="str">
        <f>IF(ISNUMBER(P115),'Cover Page'!$D$35/1000000*'4 classification'!P115/'FX rate'!$C10,"")</f>
        <v/>
      </c>
      <c r="AW115" s="1124" t="str">
        <f>IF(ISNUMBER(Q115),'Cover Page'!$D$35/1000000*'4 classification'!Q115/'FX rate'!$C10,"")</f>
        <v/>
      </c>
      <c r="AX115" s="1476" t="str">
        <f>IF(ISNUMBER(R115),'Cover Page'!$D$35/1000000*'4 classification'!R115/'FX rate'!$C10,"")</f>
        <v/>
      </c>
      <c r="AY115" s="1421">
        <f>IF(ISNUMBER(S115),'Cover Page'!$D$35/1000000*'4 classification'!S115/'FX rate'!$C10,"")</f>
        <v>0</v>
      </c>
      <c r="AZ115" s="1420">
        <f>IF(ISNUMBER(T115),'Cover Page'!$D$35/1000000*'4 classification'!T115/'FX rate'!$C10,"")</f>
        <v>0</v>
      </c>
      <c r="BA115" s="1122">
        <f>IF(ISNUMBER(U115),'Cover Page'!$D$35/1000000*'4 classification'!U115/'FX rate'!$C10,"")</f>
        <v>0</v>
      </c>
      <c r="BB115" s="1476">
        <f>IF(ISNUMBER(V115),'Cover Page'!$D$35/1000000*'4 classification'!V115/'FX rate'!$C10,"")</f>
        <v>0</v>
      </c>
      <c r="BC115" s="960"/>
      <c r="BD115" s="960"/>
      <c r="BE115" s="960"/>
      <c r="BF115" s="960"/>
      <c r="BG115" s="960"/>
      <c r="BH115" s="960"/>
      <c r="BI115" s="960"/>
      <c r="BN115" s="1099">
        <v>2005</v>
      </c>
      <c r="BO115" s="1177" t="str">
        <f>IF(ISNUMBER(C115),'Cover Page'!$D$35/1000000*C115/'FX rate'!$C$22,"")</f>
        <v/>
      </c>
      <c r="BP115" s="1404" t="str">
        <f>IF(ISNUMBER(D115),'Cover Page'!$D$35/1000000*D115/'FX rate'!$C$22,"")</f>
        <v/>
      </c>
      <c r="BQ115" s="1178" t="str">
        <f>IF(ISNUMBER(E115),'Cover Page'!$D$35/1000000*E115/'FX rate'!$C$22,"")</f>
        <v/>
      </c>
      <c r="BR115" s="1481" t="str">
        <f>IF(ISNUMBER(F115),'Cover Page'!$D$35/1000000*F115/'FX rate'!$C$22,"")</f>
        <v/>
      </c>
      <c r="BS115" s="1405" t="str">
        <f>IF(ISNUMBER(G115),'Cover Page'!$D$35/1000000*G115/'FX rate'!$C$22,"")</f>
        <v/>
      </c>
      <c r="BT115" s="1404" t="str">
        <f>IF(ISNUMBER(H115),'Cover Page'!$D$35/1000000*H115/'FX rate'!$C$22,"")</f>
        <v/>
      </c>
      <c r="BU115" s="1178" t="str">
        <f>IF(ISNUMBER(I115),'Cover Page'!$D$35/1000000*I115/'FX rate'!$C$22,"")</f>
        <v/>
      </c>
      <c r="BV115" s="1481" t="str">
        <f>IF(ISNUMBER(J115),'Cover Page'!$D$35/1000000*J115/'FX rate'!$C$22,"")</f>
        <v/>
      </c>
      <c r="BW115" s="1405" t="str">
        <f>IF(ISNUMBER(K115),'Cover Page'!$D$35/1000000*K115/'FX rate'!$C$22,"")</f>
        <v/>
      </c>
      <c r="BX115" s="1404" t="str">
        <f>IF(ISNUMBER(L115),'Cover Page'!$D$35/1000000*L115/'FX rate'!$C$22,"")</f>
        <v/>
      </c>
      <c r="BY115" s="1178" t="str">
        <f>IF(ISNUMBER(M115),'Cover Page'!$D$35/1000000*M115/'FX rate'!$C$22,"")</f>
        <v/>
      </c>
      <c r="BZ115" s="1481" t="str">
        <f>IF(ISNUMBER(N115),'Cover Page'!$D$35/1000000*N115/'FX rate'!$C$22,"")</f>
        <v/>
      </c>
      <c r="CA115" s="1405" t="str">
        <f>IF(ISNUMBER(O115),'Cover Page'!$D$35/1000000*O115/'FX rate'!$C$22,"")</f>
        <v/>
      </c>
      <c r="CB115" s="1404" t="str">
        <f>IF(ISNUMBER(P115),'Cover Page'!$D$35/1000000*P115/'FX rate'!$C$22,"")</f>
        <v/>
      </c>
      <c r="CC115" s="1178" t="str">
        <f>IF(ISNUMBER(Q115),'Cover Page'!$D$35/1000000*Q115/'FX rate'!$C$22,"")</f>
        <v/>
      </c>
      <c r="CD115" s="1481" t="str">
        <f>IF(ISNUMBER(R115),'Cover Page'!$D$35/1000000*R115/'FX rate'!$C$22,"")</f>
        <v/>
      </c>
      <c r="CE115" s="1403">
        <f>IF(ISNUMBER(S115),'Cover Page'!$D$35/1000000*S115/'FX rate'!$C$22,"")</f>
        <v>0</v>
      </c>
      <c r="CF115" s="1402">
        <f>IF(ISNUMBER(T115),'Cover Page'!$D$35/1000000*T115/'FX rate'!$C$22,"")</f>
        <v>0</v>
      </c>
      <c r="CG115" s="1176">
        <f>IF(ISNUMBER(U115),'Cover Page'!$D$35/1000000*U115/'FX rate'!$C$22,"")</f>
        <v>0</v>
      </c>
      <c r="CH115" s="1480">
        <f>IF(ISNUMBER(V115),'Cover Page'!$D$35/1000000*V115/'FX rate'!$C$22,"")</f>
        <v>0</v>
      </c>
      <c r="CI115" s="1199"/>
      <c r="CJ115" s="1034"/>
      <c r="CK115" s="1034"/>
      <c r="CL115" s="1034"/>
      <c r="CM115" s="1034"/>
      <c r="CN115" s="1034"/>
      <c r="CO115" s="1034"/>
      <c r="CP115" s="1034"/>
      <c r="CQ115" s="1034"/>
      <c r="CR115" s="1034"/>
      <c r="CS115" s="1034"/>
    </row>
    <row r="116" spans="1:97" s="2" customFormat="1" ht="14.25" x14ac:dyDescent="0.2">
      <c r="A116" s="6"/>
      <c r="B116" s="85">
        <v>2006</v>
      </c>
      <c r="C116" s="210"/>
      <c r="D116" s="137"/>
      <c r="E116" s="136"/>
      <c r="F116" s="1461"/>
      <c r="G116" s="206"/>
      <c r="H116" s="137"/>
      <c r="I116" s="137"/>
      <c r="J116" s="1470"/>
      <c r="K116" s="206"/>
      <c r="L116" s="137"/>
      <c r="M116" s="137"/>
      <c r="N116" s="1470"/>
      <c r="O116" s="206"/>
      <c r="P116" s="137"/>
      <c r="Q116" s="137"/>
      <c r="R116" s="1470"/>
      <c r="S116" s="675">
        <f t="shared" si="14"/>
        <v>0</v>
      </c>
      <c r="T116" s="683">
        <f t="shared" si="17"/>
        <v>0</v>
      </c>
      <c r="U116" s="661">
        <f t="shared" si="15"/>
        <v>0</v>
      </c>
      <c r="V116" s="1486">
        <f t="shared" si="16"/>
        <v>0</v>
      </c>
      <c r="AH116" s="1026">
        <v>2006</v>
      </c>
      <c r="AI116" s="1123" t="str">
        <f>IF(ISNUMBER(C116),'Cover Page'!$D$35/1000000*'4 classification'!C116/'FX rate'!$C11,"")</f>
        <v/>
      </c>
      <c r="AJ116" s="1422" t="str">
        <f>IF(ISNUMBER(D116),'Cover Page'!$D$35/1000000*'4 classification'!D116/'FX rate'!$C11,"")</f>
        <v/>
      </c>
      <c r="AK116" s="1124" t="str">
        <f>IF(ISNUMBER(E116),'Cover Page'!$D$35/1000000*'4 classification'!E116/'FX rate'!$C11,"")</f>
        <v/>
      </c>
      <c r="AL116" s="1476" t="str">
        <f>IF(ISNUMBER(F116),'Cover Page'!$D$35/1000000*'4 classification'!F116/'FX rate'!$C11,"")</f>
        <v/>
      </c>
      <c r="AM116" s="1423" t="str">
        <f>IF(ISNUMBER(G116),'Cover Page'!$D$35/1000000*'4 classification'!G116/'FX rate'!$C11,"")</f>
        <v/>
      </c>
      <c r="AN116" s="1422" t="str">
        <f>IF(ISNUMBER(H116),'Cover Page'!$D$35/1000000*'4 classification'!H116/'FX rate'!$C11,"")</f>
        <v/>
      </c>
      <c r="AO116" s="1124" t="str">
        <f>IF(ISNUMBER(I116),'Cover Page'!$D$35/1000000*'4 classification'!I116/'FX rate'!$C11,"")</f>
        <v/>
      </c>
      <c r="AP116" s="1476" t="str">
        <f>IF(ISNUMBER(J116),'Cover Page'!$D$35/1000000*'4 classification'!J116/'FX rate'!$C11,"")</f>
        <v/>
      </c>
      <c r="AQ116" s="1423" t="str">
        <f>IF(ISNUMBER(K116),'Cover Page'!$D$35/1000000*'4 classification'!K116/'FX rate'!$C11,"")</f>
        <v/>
      </c>
      <c r="AR116" s="1422" t="str">
        <f>IF(ISNUMBER(L116),'Cover Page'!$D$35/1000000*'4 classification'!L116/'FX rate'!$C11,"")</f>
        <v/>
      </c>
      <c r="AS116" s="1124" t="str">
        <f>IF(ISNUMBER(M116),'Cover Page'!$D$35/1000000*'4 classification'!M116/'FX rate'!$C11,"")</f>
        <v/>
      </c>
      <c r="AT116" s="1476" t="str">
        <f>IF(ISNUMBER(N116),'Cover Page'!$D$35/1000000*'4 classification'!N116/'FX rate'!$C11,"")</f>
        <v/>
      </c>
      <c r="AU116" s="1423" t="str">
        <f>IF(ISNUMBER(O116),'Cover Page'!$D$35/1000000*'4 classification'!O116/'FX rate'!$C11,"")</f>
        <v/>
      </c>
      <c r="AV116" s="1422" t="str">
        <f>IF(ISNUMBER(P116),'Cover Page'!$D$35/1000000*'4 classification'!P116/'FX rate'!$C11,"")</f>
        <v/>
      </c>
      <c r="AW116" s="1124" t="str">
        <f>IF(ISNUMBER(Q116),'Cover Page'!$D$35/1000000*'4 classification'!Q116/'FX rate'!$C11,"")</f>
        <v/>
      </c>
      <c r="AX116" s="1476" t="str">
        <f>IF(ISNUMBER(R116),'Cover Page'!$D$35/1000000*'4 classification'!R116/'FX rate'!$C11,"")</f>
        <v/>
      </c>
      <c r="AY116" s="1421">
        <f>IF(ISNUMBER(S116),'Cover Page'!$D$35/1000000*'4 classification'!S116/'FX rate'!$C11,"")</f>
        <v>0</v>
      </c>
      <c r="AZ116" s="1420">
        <f>IF(ISNUMBER(T116),'Cover Page'!$D$35/1000000*'4 classification'!T116/'FX rate'!$C11,"")</f>
        <v>0</v>
      </c>
      <c r="BA116" s="1122">
        <f>IF(ISNUMBER(U116),'Cover Page'!$D$35/1000000*'4 classification'!U116/'FX rate'!$C11,"")</f>
        <v>0</v>
      </c>
      <c r="BB116" s="1476">
        <f>IF(ISNUMBER(V116),'Cover Page'!$D$35/1000000*'4 classification'!V116/'FX rate'!$C11,"")</f>
        <v>0</v>
      </c>
      <c r="BC116" s="960"/>
      <c r="BD116" s="960"/>
      <c r="BE116" s="960"/>
      <c r="BF116" s="960"/>
      <c r="BG116" s="960"/>
      <c r="BH116" s="960"/>
      <c r="BI116" s="960"/>
      <c r="BN116" s="1099">
        <v>2006</v>
      </c>
      <c r="BO116" s="1177" t="str">
        <f>IF(ISNUMBER(C116),'Cover Page'!$D$35/1000000*C116/'FX rate'!$C$22,"")</f>
        <v/>
      </c>
      <c r="BP116" s="1404" t="str">
        <f>IF(ISNUMBER(D116),'Cover Page'!$D$35/1000000*D116/'FX rate'!$C$22,"")</f>
        <v/>
      </c>
      <c r="BQ116" s="1178" t="str">
        <f>IF(ISNUMBER(E116),'Cover Page'!$D$35/1000000*E116/'FX rate'!$C$22,"")</f>
        <v/>
      </c>
      <c r="BR116" s="1481" t="str">
        <f>IF(ISNUMBER(F116),'Cover Page'!$D$35/1000000*F116/'FX rate'!$C$22,"")</f>
        <v/>
      </c>
      <c r="BS116" s="1405" t="str">
        <f>IF(ISNUMBER(G116),'Cover Page'!$D$35/1000000*G116/'FX rate'!$C$22,"")</f>
        <v/>
      </c>
      <c r="BT116" s="1404" t="str">
        <f>IF(ISNUMBER(H116),'Cover Page'!$D$35/1000000*H116/'FX rate'!$C$22,"")</f>
        <v/>
      </c>
      <c r="BU116" s="1178" t="str">
        <f>IF(ISNUMBER(I116),'Cover Page'!$D$35/1000000*I116/'FX rate'!$C$22,"")</f>
        <v/>
      </c>
      <c r="BV116" s="1481" t="str">
        <f>IF(ISNUMBER(J116),'Cover Page'!$D$35/1000000*J116/'FX rate'!$C$22,"")</f>
        <v/>
      </c>
      <c r="BW116" s="1405" t="str">
        <f>IF(ISNUMBER(K116),'Cover Page'!$D$35/1000000*K116/'FX rate'!$C$22,"")</f>
        <v/>
      </c>
      <c r="BX116" s="1404" t="str">
        <f>IF(ISNUMBER(L116),'Cover Page'!$D$35/1000000*L116/'FX rate'!$C$22,"")</f>
        <v/>
      </c>
      <c r="BY116" s="1178" t="str">
        <f>IF(ISNUMBER(M116),'Cover Page'!$D$35/1000000*M116/'FX rate'!$C$22,"")</f>
        <v/>
      </c>
      <c r="BZ116" s="1481" t="str">
        <f>IF(ISNUMBER(N116),'Cover Page'!$D$35/1000000*N116/'FX rate'!$C$22,"")</f>
        <v/>
      </c>
      <c r="CA116" s="1405" t="str">
        <f>IF(ISNUMBER(O116),'Cover Page'!$D$35/1000000*O116/'FX rate'!$C$22,"")</f>
        <v/>
      </c>
      <c r="CB116" s="1404" t="str">
        <f>IF(ISNUMBER(P116),'Cover Page'!$D$35/1000000*P116/'FX rate'!$C$22,"")</f>
        <v/>
      </c>
      <c r="CC116" s="1178" t="str">
        <f>IF(ISNUMBER(Q116),'Cover Page'!$D$35/1000000*Q116/'FX rate'!$C$22,"")</f>
        <v/>
      </c>
      <c r="CD116" s="1481" t="str">
        <f>IF(ISNUMBER(R116),'Cover Page'!$D$35/1000000*R116/'FX rate'!$C$22,"")</f>
        <v/>
      </c>
      <c r="CE116" s="1403">
        <f>IF(ISNUMBER(S116),'Cover Page'!$D$35/1000000*S116/'FX rate'!$C$22,"")</f>
        <v>0</v>
      </c>
      <c r="CF116" s="1402">
        <f>IF(ISNUMBER(T116),'Cover Page'!$D$35/1000000*T116/'FX rate'!$C$22,"")</f>
        <v>0</v>
      </c>
      <c r="CG116" s="1176">
        <f>IF(ISNUMBER(U116),'Cover Page'!$D$35/1000000*U116/'FX rate'!$C$22,"")</f>
        <v>0</v>
      </c>
      <c r="CH116" s="1480">
        <f>IF(ISNUMBER(V116),'Cover Page'!$D$35/1000000*V116/'FX rate'!$C$22,"")</f>
        <v>0</v>
      </c>
      <c r="CI116" s="1199"/>
      <c r="CJ116" s="1034"/>
      <c r="CK116" s="1034"/>
      <c r="CL116" s="1034"/>
      <c r="CM116" s="1034"/>
      <c r="CN116" s="1034"/>
      <c r="CO116" s="1034"/>
      <c r="CP116" s="1034"/>
      <c r="CQ116" s="1034"/>
      <c r="CR116" s="1034"/>
      <c r="CS116" s="1034"/>
    </row>
    <row r="117" spans="1:97" s="2" customFormat="1" ht="14.25" x14ac:dyDescent="0.2">
      <c r="A117" s="6"/>
      <c r="B117" s="85">
        <v>2007</v>
      </c>
      <c r="C117" s="210"/>
      <c r="D117" s="137"/>
      <c r="E117" s="136"/>
      <c r="F117" s="1461"/>
      <c r="G117" s="206"/>
      <c r="H117" s="137"/>
      <c r="I117" s="137"/>
      <c r="J117" s="1470"/>
      <c r="K117" s="206"/>
      <c r="L117" s="137"/>
      <c r="M117" s="137"/>
      <c r="N117" s="1470"/>
      <c r="O117" s="206"/>
      <c r="P117" s="137"/>
      <c r="Q117" s="137"/>
      <c r="R117" s="1470"/>
      <c r="S117" s="675">
        <f t="shared" si="14"/>
        <v>0</v>
      </c>
      <c r="T117" s="683">
        <f t="shared" si="17"/>
        <v>0</v>
      </c>
      <c r="U117" s="661">
        <f t="shared" si="15"/>
        <v>0</v>
      </c>
      <c r="V117" s="1486">
        <f t="shared" si="16"/>
        <v>0</v>
      </c>
      <c r="AH117" s="1026">
        <v>2007</v>
      </c>
      <c r="AI117" s="1123" t="str">
        <f>IF(ISNUMBER(C117),'Cover Page'!$D$35/1000000*'4 classification'!C117/'FX rate'!$C12,"")</f>
        <v/>
      </c>
      <c r="AJ117" s="1422" t="str">
        <f>IF(ISNUMBER(D117),'Cover Page'!$D$35/1000000*'4 classification'!D117/'FX rate'!$C12,"")</f>
        <v/>
      </c>
      <c r="AK117" s="1124" t="str">
        <f>IF(ISNUMBER(E117),'Cover Page'!$D$35/1000000*'4 classification'!E117/'FX rate'!$C12,"")</f>
        <v/>
      </c>
      <c r="AL117" s="1476" t="str">
        <f>IF(ISNUMBER(F117),'Cover Page'!$D$35/1000000*'4 classification'!F117/'FX rate'!$C12,"")</f>
        <v/>
      </c>
      <c r="AM117" s="1423" t="str">
        <f>IF(ISNUMBER(G117),'Cover Page'!$D$35/1000000*'4 classification'!G117/'FX rate'!$C12,"")</f>
        <v/>
      </c>
      <c r="AN117" s="1422" t="str">
        <f>IF(ISNUMBER(H117),'Cover Page'!$D$35/1000000*'4 classification'!H117/'FX rate'!$C12,"")</f>
        <v/>
      </c>
      <c r="AO117" s="1124" t="str">
        <f>IF(ISNUMBER(I117),'Cover Page'!$D$35/1000000*'4 classification'!I117/'FX rate'!$C12,"")</f>
        <v/>
      </c>
      <c r="AP117" s="1476" t="str">
        <f>IF(ISNUMBER(J117),'Cover Page'!$D$35/1000000*'4 classification'!J117/'FX rate'!$C12,"")</f>
        <v/>
      </c>
      <c r="AQ117" s="1423" t="str">
        <f>IF(ISNUMBER(K117),'Cover Page'!$D$35/1000000*'4 classification'!K117/'FX rate'!$C12,"")</f>
        <v/>
      </c>
      <c r="AR117" s="1422" t="str">
        <f>IF(ISNUMBER(L117),'Cover Page'!$D$35/1000000*'4 classification'!L117/'FX rate'!$C12,"")</f>
        <v/>
      </c>
      <c r="AS117" s="1124" t="str">
        <f>IF(ISNUMBER(M117),'Cover Page'!$D$35/1000000*'4 classification'!M117/'FX rate'!$C12,"")</f>
        <v/>
      </c>
      <c r="AT117" s="1476" t="str">
        <f>IF(ISNUMBER(N117),'Cover Page'!$D$35/1000000*'4 classification'!N117/'FX rate'!$C12,"")</f>
        <v/>
      </c>
      <c r="AU117" s="1423" t="str">
        <f>IF(ISNUMBER(O117),'Cover Page'!$D$35/1000000*'4 classification'!O117/'FX rate'!$C12,"")</f>
        <v/>
      </c>
      <c r="AV117" s="1422" t="str">
        <f>IF(ISNUMBER(P117),'Cover Page'!$D$35/1000000*'4 classification'!P117/'FX rate'!$C12,"")</f>
        <v/>
      </c>
      <c r="AW117" s="1124" t="str">
        <f>IF(ISNUMBER(Q117),'Cover Page'!$D$35/1000000*'4 classification'!Q117/'FX rate'!$C12,"")</f>
        <v/>
      </c>
      <c r="AX117" s="1476" t="str">
        <f>IF(ISNUMBER(R117),'Cover Page'!$D$35/1000000*'4 classification'!R117/'FX rate'!$C12,"")</f>
        <v/>
      </c>
      <c r="AY117" s="1421">
        <f>IF(ISNUMBER(S117),'Cover Page'!$D$35/1000000*'4 classification'!S117/'FX rate'!$C12,"")</f>
        <v>0</v>
      </c>
      <c r="AZ117" s="1420">
        <f>IF(ISNUMBER(T117),'Cover Page'!$D$35/1000000*'4 classification'!T117/'FX rate'!$C12,"")</f>
        <v>0</v>
      </c>
      <c r="BA117" s="1122">
        <f>IF(ISNUMBER(U117),'Cover Page'!$D$35/1000000*'4 classification'!U117/'FX rate'!$C12,"")</f>
        <v>0</v>
      </c>
      <c r="BB117" s="1476">
        <f>IF(ISNUMBER(V117),'Cover Page'!$D$35/1000000*'4 classification'!V117/'FX rate'!$C12,"")</f>
        <v>0</v>
      </c>
      <c r="BC117" s="960"/>
      <c r="BD117" s="960"/>
      <c r="BE117" s="960"/>
      <c r="BF117" s="960"/>
      <c r="BG117" s="960"/>
      <c r="BH117" s="960"/>
      <c r="BI117" s="960"/>
      <c r="BN117" s="1099">
        <v>2007</v>
      </c>
      <c r="BO117" s="1177" t="str">
        <f>IF(ISNUMBER(C117),'Cover Page'!$D$35/1000000*C117/'FX rate'!$C$22,"")</f>
        <v/>
      </c>
      <c r="BP117" s="1404" t="str">
        <f>IF(ISNUMBER(D117),'Cover Page'!$D$35/1000000*D117/'FX rate'!$C$22,"")</f>
        <v/>
      </c>
      <c r="BQ117" s="1178" t="str">
        <f>IF(ISNUMBER(E117),'Cover Page'!$D$35/1000000*E117/'FX rate'!$C$22,"")</f>
        <v/>
      </c>
      <c r="BR117" s="1481" t="str">
        <f>IF(ISNUMBER(F117),'Cover Page'!$D$35/1000000*F117/'FX rate'!$C$22,"")</f>
        <v/>
      </c>
      <c r="BS117" s="1405" t="str">
        <f>IF(ISNUMBER(G117),'Cover Page'!$D$35/1000000*G117/'FX rate'!$C$22,"")</f>
        <v/>
      </c>
      <c r="BT117" s="1404" t="str">
        <f>IF(ISNUMBER(H117),'Cover Page'!$D$35/1000000*H117/'FX rate'!$C$22,"")</f>
        <v/>
      </c>
      <c r="BU117" s="1178" t="str">
        <f>IF(ISNUMBER(I117),'Cover Page'!$D$35/1000000*I117/'FX rate'!$C$22,"")</f>
        <v/>
      </c>
      <c r="BV117" s="1481" t="str">
        <f>IF(ISNUMBER(J117),'Cover Page'!$D$35/1000000*J117/'FX rate'!$C$22,"")</f>
        <v/>
      </c>
      <c r="BW117" s="1405" t="str">
        <f>IF(ISNUMBER(K117),'Cover Page'!$D$35/1000000*K117/'FX rate'!$C$22,"")</f>
        <v/>
      </c>
      <c r="BX117" s="1404" t="str">
        <f>IF(ISNUMBER(L117),'Cover Page'!$D$35/1000000*L117/'FX rate'!$C$22,"")</f>
        <v/>
      </c>
      <c r="BY117" s="1178" t="str">
        <f>IF(ISNUMBER(M117),'Cover Page'!$D$35/1000000*M117/'FX rate'!$C$22,"")</f>
        <v/>
      </c>
      <c r="BZ117" s="1481" t="str">
        <f>IF(ISNUMBER(N117),'Cover Page'!$D$35/1000000*N117/'FX rate'!$C$22,"")</f>
        <v/>
      </c>
      <c r="CA117" s="1405" t="str">
        <f>IF(ISNUMBER(O117),'Cover Page'!$D$35/1000000*O117/'FX rate'!$C$22,"")</f>
        <v/>
      </c>
      <c r="CB117" s="1404" t="str">
        <f>IF(ISNUMBER(P117),'Cover Page'!$D$35/1000000*P117/'FX rate'!$C$22,"")</f>
        <v/>
      </c>
      <c r="CC117" s="1178" t="str">
        <f>IF(ISNUMBER(Q117),'Cover Page'!$D$35/1000000*Q117/'FX rate'!$C$22,"")</f>
        <v/>
      </c>
      <c r="CD117" s="1481" t="str">
        <f>IF(ISNUMBER(R117),'Cover Page'!$D$35/1000000*R117/'FX rate'!$C$22,"")</f>
        <v/>
      </c>
      <c r="CE117" s="1403">
        <f>IF(ISNUMBER(S117),'Cover Page'!$D$35/1000000*S117/'FX rate'!$C$22,"")</f>
        <v>0</v>
      </c>
      <c r="CF117" s="1402">
        <f>IF(ISNUMBER(T117),'Cover Page'!$D$35/1000000*T117/'FX rate'!$C$22,"")</f>
        <v>0</v>
      </c>
      <c r="CG117" s="1176">
        <f>IF(ISNUMBER(U117),'Cover Page'!$D$35/1000000*U117/'FX rate'!$C$22,"")</f>
        <v>0</v>
      </c>
      <c r="CH117" s="1480">
        <f>IF(ISNUMBER(V117),'Cover Page'!$D$35/1000000*V117/'FX rate'!$C$22,"")</f>
        <v>0</v>
      </c>
      <c r="CI117" s="1199"/>
      <c r="CJ117" s="1034"/>
      <c r="CK117" s="1034"/>
      <c r="CL117" s="1034"/>
      <c r="CM117" s="1034"/>
      <c r="CN117" s="1034"/>
      <c r="CO117" s="1034"/>
      <c r="CP117" s="1034"/>
      <c r="CQ117" s="1034"/>
      <c r="CR117" s="1034"/>
      <c r="CS117" s="1034"/>
    </row>
    <row r="118" spans="1:97" s="2" customFormat="1" ht="14.25" x14ac:dyDescent="0.2">
      <c r="A118" s="6"/>
      <c r="B118" s="85">
        <v>2008</v>
      </c>
      <c r="C118" s="210"/>
      <c r="D118" s="137"/>
      <c r="E118" s="136"/>
      <c r="F118" s="1461"/>
      <c r="G118" s="206"/>
      <c r="H118" s="137"/>
      <c r="I118" s="137"/>
      <c r="J118" s="1470"/>
      <c r="K118" s="206"/>
      <c r="L118" s="137"/>
      <c r="M118" s="137"/>
      <c r="N118" s="1470"/>
      <c r="O118" s="206"/>
      <c r="P118" s="137"/>
      <c r="Q118" s="137"/>
      <c r="R118" s="1470"/>
      <c r="S118" s="675">
        <f t="shared" si="14"/>
        <v>0</v>
      </c>
      <c r="T118" s="683">
        <f t="shared" si="17"/>
        <v>0</v>
      </c>
      <c r="U118" s="661">
        <f t="shared" si="15"/>
        <v>0</v>
      </c>
      <c r="V118" s="1486">
        <f t="shared" si="16"/>
        <v>0</v>
      </c>
      <c r="AH118" s="1026">
        <v>2008</v>
      </c>
      <c r="AI118" s="1123" t="str">
        <f>IF(ISNUMBER(C118),'Cover Page'!$D$35/1000000*'4 classification'!C118/'FX rate'!$C13,"")</f>
        <v/>
      </c>
      <c r="AJ118" s="1422" t="str">
        <f>IF(ISNUMBER(D118),'Cover Page'!$D$35/1000000*'4 classification'!D118/'FX rate'!$C13,"")</f>
        <v/>
      </c>
      <c r="AK118" s="1124" t="str">
        <f>IF(ISNUMBER(E118),'Cover Page'!$D$35/1000000*'4 classification'!E118/'FX rate'!$C13,"")</f>
        <v/>
      </c>
      <c r="AL118" s="1476" t="str">
        <f>IF(ISNUMBER(F118),'Cover Page'!$D$35/1000000*'4 classification'!F118/'FX rate'!$C13,"")</f>
        <v/>
      </c>
      <c r="AM118" s="1423" t="str">
        <f>IF(ISNUMBER(G118),'Cover Page'!$D$35/1000000*'4 classification'!G118/'FX rate'!$C13,"")</f>
        <v/>
      </c>
      <c r="AN118" s="1422" t="str">
        <f>IF(ISNUMBER(H118),'Cover Page'!$D$35/1000000*'4 classification'!H118/'FX rate'!$C13,"")</f>
        <v/>
      </c>
      <c r="AO118" s="1124" t="str">
        <f>IF(ISNUMBER(I118),'Cover Page'!$D$35/1000000*'4 classification'!I118/'FX rate'!$C13,"")</f>
        <v/>
      </c>
      <c r="AP118" s="1476" t="str">
        <f>IF(ISNUMBER(J118),'Cover Page'!$D$35/1000000*'4 classification'!J118/'FX rate'!$C13,"")</f>
        <v/>
      </c>
      <c r="AQ118" s="1423" t="str">
        <f>IF(ISNUMBER(K118),'Cover Page'!$D$35/1000000*'4 classification'!K118/'FX rate'!$C13,"")</f>
        <v/>
      </c>
      <c r="AR118" s="1422" t="str">
        <f>IF(ISNUMBER(L118),'Cover Page'!$D$35/1000000*'4 classification'!L118/'FX rate'!$C13,"")</f>
        <v/>
      </c>
      <c r="AS118" s="1124" t="str">
        <f>IF(ISNUMBER(M118),'Cover Page'!$D$35/1000000*'4 classification'!M118/'FX rate'!$C13,"")</f>
        <v/>
      </c>
      <c r="AT118" s="1476" t="str">
        <f>IF(ISNUMBER(N118),'Cover Page'!$D$35/1000000*'4 classification'!N118/'FX rate'!$C13,"")</f>
        <v/>
      </c>
      <c r="AU118" s="1423" t="str">
        <f>IF(ISNUMBER(O118),'Cover Page'!$D$35/1000000*'4 classification'!O118/'FX rate'!$C13,"")</f>
        <v/>
      </c>
      <c r="AV118" s="1422" t="str">
        <f>IF(ISNUMBER(P118),'Cover Page'!$D$35/1000000*'4 classification'!P118/'FX rate'!$C13,"")</f>
        <v/>
      </c>
      <c r="AW118" s="1124" t="str">
        <f>IF(ISNUMBER(Q118),'Cover Page'!$D$35/1000000*'4 classification'!Q118/'FX rate'!$C13,"")</f>
        <v/>
      </c>
      <c r="AX118" s="1476" t="str">
        <f>IF(ISNUMBER(R118),'Cover Page'!$D$35/1000000*'4 classification'!R118/'FX rate'!$C13,"")</f>
        <v/>
      </c>
      <c r="AY118" s="1421">
        <f>IF(ISNUMBER(S118),'Cover Page'!$D$35/1000000*'4 classification'!S118/'FX rate'!$C13,"")</f>
        <v>0</v>
      </c>
      <c r="AZ118" s="1420">
        <f>IF(ISNUMBER(T118),'Cover Page'!$D$35/1000000*'4 classification'!T118/'FX rate'!$C13,"")</f>
        <v>0</v>
      </c>
      <c r="BA118" s="1122">
        <f>IF(ISNUMBER(U118),'Cover Page'!$D$35/1000000*'4 classification'!U118/'FX rate'!$C13,"")</f>
        <v>0</v>
      </c>
      <c r="BB118" s="1476">
        <f>IF(ISNUMBER(V118),'Cover Page'!$D$35/1000000*'4 classification'!V118/'FX rate'!$C13,"")</f>
        <v>0</v>
      </c>
      <c r="BC118" s="960"/>
      <c r="BD118" s="960"/>
      <c r="BE118" s="960"/>
      <c r="BF118" s="960"/>
      <c r="BG118" s="960"/>
      <c r="BH118" s="960"/>
      <c r="BI118" s="960"/>
      <c r="BN118" s="1099">
        <v>2008</v>
      </c>
      <c r="BO118" s="1177" t="str">
        <f>IF(ISNUMBER(C118),'Cover Page'!$D$35/1000000*C118/'FX rate'!$C$22,"")</f>
        <v/>
      </c>
      <c r="BP118" s="1404" t="str">
        <f>IF(ISNUMBER(D118),'Cover Page'!$D$35/1000000*D118/'FX rate'!$C$22,"")</f>
        <v/>
      </c>
      <c r="BQ118" s="1178" t="str">
        <f>IF(ISNUMBER(E118),'Cover Page'!$D$35/1000000*E118/'FX rate'!$C$22,"")</f>
        <v/>
      </c>
      <c r="BR118" s="1481" t="str">
        <f>IF(ISNUMBER(F118),'Cover Page'!$D$35/1000000*F118/'FX rate'!$C$22,"")</f>
        <v/>
      </c>
      <c r="BS118" s="1405" t="str">
        <f>IF(ISNUMBER(G118),'Cover Page'!$D$35/1000000*G118/'FX rate'!$C$22,"")</f>
        <v/>
      </c>
      <c r="BT118" s="1404" t="str">
        <f>IF(ISNUMBER(H118),'Cover Page'!$D$35/1000000*H118/'FX rate'!$C$22,"")</f>
        <v/>
      </c>
      <c r="BU118" s="1178" t="str">
        <f>IF(ISNUMBER(I118),'Cover Page'!$D$35/1000000*I118/'FX rate'!$C$22,"")</f>
        <v/>
      </c>
      <c r="BV118" s="1481" t="str">
        <f>IF(ISNUMBER(J118),'Cover Page'!$D$35/1000000*J118/'FX rate'!$C$22,"")</f>
        <v/>
      </c>
      <c r="BW118" s="1405" t="str">
        <f>IF(ISNUMBER(K118),'Cover Page'!$D$35/1000000*K118/'FX rate'!$C$22,"")</f>
        <v/>
      </c>
      <c r="BX118" s="1404" t="str">
        <f>IF(ISNUMBER(L118),'Cover Page'!$D$35/1000000*L118/'FX rate'!$C$22,"")</f>
        <v/>
      </c>
      <c r="BY118" s="1178" t="str">
        <f>IF(ISNUMBER(M118),'Cover Page'!$D$35/1000000*M118/'FX rate'!$C$22,"")</f>
        <v/>
      </c>
      <c r="BZ118" s="1481" t="str">
        <f>IF(ISNUMBER(N118),'Cover Page'!$D$35/1000000*N118/'FX rate'!$C$22,"")</f>
        <v/>
      </c>
      <c r="CA118" s="1405" t="str">
        <f>IF(ISNUMBER(O118),'Cover Page'!$D$35/1000000*O118/'FX rate'!$C$22,"")</f>
        <v/>
      </c>
      <c r="CB118" s="1404" t="str">
        <f>IF(ISNUMBER(P118),'Cover Page'!$D$35/1000000*P118/'FX rate'!$C$22,"")</f>
        <v/>
      </c>
      <c r="CC118" s="1178" t="str">
        <f>IF(ISNUMBER(Q118),'Cover Page'!$D$35/1000000*Q118/'FX rate'!$C$22,"")</f>
        <v/>
      </c>
      <c r="CD118" s="1481" t="str">
        <f>IF(ISNUMBER(R118),'Cover Page'!$D$35/1000000*R118/'FX rate'!$C$22,"")</f>
        <v/>
      </c>
      <c r="CE118" s="1403">
        <f>IF(ISNUMBER(S118),'Cover Page'!$D$35/1000000*S118/'FX rate'!$C$22,"")</f>
        <v>0</v>
      </c>
      <c r="CF118" s="1402">
        <f>IF(ISNUMBER(T118),'Cover Page'!$D$35/1000000*T118/'FX rate'!$C$22,"")</f>
        <v>0</v>
      </c>
      <c r="CG118" s="1176">
        <f>IF(ISNUMBER(U118),'Cover Page'!$D$35/1000000*U118/'FX rate'!$C$22,"")</f>
        <v>0</v>
      </c>
      <c r="CH118" s="1480">
        <f>IF(ISNUMBER(V118),'Cover Page'!$D$35/1000000*V118/'FX rate'!$C$22,"")</f>
        <v>0</v>
      </c>
      <c r="CI118" s="1199"/>
      <c r="CJ118" s="1034"/>
      <c r="CK118" s="1034"/>
      <c r="CL118" s="1034"/>
      <c r="CM118" s="1034"/>
      <c r="CN118" s="1034"/>
      <c r="CO118" s="1034"/>
      <c r="CP118" s="1034"/>
      <c r="CQ118" s="1034"/>
      <c r="CR118" s="1034"/>
      <c r="CS118" s="1034"/>
    </row>
    <row r="119" spans="1:97" s="2" customFormat="1" ht="14.25" x14ac:dyDescent="0.2">
      <c r="A119" s="6"/>
      <c r="B119" s="85">
        <v>2009</v>
      </c>
      <c r="C119" s="210"/>
      <c r="D119" s="137"/>
      <c r="E119" s="136"/>
      <c r="F119" s="1461"/>
      <c r="G119" s="206"/>
      <c r="H119" s="137"/>
      <c r="I119" s="137"/>
      <c r="J119" s="1470"/>
      <c r="K119" s="206"/>
      <c r="L119" s="137"/>
      <c r="M119" s="137"/>
      <c r="N119" s="1470"/>
      <c r="O119" s="206"/>
      <c r="P119" s="137"/>
      <c r="Q119" s="137"/>
      <c r="R119" s="1470"/>
      <c r="S119" s="675">
        <f t="shared" si="14"/>
        <v>0</v>
      </c>
      <c r="T119" s="683">
        <f t="shared" si="17"/>
        <v>0</v>
      </c>
      <c r="U119" s="661">
        <f t="shared" si="15"/>
        <v>0</v>
      </c>
      <c r="V119" s="1486">
        <f t="shared" si="16"/>
        <v>0</v>
      </c>
      <c r="AH119" s="1026">
        <v>2009</v>
      </c>
      <c r="AI119" s="1123" t="str">
        <f>IF(ISNUMBER(C119),'Cover Page'!$D$35/1000000*'4 classification'!C119/'FX rate'!$C14,"")</f>
        <v/>
      </c>
      <c r="AJ119" s="1422" t="str">
        <f>IF(ISNUMBER(D119),'Cover Page'!$D$35/1000000*'4 classification'!D119/'FX rate'!$C14,"")</f>
        <v/>
      </c>
      <c r="AK119" s="1124" t="str">
        <f>IF(ISNUMBER(E119),'Cover Page'!$D$35/1000000*'4 classification'!E119/'FX rate'!$C14,"")</f>
        <v/>
      </c>
      <c r="AL119" s="1476" t="str">
        <f>IF(ISNUMBER(F119),'Cover Page'!$D$35/1000000*'4 classification'!F119/'FX rate'!$C14,"")</f>
        <v/>
      </c>
      <c r="AM119" s="1423" t="str">
        <f>IF(ISNUMBER(G119),'Cover Page'!$D$35/1000000*'4 classification'!G119/'FX rate'!$C14,"")</f>
        <v/>
      </c>
      <c r="AN119" s="1422" t="str">
        <f>IF(ISNUMBER(H119),'Cover Page'!$D$35/1000000*'4 classification'!H119/'FX rate'!$C14,"")</f>
        <v/>
      </c>
      <c r="AO119" s="1124" t="str">
        <f>IF(ISNUMBER(I119),'Cover Page'!$D$35/1000000*'4 classification'!I119/'FX rate'!$C14,"")</f>
        <v/>
      </c>
      <c r="AP119" s="1476" t="str">
        <f>IF(ISNUMBER(J119),'Cover Page'!$D$35/1000000*'4 classification'!J119/'FX rate'!$C14,"")</f>
        <v/>
      </c>
      <c r="AQ119" s="1423" t="str">
        <f>IF(ISNUMBER(K119),'Cover Page'!$D$35/1000000*'4 classification'!K119/'FX rate'!$C14,"")</f>
        <v/>
      </c>
      <c r="AR119" s="1422" t="str">
        <f>IF(ISNUMBER(L119),'Cover Page'!$D$35/1000000*'4 classification'!L119/'FX rate'!$C14,"")</f>
        <v/>
      </c>
      <c r="AS119" s="1124" t="str">
        <f>IF(ISNUMBER(M119),'Cover Page'!$D$35/1000000*'4 classification'!M119/'FX rate'!$C14,"")</f>
        <v/>
      </c>
      <c r="AT119" s="1476" t="str">
        <f>IF(ISNUMBER(N119),'Cover Page'!$D$35/1000000*'4 classification'!N119/'FX rate'!$C14,"")</f>
        <v/>
      </c>
      <c r="AU119" s="1423" t="str">
        <f>IF(ISNUMBER(O119),'Cover Page'!$D$35/1000000*'4 classification'!O119/'FX rate'!$C14,"")</f>
        <v/>
      </c>
      <c r="AV119" s="1422" t="str">
        <f>IF(ISNUMBER(P119),'Cover Page'!$D$35/1000000*'4 classification'!P119/'FX rate'!$C14,"")</f>
        <v/>
      </c>
      <c r="AW119" s="1124" t="str">
        <f>IF(ISNUMBER(Q119),'Cover Page'!$D$35/1000000*'4 classification'!Q119/'FX rate'!$C14,"")</f>
        <v/>
      </c>
      <c r="AX119" s="1476" t="str">
        <f>IF(ISNUMBER(R119),'Cover Page'!$D$35/1000000*'4 classification'!R119/'FX rate'!$C14,"")</f>
        <v/>
      </c>
      <c r="AY119" s="1421">
        <f>IF(ISNUMBER(S119),'Cover Page'!$D$35/1000000*'4 classification'!S119/'FX rate'!$C14,"")</f>
        <v>0</v>
      </c>
      <c r="AZ119" s="1420">
        <f>IF(ISNUMBER(T119),'Cover Page'!$D$35/1000000*'4 classification'!T119/'FX rate'!$C14,"")</f>
        <v>0</v>
      </c>
      <c r="BA119" s="1122">
        <f>IF(ISNUMBER(U119),'Cover Page'!$D$35/1000000*'4 classification'!U119/'FX rate'!$C14,"")</f>
        <v>0</v>
      </c>
      <c r="BB119" s="1476">
        <f>IF(ISNUMBER(V119),'Cover Page'!$D$35/1000000*'4 classification'!V119/'FX rate'!$C14,"")</f>
        <v>0</v>
      </c>
      <c r="BC119" s="960"/>
      <c r="BD119" s="960"/>
      <c r="BE119" s="960"/>
      <c r="BF119" s="960"/>
      <c r="BG119" s="960"/>
      <c r="BH119" s="960"/>
      <c r="BI119" s="960"/>
      <c r="BN119" s="1099">
        <v>2009</v>
      </c>
      <c r="BO119" s="1177" t="str">
        <f>IF(ISNUMBER(C119),'Cover Page'!$D$35/1000000*C119/'FX rate'!$C$22,"")</f>
        <v/>
      </c>
      <c r="BP119" s="1404" t="str">
        <f>IF(ISNUMBER(D119),'Cover Page'!$D$35/1000000*D119/'FX rate'!$C$22,"")</f>
        <v/>
      </c>
      <c r="BQ119" s="1178" t="str">
        <f>IF(ISNUMBER(E119),'Cover Page'!$D$35/1000000*E119/'FX rate'!$C$22,"")</f>
        <v/>
      </c>
      <c r="BR119" s="1481" t="str">
        <f>IF(ISNUMBER(F119),'Cover Page'!$D$35/1000000*F119/'FX rate'!$C$22,"")</f>
        <v/>
      </c>
      <c r="BS119" s="1405" t="str">
        <f>IF(ISNUMBER(G119),'Cover Page'!$D$35/1000000*G119/'FX rate'!$C$22,"")</f>
        <v/>
      </c>
      <c r="BT119" s="1404" t="str">
        <f>IF(ISNUMBER(H119),'Cover Page'!$D$35/1000000*H119/'FX rate'!$C$22,"")</f>
        <v/>
      </c>
      <c r="BU119" s="1178" t="str">
        <f>IF(ISNUMBER(I119),'Cover Page'!$D$35/1000000*I119/'FX rate'!$C$22,"")</f>
        <v/>
      </c>
      <c r="BV119" s="1481" t="str">
        <f>IF(ISNUMBER(J119),'Cover Page'!$D$35/1000000*J119/'FX rate'!$C$22,"")</f>
        <v/>
      </c>
      <c r="BW119" s="1405" t="str">
        <f>IF(ISNUMBER(K119),'Cover Page'!$D$35/1000000*K119/'FX rate'!$C$22,"")</f>
        <v/>
      </c>
      <c r="BX119" s="1404" t="str">
        <f>IF(ISNUMBER(L119),'Cover Page'!$D$35/1000000*L119/'FX rate'!$C$22,"")</f>
        <v/>
      </c>
      <c r="BY119" s="1178" t="str">
        <f>IF(ISNUMBER(M119),'Cover Page'!$D$35/1000000*M119/'FX rate'!$C$22,"")</f>
        <v/>
      </c>
      <c r="BZ119" s="1481" t="str">
        <f>IF(ISNUMBER(N119),'Cover Page'!$D$35/1000000*N119/'FX rate'!$C$22,"")</f>
        <v/>
      </c>
      <c r="CA119" s="1405" t="str">
        <f>IF(ISNUMBER(O119),'Cover Page'!$D$35/1000000*O119/'FX rate'!$C$22,"")</f>
        <v/>
      </c>
      <c r="CB119" s="1404" t="str">
        <f>IF(ISNUMBER(P119),'Cover Page'!$D$35/1000000*P119/'FX rate'!$C$22,"")</f>
        <v/>
      </c>
      <c r="CC119" s="1178" t="str">
        <f>IF(ISNUMBER(Q119),'Cover Page'!$D$35/1000000*Q119/'FX rate'!$C$22,"")</f>
        <v/>
      </c>
      <c r="CD119" s="1481" t="str">
        <f>IF(ISNUMBER(R119),'Cover Page'!$D$35/1000000*R119/'FX rate'!$C$22,"")</f>
        <v/>
      </c>
      <c r="CE119" s="1403">
        <f>IF(ISNUMBER(S119),'Cover Page'!$D$35/1000000*S119/'FX rate'!$C$22,"")</f>
        <v>0</v>
      </c>
      <c r="CF119" s="1402">
        <f>IF(ISNUMBER(T119),'Cover Page'!$D$35/1000000*T119/'FX rate'!$C$22,"")</f>
        <v>0</v>
      </c>
      <c r="CG119" s="1176">
        <f>IF(ISNUMBER(U119),'Cover Page'!$D$35/1000000*U119/'FX rate'!$C$22,"")</f>
        <v>0</v>
      </c>
      <c r="CH119" s="1480">
        <f>IF(ISNUMBER(V119),'Cover Page'!$D$35/1000000*V119/'FX rate'!$C$22,"")</f>
        <v>0</v>
      </c>
      <c r="CI119" s="1199"/>
      <c r="CJ119" s="1034"/>
      <c r="CK119" s="1034"/>
      <c r="CL119" s="1034"/>
      <c r="CM119" s="1034"/>
      <c r="CN119" s="1034"/>
      <c r="CO119" s="1034"/>
      <c r="CP119" s="1034"/>
      <c r="CQ119" s="1034"/>
      <c r="CR119" s="1034"/>
      <c r="CS119" s="1034"/>
    </row>
    <row r="120" spans="1:97" s="2" customFormat="1" ht="14.25" x14ac:dyDescent="0.2">
      <c r="A120" s="6"/>
      <c r="B120" s="85">
        <v>2010</v>
      </c>
      <c r="C120" s="210"/>
      <c r="D120" s="137"/>
      <c r="E120" s="136"/>
      <c r="F120" s="1461"/>
      <c r="G120" s="206"/>
      <c r="H120" s="137"/>
      <c r="I120" s="137"/>
      <c r="J120" s="1470"/>
      <c r="K120" s="137"/>
      <c r="L120" s="137"/>
      <c r="M120" s="137"/>
      <c r="N120" s="1470"/>
      <c r="O120" s="206"/>
      <c r="P120" s="137"/>
      <c r="Q120" s="137"/>
      <c r="R120" s="1470"/>
      <c r="S120" s="675">
        <f t="shared" si="14"/>
        <v>0</v>
      </c>
      <c r="T120" s="683">
        <f t="shared" si="17"/>
        <v>0</v>
      </c>
      <c r="U120" s="661">
        <f t="shared" si="15"/>
        <v>0</v>
      </c>
      <c r="V120" s="1486">
        <f t="shared" si="16"/>
        <v>0</v>
      </c>
      <c r="AH120" s="1026">
        <v>2010</v>
      </c>
      <c r="AI120" s="1123" t="str">
        <f>IF(ISNUMBER(C120),'Cover Page'!$D$35/1000000*'4 classification'!C120/'FX rate'!$C15,"")</f>
        <v/>
      </c>
      <c r="AJ120" s="1422" t="str">
        <f>IF(ISNUMBER(D120),'Cover Page'!$D$35/1000000*'4 classification'!D120/'FX rate'!$C15,"")</f>
        <v/>
      </c>
      <c r="AK120" s="1124" t="str">
        <f>IF(ISNUMBER(E120),'Cover Page'!$D$35/1000000*'4 classification'!E120/'FX rate'!$C15,"")</f>
        <v/>
      </c>
      <c r="AL120" s="1476" t="str">
        <f>IF(ISNUMBER(F120),'Cover Page'!$D$35/1000000*'4 classification'!F120/'FX rate'!$C15,"")</f>
        <v/>
      </c>
      <c r="AM120" s="1423" t="str">
        <f>IF(ISNUMBER(G120),'Cover Page'!$D$35/1000000*'4 classification'!G120/'FX rate'!$C15,"")</f>
        <v/>
      </c>
      <c r="AN120" s="1422" t="str">
        <f>IF(ISNUMBER(H120),'Cover Page'!$D$35/1000000*'4 classification'!H120/'FX rate'!$C15,"")</f>
        <v/>
      </c>
      <c r="AO120" s="1124" t="str">
        <f>IF(ISNUMBER(I120),'Cover Page'!$D$35/1000000*'4 classification'!I120/'FX rate'!$C15,"")</f>
        <v/>
      </c>
      <c r="AP120" s="1476" t="str">
        <f>IF(ISNUMBER(J120),'Cover Page'!$D$35/1000000*'4 classification'!J120/'FX rate'!$C15,"")</f>
        <v/>
      </c>
      <c r="AQ120" s="1423" t="str">
        <f>IF(ISNUMBER(#REF!),'Cover Page'!$D$35/1000000*'4 classification'!#REF!/'FX rate'!$C15,"")</f>
        <v/>
      </c>
      <c r="AR120" s="1422" t="str">
        <f>IF(ISNUMBER(K120),'Cover Page'!$D$35/1000000*'4 classification'!K120/'FX rate'!$C15,"")</f>
        <v/>
      </c>
      <c r="AS120" s="1124" t="str">
        <f>IF(ISNUMBER(M120),'Cover Page'!$D$35/1000000*'4 classification'!M120/'FX rate'!$C15,"")</f>
        <v/>
      </c>
      <c r="AT120" s="1476" t="str">
        <f>IF(ISNUMBER(N120),'Cover Page'!$D$35/1000000*'4 classification'!N120/'FX rate'!$C15,"")</f>
        <v/>
      </c>
      <c r="AU120" s="1423" t="str">
        <f>IF(ISNUMBER(O120),'Cover Page'!$D$35/1000000*'4 classification'!O120/'FX rate'!$C15,"")</f>
        <v/>
      </c>
      <c r="AV120" s="1422" t="str">
        <f>IF(ISNUMBER(P120),'Cover Page'!$D$35/1000000*'4 classification'!P120/'FX rate'!$C15,"")</f>
        <v/>
      </c>
      <c r="AW120" s="1124" t="str">
        <f>IF(ISNUMBER(Q120),'Cover Page'!$D$35/1000000*'4 classification'!Q120/'FX rate'!$C15,"")</f>
        <v/>
      </c>
      <c r="AX120" s="1476" t="str">
        <f>IF(ISNUMBER(R120),'Cover Page'!$D$35/1000000*'4 classification'!R120/'FX rate'!$C15,"")</f>
        <v/>
      </c>
      <c r="AY120" s="1421">
        <f>IF(ISNUMBER(S120),'Cover Page'!$D$35/1000000*'4 classification'!S120/'FX rate'!$C15,"")</f>
        <v>0</v>
      </c>
      <c r="AZ120" s="1420">
        <f>IF(ISNUMBER(T120),'Cover Page'!$D$35/1000000*'4 classification'!T120/'FX rate'!$C15,"")</f>
        <v>0</v>
      </c>
      <c r="BA120" s="1122">
        <f>IF(ISNUMBER(U120),'Cover Page'!$D$35/1000000*'4 classification'!U120/'FX rate'!$C15,"")</f>
        <v>0</v>
      </c>
      <c r="BB120" s="1476">
        <f>IF(ISNUMBER(V120),'Cover Page'!$D$35/1000000*'4 classification'!V120/'FX rate'!$C15,"")</f>
        <v>0</v>
      </c>
      <c r="BC120" s="960"/>
      <c r="BD120" s="960"/>
      <c r="BE120" s="960"/>
      <c r="BF120" s="960"/>
      <c r="BG120" s="960"/>
      <c r="BH120" s="960"/>
      <c r="BI120" s="960"/>
      <c r="BN120" s="1099">
        <v>2010</v>
      </c>
      <c r="BO120" s="1177" t="str">
        <f>IF(ISNUMBER(C120),'Cover Page'!$D$35/1000000*C120/'FX rate'!$C$22,"")</f>
        <v/>
      </c>
      <c r="BP120" s="1404" t="str">
        <f>IF(ISNUMBER(D120),'Cover Page'!$D$35/1000000*D120/'FX rate'!$C$22,"")</f>
        <v/>
      </c>
      <c r="BQ120" s="1178" t="str">
        <f>IF(ISNUMBER(E120),'Cover Page'!$D$35/1000000*E120/'FX rate'!$C$22,"")</f>
        <v/>
      </c>
      <c r="BR120" s="1481" t="str">
        <f>IF(ISNUMBER(F120),'Cover Page'!$D$35/1000000*F120/'FX rate'!$C$22,"")</f>
        <v/>
      </c>
      <c r="BS120" s="1405" t="str">
        <f>IF(ISNUMBER(G120),'Cover Page'!$D$35/1000000*G120/'FX rate'!$C$22,"")</f>
        <v/>
      </c>
      <c r="BT120" s="1404" t="str">
        <f>IF(ISNUMBER(H120),'Cover Page'!$D$35/1000000*H120/'FX rate'!$C$22,"")</f>
        <v/>
      </c>
      <c r="BU120" s="1178" t="str">
        <f>IF(ISNUMBER(I120),'Cover Page'!$D$35/1000000*I120/'FX rate'!$C$22,"")</f>
        <v/>
      </c>
      <c r="BV120" s="1481" t="str">
        <f>IF(ISNUMBER(J120),'Cover Page'!$D$35/1000000*J120/'FX rate'!$C$22,"")</f>
        <v/>
      </c>
      <c r="BW120" s="1405" t="str">
        <f>IF(ISNUMBER(K120),'Cover Page'!$D$35/1000000*K120/'FX rate'!$C$22,"")</f>
        <v/>
      </c>
      <c r="BX120" s="1404" t="str">
        <f>IF(ISNUMBER(L120),'Cover Page'!$D$35/1000000*L120/'FX rate'!$C$22,"")</f>
        <v/>
      </c>
      <c r="BY120" s="1178" t="str">
        <f>IF(ISNUMBER(M120),'Cover Page'!$D$35/1000000*M120/'FX rate'!$C$22,"")</f>
        <v/>
      </c>
      <c r="BZ120" s="1481" t="str">
        <f>IF(ISNUMBER(N120),'Cover Page'!$D$35/1000000*N120/'FX rate'!$C$22,"")</f>
        <v/>
      </c>
      <c r="CA120" s="1405" t="str">
        <f>IF(ISNUMBER(O120),'Cover Page'!$D$35/1000000*O120/'FX rate'!$C$22,"")</f>
        <v/>
      </c>
      <c r="CB120" s="1404" t="str">
        <f>IF(ISNUMBER(P120),'Cover Page'!$D$35/1000000*P120/'FX rate'!$C$22,"")</f>
        <v/>
      </c>
      <c r="CC120" s="1178" t="str">
        <f>IF(ISNUMBER(Q120),'Cover Page'!$D$35/1000000*Q120/'FX rate'!$C$22,"")</f>
        <v/>
      </c>
      <c r="CD120" s="1481" t="str">
        <f>IF(ISNUMBER(R120),'Cover Page'!$D$35/1000000*R120/'FX rate'!$C$22,"")</f>
        <v/>
      </c>
      <c r="CE120" s="1403">
        <f>IF(ISNUMBER(S120),'Cover Page'!$D$35/1000000*S120/'FX rate'!$C$22,"")</f>
        <v>0</v>
      </c>
      <c r="CF120" s="1402">
        <f>IF(ISNUMBER(T120),'Cover Page'!$D$35/1000000*T120/'FX rate'!$C$22,"")</f>
        <v>0</v>
      </c>
      <c r="CG120" s="1176">
        <f>IF(ISNUMBER(U120),'Cover Page'!$D$35/1000000*U120/'FX rate'!$C$22,"")</f>
        <v>0</v>
      </c>
      <c r="CH120" s="1480">
        <f>IF(ISNUMBER(V120),'Cover Page'!$D$35/1000000*V120/'FX rate'!$C$22,"")</f>
        <v>0</v>
      </c>
      <c r="CI120" s="1199"/>
      <c r="CJ120" s="1034"/>
      <c r="CK120" s="1034"/>
      <c r="CL120" s="1034"/>
      <c r="CM120" s="1034"/>
      <c r="CN120" s="1034"/>
      <c r="CO120" s="1034"/>
      <c r="CP120" s="1034"/>
      <c r="CQ120" s="1034"/>
      <c r="CR120" s="1034"/>
      <c r="CS120" s="1034"/>
    </row>
    <row r="121" spans="1:97" s="2" customFormat="1" ht="14.25" x14ac:dyDescent="0.2">
      <c r="A121" s="6"/>
      <c r="B121" s="85">
        <v>2011</v>
      </c>
      <c r="C121" s="210"/>
      <c r="D121" s="137"/>
      <c r="E121" s="136"/>
      <c r="F121" s="1461"/>
      <c r="G121" s="206"/>
      <c r="H121" s="137"/>
      <c r="I121" s="137"/>
      <c r="J121" s="1470"/>
      <c r="K121" s="206"/>
      <c r="L121" s="137"/>
      <c r="M121" s="137"/>
      <c r="N121" s="1470"/>
      <c r="O121" s="206"/>
      <c r="P121" s="137"/>
      <c r="Q121" s="137"/>
      <c r="R121" s="1470"/>
      <c r="S121" s="675">
        <f t="shared" si="14"/>
        <v>0</v>
      </c>
      <c r="T121" s="683">
        <f t="shared" si="17"/>
        <v>0</v>
      </c>
      <c r="U121" s="661">
        <f t="shared" si="15"/>
        <v>0</v>
      </c>
      <c r="V121" s="1486">
        <f t="shared" si="16"/>
        <v>0</v>
      </c>
      <c r="AH121" s="1026">
        <v>2011</v>
      </c>
      <c r="AI121" s="1123" t="str">
        <f>IF(ISNUMBER(C121),'Cover Page'!$D$35/1000000*'4 classification'!C121/'FX rate'!$C16,"")</f>
        <v/>
      </c>
      <c r="AJ121" s="1422" t="str">
        <f>IF(ISNUMBER(D121),'Cover Page'!$D$35/1000000*'4 classification'!D121/'FX rate'!$C16,"")</f>
        <v/>
      </c>
      <c r="AK121" s="1124" t="str">
        <f>IF(ISNUMBER(E121),'Cover Page'!$D$35/1000000*'4 classification'!E121/'FX rate'!$C16,"")</f>
        <v/>
      </c>
      <c r="AL121" s="1476" t="str">
        <f>IF(ISNUMBER(F121),'Cover Page'!$D$35/1000000*'4 classification'!F121/'FX rate'!$C16,"")</f>
        <v/>
      </c>
      <c r="AM121" s="1423" t="str">
        <f>IF(ISNUMBER(G121),'Cover Page'!$D$35/1000000*'4 classification'!G121/'FX rate'!$C16,"")</f>
        <v/>
      </c>
      <c r="AN121" s="1422" t="str">
        <f>IF(ISNUMBER(H121),'Cover Page'!$D$35/1000000*'4 classification'!H121/'FX rate'!$C16,"")</f>
        <v/>
      </c>
      <c r="AO121" s="1124" t="str">
        <f>IF(ISNUMBER(I121),'Cover Page'!$D$35/1000000*'4 classification'!I121/'FX rate'!$C16,"")</f>
        <v/>
      </c>
      <c r="AP121" s="1476" t="str">
        <f>IF(ISNUMBER(J121),'Cover Page'!$D$35/1000000*'4 classification'!J121/'FX rate'!$C16,"")</f>
        <v/>
      </c>
      <c r="AQ121" s="1423" t="str">
        <f>IF(ISNUMBER(K121),'Cover Page'!$D$35/1000000*'4 classification'!K121/'FX rate'!$C16,"")</f>
        <v/>
      </c>
      <c r="AR121" s="1422" t="str">
        <f>IF(ISNUMBER(#REF!),'Cover Page'!$D$35/1000000*'4 classification'!#REF!/'FX rate'!$C16,"")</f>
        <v/>
      </c>
      <c r="AS121" s="1124" t="str">
        <f>IF(ISNUMBER(M121),'Cover Page'!$D$35/1000000*'4 classification'!M121/'FX rate'!$C16,"")</f>
        <v/>
      </c>
      <c r="AT121" s="1476" t="str">
        <f>IF(ISNUMBER(N121),'Cover Page'!$D$35/1000000*'4 classification'!N121/'FX rate'!$C16,"")</f>
        <v/>
      </c>
      <c r="AU121" s="1423" t="str">
        <f>IF(ISNUMBER(O121),'Cover Page'!$D$35/1000000*'4 classification'!O121/'FX rate'!$C16,"")</f>
        <v/>
      </c>
      <c r="AV121" s="1422" t="str">
        <f>IF(ISNUMBER(P121),'Cover Page'!$D$35/1000000*'4 classification'!P121/'FX rate'!$C16,"")</f>
        <v/>
      </c>
      <c r="AW121" s="1124" t="str">
        <f>IF(ISNUMBER(Q121),'Cover Page'!$D$35/1000000*'4 classification'!Q121/'FX rate'!$C16,"")</f>
        <v/>
      </c>
      <c r="AX121" s="1476" t="str">
        <f>IF(ISNUMBER(R121),'Cover Page'!$D$35/1000000*'4 classification'!R121/'FX rate'!$C16,"")</f>
        <v/>
      </c>
      <c r="AY121" s="1421">
        <f>IF(ISNUMBER(S121),'Cover Page'!$D$35/1000000*'4 classification'!S121/'FX rate'!$C16,"")</f>
        <v>0</v>
      </c>
      <c r="AZ121" s="1420">
        <f>IF(ISNUMBER(T121),'Cover Page'!$D$35/1000000*'4 classification'!T121/'FX rate'!$C16,"")</f>
        <v>0</v>
      </c>
      <c r="BA121" s="1122">
        <f>IF(ISNUMBER(U121),'Cover Page'!$D$35/1000000*'4 classification'!U121/'FX rate'!$C16,"")</f>
        <v>0</v>
      </c>
      <c r="BB121" s="1476">
        <f>IF(ISNUMBER(V121),'Cover Page'!$D$35/1000000*'4 classification'!V121/'FX rate'!$C16,"")</f>
        <v>0</v>
      </c>
      <c r="BC121" s="960"/>
      <c r="BD121" s="960"/>
      <c r="BE121" s="960"/>
      <c r="BF121" s="960"/>
      <c r="BG121" s="960"/>
      <c r="BH121" s="960"/>
      <c r="BI121" s="960"/>
      <c r="BN121" s="1099">
        <v>2011</v>
      </c>
      <c r="BO121" s="1177" t="str">
        <f>IF(ISNUMBER(C121),'Cover Page'!$D$35/1000000*C121/'FX rate'!$C$22,"")</f>
        <v/>
      </c>
      <c r="BP121" s="1404" t="str">
        <f>IF(ISNUMBER(D121),'Cover Page'!$D$35/1000000*D121/'FX rate'!$C$22,"")</f>
        <v/>
      </c>
      <c r="BQ121" s="1178" t="str">
        <f>IF(ISNUMBER(E121),'Cover Page'!$D$35/1000000*E121/'FX rate'!$C$22,"")</f>
        <v/>
      </c>
      <c r="BR121" s="1481" t="str">
        <f>IF(ISNUMBER(F121),'Cover Page'!$D$35/1000000*F121/'FX rate'!$C$22,"")</f>
        <v/>
      </c>
      <c r="BS121" s="1405" t="str">
        <f>IF(ISNUMBER(G121),'Cover Page'!$D$35/1000000*G121/'FX rate'!$C$22,"")</f>
        <v/>
      </c>
      <c r="BT121" s="1404" t="str">
        <f>IF(ISNUMBER(H121),'Cover Page'!$D$35/1000000*H121/'FX rate'!$C$22,"")</f>
        <v/>
      </c>
      <c r="BU121" s="1178" t="str">
        <f>IF(ISNUMBER(I121),'Cover Page'!$D$35/1000000*I121/'FX rate'!$C$22,"")</f>
        <v/>
      </c>
      <c r="BV121" s="1481" t="str">
        <f>IF(ISNUMBER(J121),'Cover Page'!$D$35/1000000*J121/'FX rate'!$C$22,"")</f>
        <v/>
      </c>
      <c r="BW121" s="1405" t="str">
        <f>IF(ISNUMBER(K121),'Cover Page'!$D$35/1000000*K121/'FX rate'!$C$22,"")</f>
        <v/>
      </c>
      <c r="BX121" s="1404" t="str">
        <f>IF(ISNUMBER(L121),'Cover Page'!$D$35/1000000*L121/'FX rate'!$C$22,"")</f>
        <v/>
      </c>
      <c r="BY121" s="1178" t="str">
        <f>IF(ISNUMBER(M121),'Cover Page'!$D$35/1000000*M121/'FX rate'!$C$22,"")</f>
        <v/>
      </c>
      <c r="BZ121" s="1481" t="str">
        <f>IF(ISNUMBER(N121),'Cover Page'!$D$35/1000000*N121/'FX rate'!$C$22,"")</f>
        <v/>
      </c>
      <c r="CA121" s="1405" t="str">
        <f>IF(ISNUMBER(O121),'Cover Page'!$D$35/1000000*O121/'FX rate'!$C$22,"")</f>
        <v/>
      </c>
      <c r="CB121" s="1404" t="str">
        <f>IF(ISNUMBER(P121),'Cover Page'!$D$35/1000000*P121/'FX rate'!$C$22,"")</f>
        <v/>
      </c>
      <c r="CC121" s="1178" t="str">
        <f>IF(ISNUMBER(Q121),'Cover Page'!$D$35/1000000*Q121/'FX rate'!$C$22,"")</f>
        <v/>
      </c>
      <c r="CD121" s="1481" t="str">
        <f>IF(ISNUMBER(R121),'Cover Page'!$D$35/1000000*R121/'FX rate'!$C$22,"")</f>
        <v/>
      </c>
      <c r="CE121" s="1403">
        <f>IF(ISNUMBER(S121),'Cover Page'!$D$35/1000000*S121/'FX rate'!$C$22,"")</f>
        <v>0</v>
      </c>
      <c r="CF121" s="1402">
        <f>IF(ISNUMBER(T121),'Cover Page'!$D$35/1000000*T121/'FX rate'!$C$22,"")</f>
        <v>0</v>
      </c>
      <c r="CG121" s="1176">
        <f>IF(ISNUMBER(U121),'Cover Page'!$D$35/1000000*U121/'FX rate'!$C$22,"")</f>
        <v>0</v>
      </c>
      <c r="CH121" s="1480">
        <f>IF(ISNUMBER(V121),'Cover Page'!$D$35/1000000*V121/'FX rate'!$C$22,"")</f>
        <v>0</v>
      </c>
      <c r="CI121" s="1199"/>
      <c r="CJ121" s="1034"/>
      <c r="CK121" s="1034"/>
      <c r="CL121" s="1034"/>
      <c r="CM121" s="1034"/>
      <c r="CN121" s="1034"/>
      <c r="CO121" s="1034"/>
      <c r="CP121" s="1034"/>
      <c r="CQ121" s="1034"/>
      <c r="CR121" s="1034"/>
      <c r="CS121" s="1034"/>
    </row>
    <row r="122" spans="1:97" s="2" customFormat="1" ht="14.25" x14ac:dyDescent="0.2">
      <c r="A122" s="6"/>
      <c r="B122" s="85">
        <v>2012</v>
      </c>
      <c r="C122" s="210"/>
      <c r="D122" s="137"/>
      <c r="E122" s="136"/>
      <c r="F122" s="1461"/>
      <c r="G122" s="206"/>
      <c r="H122" s="137"/>
      <c r="I122" s="137"/>
      <c r="J122" s="1470"/>
      <c r="K122" s="206"/>
      <c r="L122" s="137"/>
      <c r="M122" s="137"/>
      <c r="N122" s="1470"/>
      <c r="O122" s="206"/>
      <c r="P122" s="137"/>
      <c r="Q122" s="137"/>
      <c r="R122" s="1470"/>
      <c r="S122" s="675">
        <f t="shared" si="14"/>
        <v>0</v>
      </c>
      <c r="T122" s="683">
        <f t="shared" si="17"/>
        <v>0</v>
      </c>
      <c r="U122" s="661">
        <f t="shared" si="15"/>
        <v>0</v>
      </c>
      <c r="V122" s="1486">
        <f t="shared" si="16"/>
        <v>0</v>
      </c>
      <c r="AH122" s="1026">
        <v>2012</v>
      </c>
      <c r="AI122" s="1123" t="str">
        <f>IF(ISNUMBER(C122),'Cover Page'!$D$35/1000000*'4 classification'!C122/'FX rate'!$C17,"")</f>
        <v/>
      </c>
      <c r="AJ122" s="1422" t="str">
        <f>IF(ISNUMBER(D122),'Cover Page'!$D$35/1000000*'4 classification'!D122/'FX rate'!$C17,"")</f>
        <v/>
      </c>
      <c r="AK122" s="1124" t="str">
        <f>IF(ISNUMBER(E122),'Cover Page'!$D$35/1000000*'4 classification'!E122/'FX rate'!$C17,"")</f>
        <v/>
      </c>
      <c r="AL122" s="1476" t="str">
        <f>IF(ISNUMBER(F122),'Cover Page'!$D$35/1000000*'4 classification'!F122/'FX rate'!$C17,"")</f>
        <v/>
      </c>
      <c r="AM122" s="1423" t="str">
        <f>IF(ISNUMBER(G122),'Cover Page'!$D$35/1000000*'4 classification'!G122/'FX rate'!$C17,"")</f>
        <v/>
      </c>
      <c r="AN122" s="1422" t="str">
        <f>IF(ISNUMBER(H122),'Cover Page'!$D$35/1000000*'4 classification'!H122/'FX rate'!$C17,"")</f>
        <v/>
      </c>
      <c r="AO122" s="1124" t="str">
        <f>IF(ISNUMBER(I122),'Cover Page'!$D$35/1000000*'4 classification'!I122/'FX rate'!$C17,"")</f>
        <v/>
      </c>
      <c r="AP122" s="1476" t="str">
        <f>IF(ISNUMBER(J122),'Cover Page'!$D$35/1000000*'4 classification'!J122/'FX rate'!$C17,"")</f>
        <v/>
      </c>
      <c r="AQ122" s="1423" t="str">
        <f>IF(ISNUMBER(K122),'Cover Page'!$D$35/1000000*'4 classification'!K122/'FX rate'!$C17,"")</f>
        <v/>
      </c>
      <c r="AR122" s="1422" t="str">
        <f>IF(ISNUMBER(L122),'Cover Page'!$D$35/1000000*'4 classification'!L122/'FX rate'!$C17,"")</f>
        <v/>
      </c>
      <c r="AS122" s="1124" t="str">
        <f>IF(ISNUMBER(M122),'Cover Page'!$D$35/1000000*'4 classification'!M122/'FX rate'!$C17,"")</f>
        <v/>
      </c>
      <c r="AT122" s="1476" t="str">
        <f>IF(ISNUMBER(N122),'Cover Page'!$D$35/1000000*'4 classification'!N122/'FX rate'!$C17,"")</f>
        <v/>
      </c>
      <c r="AU122" s="1423" t="str">
        <f>IF(ISNUMBER(O122),'Cover Page'!$D$35/1000000*'4 classification'!O122/'FX rate'!$C17,"")</f>
        <v/>
      </c>
      <c r="AV122" s="1422" t="str">
        <f>IF(ISNUMBER(P122),'Cover Page'!$D$35/1000000*'4 classification'!P122/'FX rate'!$C17,"")</f>
        <v/>
      </c>
      <c r="AW122" s="1124" t="str">
        <f>IF(ISNUMBER(Q122),'Cover Page'!$D$35/1000000*'4 classification'!Q122/'FX rate'!$C17,"")</f>
        <v/>
      </c>
      <c r="AX122" s="1476" t="str">
        <f>IF(ISNUMBER(R122),'Cover Page'!$D$35/1000000*'4 classification'!R122/'FX rate'!$C17,"")</f>
        <v/>
      </c>
      <c r="AY122" s="1421">
        <f>IF(ISNUMBER(S122),'Cover Page'!$D$35/1000000*'4 classification'!S122/'FX rate'!$C17,"")</f>
        <v>0</v>
      </c>
      <c r="AZ122" s="1420">
        <f>IF(ISNUMBER(T122),'Cover Page'!$D$35/1000000*'4 classification'!T122/'FX rate'!$C17,"")</f>
        <v>0</v>
      </c>
      <c r="BA122" s="1122">
        <f>IF(ISNUMBER(U122),'Cover Page'!$D$35/1000000*'4 classification'!U122/'FX rate'!$C17,"")</f>
        <v>0</v>
      </c>
      <c r="BB122" s="1476">
        <f>IF(ISNUMBER(V122),'Cover Page'!$D$35/1000000*'4 classification'!V122/'FX rate'!$C17,"")</f>
        <v>0</v>
      </c>
      <c r="BC122" s="960"/>
      <c r="BD122" s="960"/>
      <c r="BE122" s="960"/>
      <c r="BF122" s="960"/>
      <c r="BG122" s="960"/>
      <c r="BH122" s="960"/>
      <c r="BI122" s="960"/>
      <c r="BN122" s="1099">
        <v>2012</v>
      </c>
      <c r="BO122" s="1177" t="str">
        <f>IF(ISNUMBER(C122),'Cover Page'!$D$35/1000000*C122/'FX rate'!$C$22,"")</f>
        <v/>
      </c>
      <c r="BP122" s="1404" t="str">
        <f>IF(ISNUMBER(D122),'Cover Page'!$D$35/1000000*D122/'FX rate'!$C$22,"")</f>
        <v/>
      </c>
      <c r="BQ122" s="1178" t="str">
        <f>IF(ISNUMBER(E122),'Cover Page'!$D$35/1000000*E122/'FX rate'!$C$22,"")</f>
        <v/>
      </c>
      <c r="BR122" s="1481" t="str">
        <f>IF(ISNUMBER(F122),'Cover Page'!$D$35/1000000*F122/'FX rate'!$C$22,"")</f>
        <v/>
      </c>
      <c r="BS122" s="1405" t="str">
        <f>IF(ISNUMBER(G122),'Cover Page'!$D$35/1000000*G122/'FX rate'!$C$22,"")</f>
        <v/>
      </c>
      <c r="BT122" s="1404" t="str">
        <f>IF(ISNUMBER(H122),'Cover Page'!$D$35/1000000*H122/'FX rate'!$C$22,"")</f>
        <v/>
      </c>
      <c r="BU122" s="1178" t="str">
        <f>IF(ISNUMBER(I122),'Cover Page'!$D$35/1000000*I122/'FX rate'!$C$22,"")</f>
        <v/>
      </c>
      <c r="BV122" s="1481" t="str">
        <f>IF(ISNUMBER(J122),'Cover Page'!$D$35/1000000*J122/'FX rate'!$C$22,"")</f>
        <v/>
      </c>
      <c r="BW122" s="1405" t="str">
        <f>IF(ISNUMBER(K122),'Cover Page'!$D$35/1000000*K122/'FX rate'!$C$22,"")</f>
        <v/>
      </c>
      <c r="BX122" s="1404" t="str">
        <f>IF(ISNUMBER(L122),'Cover Page'!$D$35/1000000*L122/'FX rate'!$C$22,"")</f>
        <v/>
      </c>
      <c r="BY122" s="1178" t="str">
        <f>IF(ISNUMBER(M122),'Cover Page'!$D$35/1000000*M122/'FX rate'!$C$22,"")</f>
        <v/>
      </c>
      <c r="BZ122" s="1481" t="str">
        <f>IF(ISNUMBER(N122),'Cover Page'!$D$35/1000000*N122/'FX rate'!$C$22,"")</f>
        <v/>
      </c>
      <c r="CA122" s="1405" t="str">
        <f>IF(ISNUMBER(O122),'Cover Page'!$D$35/1000000*O122/'FX rate'!$C$22,"")</f>
        <v/>
      </c>
      <c r="CB122" s="1404" t="str">
        <f>IF(ISNUMBER(P122),'Cover Page'!$D$35/1000000*P122/'FX rate'!$C$22,"")</f>
        <v/>
      </c>
      <c r="CC122" s="1178" t="str">
        <f>IF(ISNUMBER(Q122),'Cover Page'!$D$35/1000000*Q122/'FX rate'!$C$22,"")</f>
        <v/>
      </c>
      <c r="CD122" s="1481" t="str">
        <f>IF(ISNUMBER(R122),'Cover Page'!$D$35/1000000*R122/'FX rate'!$C$22,"")</f>
        <v/>
      </c>
      <c r="CE122" s="1403">
        <f>IF(ISNUMBER(S122),'Cover Page'!$D$35/1000000*S122/'FX rate'!$C$22,"")</f>
        <v>0</v>
      </c>
      <c r="CF122" s="1402">
        <f>IF(ISNUMBER(T122),'Cover Page'!$D$35/1000000*T122/'FX rate'!$C$22,"")</f>
        <v>0</v>
      </c>
      <c r="CG122" s="1176">
        <f>IF(ISNUMBER(U122),'Cover Page'!$D$35/1000000*U122/'FX rate'!$C$22,"")</f>
        <v>0</v>
      </c>
      <c r="CH122" s="1480">
        <f>IF(ISNUMBER(V122),'Cover Page'!$D$35/1000000*V122/'FX rate'!$C$22,"")</f>
        <v>0</v>
      </c>
      <c r="CI122" s="1199"/>
      <c r="CJ122" s="1034"/>
      <c r="CK122" s="1034"/>
      <c r="CL122" s="1034"/>
      <c r="CM122" s="1034"/>
      <c r="CN122" s="1034"/>
      <c r="CO122" s="1034"/>
      <c r="CP122" s="1034"/>
      <c r="CQ122" s="1034"/>
      <c r="CR122" s="1034"/>
      <c r="CS122" s="1034"/>
    </row>
    <row r="123" spans="1:97" s="2" customFormat="1" ht="14.25" x14ac:dyDescent="0.2">
      <c r="A123" s="6"/>
      <c r="B123" s="85">
        <v>2013</v>
      </c>
      <c r="C123" s="210"/>
      <c r="D123" s="137"/>
      <c r="E123" s="136"/>
      <c r="F123" s="1461"/>
      <c r="G123" s="206"/>
      <c r="H123" s="137"/>
      <c r="I123" s="137"/>
      <c r="J123" s="1470"/>
      <c r="K123" s="206"/>
      <c r="L123" s="137"/>
      <c r="M123" s="137"/>
      <c r="N123" s="1470"/>
      <c r="O123" s="206"/>
      <c r="P123" s="137"/>
      <c r="Q123" s="137"/>
      <c r="R123" s="1470"/>
      <c r="S123" s="675">
        <f t="shared" si="14"/>
        <v>0</v>
      </c>
      <c r="T123" s="683">
        <f t="shared" si="17"/>
        <v>0</v>
      </c>
      <c r="U123" s="661">
        <f t="shared" si="15"/>
        <v>0</v>
      </c>
      <c r="V123" s="1486">
        <f t="shared" si="16"/>
        <v>0</v>
      </c>
      <c r="AH123" s="1026">
        <v>2013</v>
      </c>
      <c r="AI123" s="1123" t="str">
        <f>IF(ISNUMBER(C123),'Cover Page'!$D$35/1000000*'4 classification'!C123/'FX rate'!$C18,"")</f>
        <v/>
      </c>
      <c r="AJ123" s="1422" t="str">
        <f>IF(ISNUMBER(D123),'Cover Page'!$D$35/1000000*'4 classification'!D123/'FX rate'!$C18,"")</f>
        <v/>
      </c>
      <c r="AK123" s="1124" t="str">
        <f>IF(ISNUMBER(E123),'Cover Page'!$D$35/1000000*'4 classification'!E123/'FX rate'!$C18,"")</f>
        <v/>
      </c>
      <c r="AL123" s="1476" t="str">
        <f>IF(ISNUMBER(F123),'Cover Page'!$D$35/1000000*'4 classification'!F123/'FX rate'!$C18,"")</f>
        <v/>
      </c>
      <c r="AM123" s="1423" t="str">
        <f>IF(ISNUMBER(G123),'Cover Page'!$D$35/1000000*'4 classification'!G123/'FX rate'!$C18,"")</f>
        <v/>
      </c>
      <c r="AN123" s="1422" t="str">
        <f>IF(ISNUMBER(H123),'Cover Page'!$D$35/1000000*'4 classification'!H123/'FX rate'!$C18,"")</f>
        <v/>
      </c>
      <c r="AO123" s="1124" t="str">
        <f>IF(ISNUMBER(I123),'Cover Page'!$D$35/1000000*'4 classification'!I123/'FX rate'!$C18,"")</f>
        <v/>
      </c>
      <c r="AP123" s="1476" t="str">
        <f>IF(ISNUMBER(J123),'Cover Page'!$D$35/1000000*'4 classification'!J123/'FX rate'!$C18,"")</f>
        <v/>
      </c>
      <c r="AQ123" s="1423" t="str">
        <f>IF(ISNUMBER(K123),'Cover Page'!$D$35/1000000*'4 classification'!K123/'FX rate'!$C18,"")</f>
        <v/>
      </c>
      <c r="AR123" s="1422" t="str">
        <f>IF(ISNUMBER(L123),'Cover Page'!$D$35/1000000*'4 classification'!L123/'FX rate'!$C18,"")</f>
        <v/>
      </c>
      <c r="AS123" s="1124" t="str">
        <f>IF(ISNUMBER(M123),'Cover Page'!$D$35/1000000*'4 classification'!M123/'FX rate'!$C18,"")</f>
        <v/>
      </c>
      <c r="AT123" s="1476" t="str">
        <f>IF(ISNUMBER(N123),'Cover Page'!$D$35/1000000*'4 classification'!N123/'FX rate'!$C18,"")</f>
        <v/>
      </c>
      <c r="AU123" s="1423" t="str">
        <f>IF(ISNUMBER(O123),'Cover Page'!$D$35/1000000*'4 classification'!O123/'FX rate'!$C18,"")</f>
        <v/>
      </c>
      <c r="AV123" s="1422" t="str">
        <f>IF(ISNUMBER(P123),'Cover Page'!$D$35/1000000*'4 classification'!P123/'FX rate'!$C18,"")</f>
        <v/>
      </c>
      <c r="AW123" s="1124" t="str">
        <f>IF(ISNUMBER(Q123),'Cover Page'!$D$35/1000000*'4 classification'!Q123/'FX rate'!$C18,"")</f>
        <v/>
      </c>
      <c r="AX123" s="1476" t="str">
        <f>IF(ISNUMBER(R123),'Cover Page'!$D$35/1000000*'4 classification'!R123/'FX rate'!$C18,"")</f>
        <v/>
      </c>
      <c r="AY123" s="1421">
        <f>IF(ISNUMBER(S123),'Cover Page'!$D$35/1000000*'4 classification'!S123/'FX rate'!$C18,"")</f>
        <v>0</v>
      </c>
      <c r="AZ123" s="1420">
        <f>IF(ISNUMBER(T123),'Cover Page'!$D$35/1000000*'4 classification'!T123/'FX rate'!$C18,"")</f>
        <v>0</v>
      </c>
      <c r="BA123" s="1122">
        <f>IF(ISNUMBER(U123),'Cover Page'!$D$35/1000000*'4 classification'!U123/'FX rate'!$C18,"")</f>
        <v>0</v>
      </c>
      <c r="BB123" s="1476">
        <f>IF(ISNUMBER(V123),'Cover Page'!$D$35/1000000*'4 classification'!V123/'FX rate'!$C18,"")</f>
        <v>0</v>
      </c>
      <c r="BC123" s="960"/>
      <c r="BD123" s="960"/>
      <c r="BE123" s="960"/>
      <c r="BF123" s="960"/>
      <c r="BG123" s="960"/>
      <c r="BH123" s="960"/>
      <c r="BI123" s="960"/>
      <c r="BN123" s="1099">
        <v>2013</v>
      </c>
      <c r="BO123" s="1177" t="str">
        <f>IF(ISNUMBER(C123),'Cover Page'!$D$35/1000000*C123/'FX rate'!$C$22,"")</f>
        <v/>
      </c>
      <c r="BP123" s="1404" t="str">
        <f>IF(ISNUMBER(D123),'Cover Page'!$D$35/1000000*D123/'FX rate'!$C$22,"")</f>
        <v/>
      </c>
      <c r="BQ123" s="1178" t="str">
        <f>IF(ISNUMBER(E123),'Cover Page'!$D$35/1000000*E123/'FX rate'!$C$22,"")</f>
        <v/>
      </c>
      <c r="BR123" s="1481" t="str">
        <f>IF(ISNUMBER(F123),'Cover Page'!$D$35/1000000*F123/'FX rate'!$C$22,"")</f>
        <v/>
      </c>
      <c r="BS123" s="1405" t="str">
        <f>IF(ISNUMBER(G123),'Cover Page'!$D$35/1000000*G123/'FX rate'!$C$22,"")</f>
        <v/>
      </c>
      <c r="BT123" s="1404" t="str">
        <f>IF(ISNUMBER(H123),'Cover Page'!$D$35/1000000*H123/'FX rate'!$C$22,"")</f>
        <v/>
      </c>
      <c r="BU123" s="1178" t="str">
        <f>IF(ISNUMBER(I123),'Cover Page'!$D$35/1000000*I123/'FX rate'!$C$22,"")</f>
        <v/>
      </c>
      <c r="BV123" s="1481" t="str">
        <f>IF(ISNUMBER(J123),'Cover Page'!$D$35/1000000*J123/'FX rate'!$C$22,"")</f>
        <v/>
      </c>
      <c r="BW123" s="1405" t="str">
        <f>IF(ISNUMBER(K123),'Cover Page'!$D$35/1000000*K123/'FX rate'!$C$22,"")</f>
        <v/>
      </c>
      <c r="BX123" s="1404" t="str">
        <f>IF(ISNUMBER(L123),'Cover Page'!$D$35/1000000*L123/'FX rate'!$C$22,"")</f>
        <v/>
      </c>
      <c r="BY123" s="1178" t="str">
        <f>IF(ISNUMBER(M123),'Cover Page'!$D$35/1000000*M123/'FX rate'!$C$22,"")</f>
        <v/>
      </c>
      <c r="BZ123" s="1481" t="str">
        <f>IF(ISNUMBER(N123),'Cover Page'!$D$35/1000000*N123/'FX rate'!$C$22,"")</f>
        <v/>
      </c>
      <c r="CA123" s="1405" t="str">
        <f>IF(ISNUMBER(O123),'Cover Page'!$D$35/1000000*O123/'FX rate'!$C$22,"")</f>
        <v/>
      </c>
      <c r="CB123" s="1404" t="str">
        <f>IF(ISNUMBER(P123),'Cover Page'!$D$35/1000000*P123/'FX rate'!$C$22,"")</f>
        <v/>
      </c>
      <c r="CC123" s="1178" t="str">
        <f>IF(ISNUMBER(Q123),'Cover Page'!$D$35/1000000*Q123/'FX rate'!$C$22,"")</f>
        <v/>
      </c>
      <c r="CD123" s="1481" t="str">
        <f>IF(ISNUMBER(R123),'Cover Page'!$D$35/1000000*R123/'FX rate'!$C$22,"")</f>
        <v/>
      </c>
      <c r="CE123" s="1403">
        <f>IF(ISNUMBER(S123),'Cover Page'!$D$35/1000000*S123/'FX rate'!$C$22,"")</f>
        <v>0</v>
      </c>
      <c r="CF123" s="1402">
        <f>IF(ISNUMBER(T123),'Cover Page'!$D$35/1000000*T123/'FX rate'!$C$22,"")</f>
        <v>0</v>
      </c>
      <c r="CG123" s="1176">
        <f>IF(ISNUMBER(U123),'Cover Page'!$D$35/1000000*U123/'FX rate'!$C$22,"")</f>
        <v>0</v>
      </c>
      <c r="CH123" s="1480">
        <f>IF(ISNUMBER(V123),'Cover Page'!$D$35/1000000*V123/'FX rate'!$C$22,"")</f>
        <v>0</v>
      </c>
      <c r="CI123" s="1199"/>
      <c r="CJ123" s="1034"/>
      <c r="CK123" s="1034"/>
      <c r="CL123" s="1034"/>
      <c r="CM123" s="1034"/>
      <c r="CN123" s="1034"/>
      <c r="CO123" s="1034"/>
      <c r="CP123" s="1034"/>
      <c r="CQ123" s="1034"/>
      <c r="CR123" s="1034"/>
      <c r="CS123" s="1034"/>
    </row>
    <row r="124" spans="1:97" s="20" customFormat="1" ht="14.25" x14ac:dyDescent="0.2">
      <c r="A124" s="24"/>
      <c r="B124" s="41">
        <v>2014</v>
      </c>
      <c r="C124" s="213"/>
      <c r="D124" s="139"/>
      <c r="E124" s="138"/>
      <c r="F124" s="1461"/>
      <c r="G124" s="207"/>
      <c r="H124" s="139"/>
      <c r="I124" s="139"/>
      <c r="J124" s="1470"/>
      <c r="K124" s="207"/>
      <c r="L124" s="139"/>
      <c r="M124" s="139"/>
      <c r="N124" s="1470"/>
      <c r="O124" s="207"/>
      <c r="P124" s="139"/>
      <c r="Q124" s="139"/>
      <c r="R124" s="1470"/>
      <c r="S124" s="675">
        <f t="shared" si="14"/>
        <v>0</v>
      </c>
      <c r="T124" s="683">
        <f t="shared" si="17"/>
        <v>0</v>
      </c>
      <c r="U124" s="661">
        <f t="shared" si="15"/>
        <v>0</v>
      </c>
      <c r="V124" s="1486">
        <f t="shared" si="16"/>
        <v>0</v>
      </c>
      <c r="AH124" s="1026">
        <v>2014</v>
      </c>
      <c r="AI124" s="1123" t="str">
        <f>IF(ISNUMBER(C124),'Cover Page'!$D$35/1000000*'4 classification'!C124/'FX rate'!$C19,"")</f>
        <v/>
      </c>
      <c r="AJ124" s="1422" t="str">
        <f>IF(ISNUMBER(D124),'Cover Page'!$D$35/1000000*'4 classification'!D124/'FX rate'!$C19,"")</f>
        <v/>
      </c>
      <c r="AK124" s="1124" t="str">
        <f>IF(ISNUMBER(E124),'Cover Page'!$D$35/1000000*'4 classification'!E124/'FX rate'!$C19,"")</f>
        <v/>
      </c>
      <c r="AL124" s="1476" t="str">
        <f>IF(ISNUMBER(F124),'Cover Page'!$D$35/1000000*'4 classification'!F124/'FX rate'!$C19,"")</f>
        <v/>
      </c>
      <c r="AM124" s="1423" t="str">
        <f>IF(ISNUMBER(G124),'Cover Page'!$D$35/1000000*'4 classification'!G124/'FX rate'!$C19,"")</f>
        <v/>
      </c>
      <c r="AN124" s="1422" t="str">
        <f>IF(ISNUMBER(H124),'Cover Page'!$D$35/1000000*'4 classification'!H124/'FX rate'!$C19,"")</f>
        <v/>
      </c>
      <c r="AO124" s="1124" t="str">
        <f>IF(ISNUMBER(I124),'Cover Page'!$D$35/1000000*'4 classification'!I124/'FX rate'!$C19,"")</f>
        <v/>
      </c>
      <c r="AP124" s="1476" t="str">
        <f>IF(ISNUMBER(J124),'Cover Page'!$D$35/1000000*'4 classification'!J124/'FX rate'!$C19,"")</f>
        <v/>
      </c>
      <c r="AQ124" s="1423" t="str">
        <f>IF(ISNUMBER(K124),'Cover Page'!$D$35/1000000*'4 classification'!K124/'FX rate'!$C19,"")</f>
        <v/>
      </c>
      <c r="AR124" s="1422" t="str">
        <f>IF(ISNUMBER(L124),'Cover Page'!$D$35/1000000*'4 classification'!L124/'FX rate'!$C19,"")</f>
        <v/>
      </c>
      <c r="AS124" s="1124" t="str">
        <f>IF(ISNUMBER(M124),'Cover Page'!$D$35/1000000*'4 classification'!M124/'FX rate'!$C19,"")</f>
        <v/>
      </c>
      <c r="AT124" s="1476" t="str">
        <f>IF(ISNUMBER(N124),'Cover Page'!$D$35/1000000*'4 classification'!N124/'FX rate'!$C19,"")</f>
        <v/>
      </c>
      <c r="AU124" s="1423" t="str">
        <f>IF(ISNUMBER(O124),'Cover Page'!$D$35/1000000*'4 classification'!O124/'FX rate'!$C19,"")</f>
        <v/>
      </c>
      <c r="AV124" s="1422" t="str">
        <f>IF(ISNUMBER(P124),'Cover Page'!$D$35/1000000*'4 classification'!P124/'FX rate'!$C19,"")</f>
        <v/>
      </c>
      <c r="AW124" s="1124" t="str">
        <f>IF(ISNUMBER(Q124),'Cover Page'!$D$35/1000000*'4 classification'!Q124/'FX rate'!$C19,"")</f>
        <v/>
      </c>
      <c r="AX124" s="1476" t="str">
        <f>IF(ISNUMBER(R124),'Cover Page'!$D$35/1000000*'4 classification'!R124/'FX rate'!$C19,"")</f>
        <v/>
      </c>
      <c r="AY124" s="1421">
        <f>IF(ISNUMBER(S124),'Cover Page'!$D$35/1000000*'4 classification'!S124/'FX rate'!$C19,"")</f>
        <v>0</v>
      </c>
      <c r="AZ124" s="1420">
        <f>IF(ISNUMBER(T124),'Cover Page'!$D$35/1000000*'4 classification'!T124/'FX rate'!$C19,"")</f>
        <v>0</v>
      </c>
      <c r="BA124" s="1122">
        <f>IF(ISNUMBER(U124),'Cover Page'!$D$35/1000000*'4 classification'!U124/'FX rate'!$C19,"")</f>
        <v>0</v>
      </c>
      <c r="BB124" s="1476">
        <f>IF(ISNUMBER(V124),'Cover Page'!$D$35/1000000*'4 classification'!V124/'FX rate'!$C19,"")</f>
        <v>0</v>
      </c>
      <c r="BC124" s="960"/>
      <c r="BD124" s="960"/>
      <c r="BE124" s="960"/>
      <c r="BF124" s="960"/>
      <c r="BG124" s="960"/>
      <c r="BH124" s="960"/>
      <c r="BI124" s="960"/>
      <c r="BN124" s="1099">
        <v>2014</v>
      </c>
      <c r="BO124" s="1177" t="str">
        <f>IF(ISNUMBER(C124),'Cover Page'!$D$35/1000000*C124/'FX rate'!$C$22,"")</f>
        <v/>
      </c>
      <c r="BP124" s="1404" t="str">
        <f>IF(ISNUMBER(D124),'Cover Page'!$D$35/1000000*D124/'FX rate'!$C$22,"")</f>
        <v/>
      </c>
      <c r="BQ124" s="1178" t="str">
        <f>IF(ISNUMBER(E124),'Cover Page'!$D$35/1000000*E124/'FX rate'!$C$22,"")</f>
        <v/>
      </c>
      <c r="BR124" s="1481" t="str">
        <f>IF(ISNUMBER(F124),'Cover Page'!$D$35/1000000*F124/'FX rate'!$C$22,"")</f>
        <v/>
      </c>
      <c r="BS124" s="1405" t="str">
        <f>IF(ISNUMBER(G124),'Cover Page'!$D$35/1000000*G124/'FX rate'!$C$22,"")</f>
        <v/>
      </c>
      <c r="BT124" s="1404" t="str">
        <f>IF(ISNUMBER(H124),'Cover Page'!$D$35/1000000*H124/'FX rate'!$C$22,"")</f>
        <v/>
      </c>
      <c r="BU124" s="1178" t="str">
        <f>IF(ISNUMBER(I124),'Cover Page'!$D$35/1000000*I124/'FX rate'!$C$22,"")</f>
        <v/>
      </c>
      <c r="BV124" s="1481" t="str">
        <f>IF(ISNUMBER(J124),'Cover Page'!$D$35/1000000*J124/'FX rate'!$C$22,"")</f>
        <v/>
      </c>
      <c r="BW124" s="1405" t="str">
        <f>IF(ISNUMBER(K124),'Cover Page'!$D$35/1000000*K124/'FX rate'!$C$22,"")</f>
        <v/>
      </c>
      <c r="BX124" s="1404" t="str">
        <f>IF(ISNUMBER(L124),'Cover Page'!$D$35/1000000*L124/'FX rate'!$C$22,"")</f>
        <v/>
      </c>
      <c r="BY124" s="1178" t="str">
        <f>IF(ISNUMBER(M124),'Cover Page'!$D$35/1000000*M124/'FX rate'!$C$22,"")</f>
        <v/>
      </c>
      <c r="BZ124" s="1481" t="str">
        <f>IF(ISNUMBER(N124),'Cover Page'!$D$35/1000000*N124/'FX rate'!$C$22,"")</f>
        <v/>
      </c>
      <c r="CA124" s="1405" t="str">
        <f>IF(ISNUMBER(O124),'Cover Page'!$D$35/1000000*O124/'FX rate'!$C$22,"")</f>
        <v/>
      </c>
      <c r="CB124" s="1404" t="str">
        <f>IF(ISNUMBER(P124),'Cover Page'!$D$35/1000000*P124/'FX rate'!$C$22,"")</f>
        <v/>
      </c>
      <c r="CC124" s="1178" t="str">
        <f>IF(ISNUMBER(Q124),'Cover Page'!$D$35/1000000*Q124/'FX rate'!$C$22,"")</f>
        <v/>
      </c>
      <c r="CD124" s="1481" t="str">
        <f>IF(ISNUMBER(R124),'Cover Page'!$D$35/1000000*R124/'FX rate'!$C$22,"")</f>
        <v/>
      </c>
      <c r="CE124" s="1403">
        <f>IF(ISNUMBER(S124),'Cover Page'!$D$35/1000000*S124/'FX rate'!$C$22,"")</f>
        <v>0</v>
      </c>
      <c r="CF124" s="1402">
        <f>IF(ISNUMBER(T124),'Cover Page'!$D$35/1000000*T124/'FX rate'!$C$22,"")</f>
        <v>0</v>
      </c>
      <c r="CG124" s="1176">
        <f>IF(ISNUMBER(U124),'Cover Page'!$D$35/1000000*U124/'FX rate'!$C$22,"")</f>
        <v>0</v>
      </c>
      <c r="CH124" s="1480">
        <f>IF(ISNUMBER(V124),'Cover Page'!$D$35/1000000*V124/'FX rate'!$C$22,"")</f>
        <v>0</v>
      </c>
      <c r="CI124" s="1199"/>
      <c r="CJ124" s="1034"/>
      <c r="CK124" s="1034"/>
      <c r="CL124" s="1034"/>
      <c r="CM124" s="1034"/>
      <c r="CN124" s="1034"/>
      <c r="CO124" s="1034"/>
      <c r="CP124" s="1034"/>
      <c r="CQ124" s="1034"/>
      <c r="CR124" s="1034"/>
      <c r="CS124" s="1034"/>
    </row>
    <row r="125" spans="1:97" s="20" customFormat="1" ht="14.25" x14ac:dyDescent="0.2">
      <c r="A125" s="24"/>
      <c r="B125" s="85">
        <v>2015</v>
      </c>
      <c r="C125" s="210"/>
      <c r="D125" s="137"/>
      <c r="E125" s="136"/>
      <c r="F125" s="1461"/>
      <c r="G125" s="206"/>
      <c r="H125" s="137"/>
      <c r="I125" s="137"/>
      <c r="J125" s="1470"/>
      <c r="K125" s="206"/>
      <c r="L125" s="137"/>
      <c r="M125" s="137"/>
      <c r="N125" s="1470"/>
      <c r="O125" s="206"/>
      <c r="P125" s="137"/>
      <c r="Q125" s="137"/>
      <c r="R125" s="1470"/>
      <c r="S125" s="675">
        <f t="shared" si="14"/>
        <v>0</v>
      </c>
      <c r="T125" s="683">
        <f t="shared" si="17"/>
        <v>0</v>
      </c>
      <c r="U125" s="661">
        <f t="shared" si="15"/>
        <v>0</v>
      </c>
      <c r="V125" s="1486">
        <f t="shared" si="16"/>
        <v>0</v>
      </c>
      <c r="AH125" s="1026">
        <v>2015</v>
      </c>
      <c r="AI125" s="1123" t="str">
        <f>IF(ISNUMBER(C125),'Cover Page'!$D$35/1000000*'4 classification'!C125/'FX rate'!$C20,"")</f>
        <v/>
      </c>
      <c r="AJ125" s="1422" t="str">
        <f>IF(ISNUMBER(D125),'Cover Page'!$D$35/1000000*'4 classification'!D125/'FX rate'!$C20,"")</f>
        <v/>
      </c>
      <c r="AK125" s="1124" t="str">
        <f>IF(ISNUMBER(E125),'Cover Page'!$D$35/1000000*'4 classification'!E125/'FX rate'!$C20,"")</f>
        <v/>
      </c>
      <c r="AL125" s="1476" t="str">
        <f>IF(ISNUMBER(F125),'Cover Page'!$D$35/1000000*'4 classification'!F125/'FX rate'!$C20,"")</f>
        <v/>
      </c>
      <c r="AM125" s="1423" t="str">
        <f>IF(ISNUMBER(G125),'Cover Page'!$D$35/1000000*'4 classification'!G125/'FX rate'!$C20,"")</f>
        <v/>
      </c>
      <c r="AN125" s="1422" t="str">
        <f>IF(ISNUMBER(H125),'Cover Page'!$D$35/1000000*'4 classification'!H125/'FX rate'!$C20,"")</f>
        <v/>
      </c>
      <c r="AO125" s="1124" t="str">
        <f>IF(ISNUMBER(I125),'Cover Page'!$D$35/1000000*'4 classification'!I125/'FX rate'!$C20,"")</f>
        <v/>
      </c>
      <c r="AP125" s="1476" t="str">
        <f>IF(ISNUMBER(J125),'Cover Page'!$D$35/1000000*'4 classification'!J125/'FX rate'!$C20,"")</f>
        <v/>
      </c>
      <c r="AQ125" s="1423" t="str">
        <f>IF(ISNUMBER(K125),'Cover Page'!$D$35/1000000*'4 classification'!K125/'FX rate'!$C20,"")</f>
        <v/>
      </c>
      <c r="AR125" s="1422" t="str">
        <f>IF(ISNUMBER(L125),'Cover Page'!$D$35/1000000*'4 classification'!L125/'FX rate'!$C20,"")</f>
        <v/>
      </c>
      <c r="AS125" s="1124" t="str">
        <f>IF(ISNUMBER(M125),'Cover Page'!$D$35/1000000*'4 classification'!M125/'FX rate'!$C20,"")</f>
        <v/>
      </c>
      <c r="AT125" s="1476" t="str">
        <f>IF(ISNUMBER(N125),'Cover Page'!$D$35/1000000*'4 classification'!N125/'FX rate'!$C20,"")</f>
        <v/>
      </c>
      <c r="AU125" s="1423" t="str">
        <f>IF(ISNUMBER(O125),'Cover Page'!$D$35/1000000*'4 classification'!O125/'FX rate'!$C20,"")</f>
        <v/>
      </c>
      <c r="AV125" s="1422" t="str">
        <f>IF(ISNUMBER(P125),'Cover Page'!$D$35/1000000*'4 classification'!P125/'FX rate'!$C20,"")</f>
        <v/>
      </c>
      <c r="AW125" s="1124" t="str">
        <f>IF(ISNUMBER(Q125),'Cover Page'!$D$35/1000000*'4 classification'!Q125/'FX rate'!$C20,"")</f>
        <v/>
      </c>
      <c r="AX125" s="1476" t="str">
        <f>IF(ISNUMBER(R125),'Cover Page'!$D$35/1000000*'4 classification'!R125/'FX rate'!$C20,"")</f>
        <v/>
      </c>
      <c r="AY125" s="1421">
        <f>IF(ISNUMBER(S125),'Cover Page'!$D$35/1000000*'4 classification'!S125/'FX rate'!$C20,"")</f>
        <v>0</v>
      </c>
      <c r="AZ125" s="1420">
        <f>IF(ISNUMBER(T125),'Cover Page'!$D$35/1000000*'4 classification'!T125/'FX rate'!$C20,"")</f>
        <v>0</v>
      </c>
      <c r="BA125" s="1122">
        <f>IF(ISNUMBER(U125),'Cover Page'!$D$35/1000000*'4 classification'!U125/'FX rate'!$C20,"")</f>
        <v>0</v>
      </c>
      <c r="BB125" s="1476">
        <f>IF(ISNUMBER(V125),'Cover Page'!$D$35/1000000*'4 classification'!V125/'FX rate'!$C20,"")</f>
        <v>0</v>
      </c>
      <c r="BC125" s="960"/>
      <c r="BD125" s="960"/>
      <c r="BE125" s="960"/>
      <c r="BF125" s="960"/>
      <c r="BG125" s="960"/>
      <c r="BH125" s="960"/>
      <c r="BI125" s="960"/>
      <c r="BN125" s="1099">
        <v>2015</v>
      </c>
      <c r="BO125" s="1177" t="str">
        <f>IF(ISNUMBER(C125),'Cover Page'!$D$35/1000000*C125/'FX rate'!$C$22,"")</f>
        <v/>
      </c>
      <c r="BP125" s="1404" t="str">
        <f>IF(ISNUMBER(D125),'Cover Page'!$D$35/1000000*D125/'FX rate'!$C$22,"")</f>
        <v/>
      </c>
      <c r="BQ125" s="1178" t="str">
        <f>IF(ISNUMBER(E125),'Cover Page'!$D$35/1000000*E125/'FX rate'!$C$22,"")</f>
        <v/>
      </c>
      <c r="BR125" s="1481" t="str">
        <f>IF(ISNUMBER(F125),'Cover Page'!$D$35/1000000*F125/'FX rate'!$C$22,"")</f>
        <v/>
      </c>
      <c r="BS125" s="1405" t="str">
        <f>IF(ISNUMBER(G125),'Cover Page'!$D$35/1000000*G125/'FX rate'!$C$22,"")</f>
        <v/>
      </c>
      <c r="BT125" s="1404" t="str">
        <f>IF(ISNUMBER(H125),'Cover Page'!$D$35/1000000*H125/'FX rate'!$C$22,"")</f>
        <v/>
      </c>
      <c r="BU125" s="1178" t="str">
        <f>IF(ISNUMBER(I125),'Cover Page'!$D$35/1000000*I125/'FX rate'!$C$22,"")</f>
        <v/>
      </c>
      <c r="BV125" s="1481" t="str">
        <f>IF(ISNUMBER(J125),'Cover Page'!$D$35/1000000*J125/'FX rate'!$C$22,"")</f>
        <v/>
      </c>
      <c r="BW125" s="1405" t="str">
        <f>IF(ISNUMBER(K125),'Cover Page'!$D$35/1000000*K125/'FX rate'!$C$22,"")</f>
        <v/>
      </c>
      <c r="BX125" s="1404" t="str">
        <f>IF(ISNUMBER(L125),'Cover Page'!$D$35/1000000*L125/'FX rate'!$C$22,"")</f>
        <v/>
      </c>
      <c r="BY125" s="1178" t="str">
        <f>IF(ISNUMBER(M125),'Cover Page'!$D$35/1000000*M125/'FX rate'!$C$22,"")</f>
        <v/>
      </c>
      <c r="BZ125" s="1481" t="str">
        <f>IF(ISNUMBER(N125),'Cover Page'!$D$35/1000000*N125/'FX rate'!$C$22,"")</f>
        <v/>
      </c>
      <c r="CA125" s="1405" t="str">
        <f>IF(ISNUMBER(O125),'Cover Page'!$D$35/1000000*O125/'FX rate'!$C$22,"")</f>
        <v/>
      </c>
      <c r="CB125" s="1404" t="str">
        <f>IF(ISNUMBER(P125),'Cover Page'!$D$35/1000000*P125/'FX rate'!$C$22,"")</f>
        <v/>
      </c>
      <c r="CC125" s="1178" t="str">
        <f>IF(ISNUMBER(Q125),'Cover Page'!$D$35/1000000*Q125/'FX rate'!$C$22,"")</f>
        <v/>
      </c>
      <c r="CD125" s="1481" t="str">
        <f>IF(ISNUMBER(R125),'Cover Page'!$D$35/1000000*R125/'FX rate'!$C$22,"")</f>
        <v/>
      </c>
      <c r="CE125" s="1403">
        <f>IF(ISNUMBER(S125),'Cover Page'!$D$35/1000000*S125/'FX rate'!$C$22,"")</f>
        <v>0</v>
      </c>
      <c r="CF125" s="1402">
        <f>IF(ISNUMBER(T125),'Cover Page'!$D$35/1000000*T125/'FX rate'!$C$22,"")</f>
        <v>0</v>
      </c>
      <c r="CG125" s="1176">
        <f>IF(ISNUMBER(U125),'Cover Page'!$D$35/1000000*U125/'FX rate'!$C$22,"")</f>
        <v>0</v>
      </c>
      <c r="CH125" s="1480">
        <f>IF(ISNUMBER(V125),'Cover Page'!$D$35/1000000*V125/'FX rate'!$C$22,"")</f>
        <v>0</v>
      </c>
      <c r="CI125" s="1199"/>
      <c r="CJ125" s="1034"/>
      <c r="CK125" s="1034"/>
      <c r="CL125" s="1034"/>
      <c r="CM125" s="1034"/>
      <c r="CN125" s="1034"/>
      <c r="CO125" s="1034"/>
      <c r="CP125" s="1034"/>
      <c r="CQ125" s="1034"/>
      <c r="CR125" s="1034"/>
      <c r="CS125" s="1034"/>
    </row>
    <row r="126" spans="1:97" s="20" customFormat="1" ht="14.25" x14ac:dyDescent="0.2">
      <c r="A126" s="24"/>
      <c r="B126" s="85">
        <v>2016</v>
      </c>
      <c r="C126" s="210"/>
      <c r="D126" s="137"/>
      <c r="E126" s="136"/>
      <c r="F126" s="1461"/>
      <c r="G126" s="206"/>
      <c r="H126" s="137"/>
      <c r="I126" s="137"/>
      <c r="J126" s="1470"/>
      <c r="K126" s="206"/>
      <c r="L126" s="137"/>
      <c r="M126" s="137"/>
      <c r="N126" s="1470"/>
      <c r="O126" s="206"/>
      <c r="P126" s="137"/>
      <c r="Q126" s="137"/>
      <c r="R126" s="1470"/>
      <c r="S126" s="675">
        <f t="shared" ref="S126" si="18">C126+G126+K126+O126</f>
        <v>0</v>
      </c>
      <c r="T126" s="683">
        <f t="shared" ref="T126" si="19">D126+H126+L126+P126</f>
        <v>0</v>
      </c>
      <c r="U126" s="661">
        <f t="shared" ref="U126" si="20">E126+I126+M126+Q126</f>
        <v>0</v>
      </c>
      <c r="V126" s="1486">
        <f t="shared" ref="V126" si="21">F126+J126+N126+R126</f>
        <v>0</v>
      </c>
      <c r="AH126" s="1026">
        <v>2016</v>
      </c>
      <c r="AI126" s="1123" t="str">
        <f>IF(ISNUMBER(C126),'Cover Page'!$D$35/1000000*'4 classification'!C126/'FX rate'!$C21,"")</f>
        <v/>
      </c>
      <c r="AJ126" s="1422" t="str">
        <f>IF(ISNUMBER(D126),'Cover Page'!$D$35/1000000*'4 classification'!D126/'FX rate'!$C21,"")</f>
        <v/>
      </c>
      <c r="AK126" s="1124" t="str">
        <f>IF(ISNUMBER(E126),'Cover Page'!$D$35/1000000*'4 classification'!E126/'FX rate'!$C21,"")</f>
        <v/>
      </c>
      <c r="AL126" s="1476" t="str">
        <f>IF(ISNUMBER(F126),'Cover Page'!$D$35/1000000*'4 classification'!F126/'FX rate'!$C21,"")</f>
        <v/>
      </c>
      <c r="AM126" s="1423" t="str">
        <f>IF(ISNUMBER(G126),'Cover Page'!$D$35/1000000*'4 classification'!G126/'FX rate'!$C21,"")</f>
        <v/>
      </c>
      <c r="AN126" s="1422" t="str">
        <f>IF(ISNUMBER(H126),'Cover Page'!$D$35/1000000*'4 classification'!H126/'FX rate'!$C21,"")</f>
        <v/>
      </c>
      <c r="AO126" s="1124" t="str">
        <f>IF(ISNUMBER(I126),'Cover Page'!$D$35/1000000*'4 classification'!I126/'FX rate'!$C21,"")</f>
        <v/>
      </c>
      <c r="AP126" s="1476" t="str">
        <f>IF(ISNUMBER(J126),'Cover Page'!$D$35/1000000*'4 classification'!J126/'FX rate'!$C21,"")</f>
        <v/>
      </c>
      <c r="AQ126" s="1423" t="str">
        <f>IF(ISNUMBER(K126),'Cover Page'!$D$35/1000000*'4 classification'!K126/'FX rate'!$C21,"")</f>
        <v/>
      </c>
      <c r="AR126" s="1422" t="str">
        <f>IF(ISNUMBER(L126),'Cover Page'!$D$35/1000000*'4 classification'!L126/'FX rate'!$C21,"")</f>
        <v/>
      </c>
      <c r="AS126" s="1124" t="str">
        <f>IF(ISNUMBER(M126),'Cover Page'!$D$35/1000000*'4 classification'!M126/'FX rate'!$C21,"")</f>
        <v/>
      </c>
      <c r="AT126" s="1476" t="str">
        <f>IF(ISNUMBER(N126),'Cover Page'!$D$35/1000000*'4 classification'!N126/'FX rate'!$C21,"")</f>
        <v/>
      </c>
      <c r="AU126" s="1423" t="str">
        <f>IF(ISNUMBER(O126),'Cover Page'!$D$35/1000000*'4 classification'!O126/'FX rate'!$C21,"")</f>
        <v/>
      </c>
      <c r="AV126" s="1422" t="str">
        <f>IF(ISNUMBER(P126),'Cover Page'!$D$35/1000000*'4 classification'!P126/'FX rate'!$C21,"")</f>
        <v/>
      </c>
      <c r="AW126" s="1124" t="str">
        <f>IF(ISNUMBER(Q126),'Cover Page'!$D$35/1000000*'4 classification'!Q126/'FX rate'!$C21,"")</f>
        <v/>
      </c>
      <c r="AX126" s="1476" t="str">
        <f>IF(ISNUMBER(R126),'Cover Page'!$D$35/1000000*'4 classification'!R126/'FX rate'!$C21,"")</f>
        <v/>
      </c>
      <c r="AY126" s="1421">
        <f>IF(ISNUMBER(S126),'Cover Page'!$D$35/1000000*'4 classification'!S126/'FX rate'!$C21,"")</f>
        <v>0</v>
      </c>
      <c r="AZ126" s="1420">
        <f>IF(ISNUMBER(T126),'Cover Page'!$D$35/1000000*'4 classification'!T126/'FX rate'!$C21,"")</f>
        <v>0</v>
      </c>
      <c r="BA126" s="1122">
        <f>IF(ISNUMBER(U126),'Cover Page'!$D$35/1000000*'4 classification'!U126/'FX rate'!$C21,"")</f>
        <v>0</v>
      </c>
      <c r="BB126" s="1476">
        <f>IF(ISNUMBER(V126),'Cover Page'!$D$35/1000000*'4 classification'!V126/'FX rate'!$C21,"")</f>
        <v>0</v>
      </c>
      <c r="BC126" s="960"/>
      <c r="BD126" s="960"/>
      <c r="BE126" s="960"/>
      <c r="BF126" s="960"/>
      <c r="BG126" s="960"/>
      <c r="BH126" s="960"/>
      <c r="BI126" s="960"/>
      <c r="BN126" s="1099">
        <v>2016</v>
      </c>
      <c r="BO126" s="1177" t="str">
        <f>IF(ISNUMBER(C126),'Cover Page'!$D$35/1000000*C126/'FX rate'!$C$22,"")</f>
        <v/>
      </c>
      <c r="BP126" s="1404" t="str">
        <f>IF(ISNUMBER(D126),'Cover Page'!$D$35/1000000*D126/'FX rate'!$C$22,"")</f>
        <v/>
      </c>
      <c r="BQ126" s="1178" t="str">
        <f>IF(ISNUMBER(E126),'Cover Page'!$D$35/1000000*E126/'FX rate'!$C$22,"")</f>
        <v/>
      </c>
      <c r="BR126" s="1481" t="str">
        <f>IF(ISNUMBER(F126),'Cover Page'!$D$35/1000000*F126/'FX rate'!$C$22,"")</f>
        <v/>
      </c>
      <c r="BS126" s="1405" t="str">
        <f>IF(ISNUMBER(G126),'Cover Page'!$D$35/1000000*G126/'FX rate'!$C$22,"")</f>
        <v/>
      </c>
      <c r="BT126" s="1404" t="str">
        <f>IF(ISNUMBER(H126),'Cover Page'!$D$35/1000000*H126/'FX rate'!$C$22,"")</f>
        <v/>
      </c>
      <c r="BU126" s="1178" t="str">
        <f>IF(ISNUMBER(I126),'Cover Page'!$D$35/1000000*I126/'FX rate'!$C$22,"")</f>
        <v/>
      </c>
      <c r="BV126" s="1481" t="str">
        <f>IF(ISNUMBER(J126),'Cover Page'!$D$35/1000000*J126/'FX rate'!$C$22,"")</f>
        <v/>
      </c>
      <c r="BW126" s="1405" t="str">
        <f>IF(ISNUMBER(K126),'Cover Page'!$D$35/1000000*K126/'FX rate'!$C$22,"")</f>
        <v/>
      </c>
      <c r="BX126" s="1404" t="str">
        <f>IF(ISNUMBER(L126),'Cover Page'!$D$35/1000000*L126/'FX rate'!$C$22,"")</f>
        <v/>
      </c>
      <c r="BY126" s="1178" t="str">
        <f>IF(ISNUMBER(M126),'Cover Page'!$D$35/1000000*M126/'FX rate'!$C$22,"")</f>
        <v/>
      </c>
      <c r="BZ126" s="1481" t="str">
        <f>IF(ISNUMBER(N126),'Cover Page'!$D$35/1000000*N126/'FX rate'!$C$22,"")</f>
        <v/>
      </c>
      <c r="CA126" s="1405" t="str">
        <f>IF(ISNUMBER(O126),'Cover Page'!$D$35/1000000*O126/'FX rate'!$C$22,"")</f>
        <v/>
      </c>
      <c r="CB126" s="1404" t="str">
        <f>IF(ISNUMBER(P126),'Cover Page'!$D$35/1000000*P126/'FX rate'!$C$22,"")</f>
        <v/>
      </c>
      <c r="CC126" s="1178" t="str">
        <f>IF(ISNUMBER(Q126),'Cover Page'!$D$35/1000000*Q126/'FX rate'!$C$22,"")</f>
        <v/>
      </c>
      <c r="CD126" s="1481" t="str">
        <f>IF(ISNUMBER(R126),'Cover Page'!$D$35/1000000*R126/'FX rate'!$C$22,"")</f>
        <v/>
      </c>
      <c r="CE126" s="1403">
        <f>IF(ISNUMBER(S126),'Cover Page'!$D$35/1000000*S126/'FX rate'!$C$22,"")</f>
        <v>0</v>
      </c>
      <c r="CF126" s="1402">
        <f>IF(ISNUMBER(T126),'Cover Page'!$D$35/1000000*T126/'FX rate'!$C$22,"")</f>
        <v>0</v>
      </c>
      <c r="CG126" s="1176">
        <f>IF(ISNUMBER(U126),'Cover Page'!$D$35/1000000*U126/'FX rate'!$C$22,"")</f>
        <v>0</v>
      </c>
      <c r="CH126" s="1480">
        <f>IF(ISNUMBER(V126),'Cover Page'!$D$35/1000000*V126/'FX rate'!$C$22,"")</f>
        <v>0</v>
      </c>
      <c r="CI126" s="1199"/>
      <c r="CJ126" s="1034"/>
      <c r="CK126" s="1034"/>
      <c r="CL126" s="1034"/>
      <c r="CM126" s="1034"/>
      <c r="CN126" s="1034"/>
      <c r="CO126" s="1034"/>
      <c r="CP126" s="1034"/>
      <c r="CQ126" s="1034"/>
      <c r="CR126" s="1034"/>
      <c r="CS126" s="1034"/>
    </row>
    <row r="127" spans="1:97" s="20" customFormat="1" ht="14.25" x14ac:dyDescent="0.2">
      <c r="A127" s="24"/>
      <c r="B127" s="168">
        <v>2017</v>
      </c>
      <c r="C127" s="893"/>
      <c r="D127" s="896"/>
      <c r="E127" s="805"/>
      <c r="F127" s="1462"/>
      <c r="G127" s="897"/>
      <c r="H127" s="896"/>
      <c r="I127" s="896"/>
      <c r="J127" s="1471"/>
      <c r="K127" s="897"/>
      <c r="L127" s="896"/>
      <c r="M127" s="896"/>
      <c r="N127" s="1471"/>
      <c r="O127" s="897"/>
      <c r="P127" s="896"/>
      <c r="Q127" s="896"/>
      <c r="R127" s="1471"/>
      <c r="S127" s="684">
        <f>C127+G127+K127+O127</f>
        <v>0</v>
      </c>
      <c r="T127" s="685">
        <f>D127+H127+L127+P127</f>
        <v>0</v>
      </c>
      <c r="U127" s="859">
        <f t="shared" si="15"/>
        <v>0</v>
      </c>
      <c r="V127" s="1487">
        <f t="shared" si="15"/>
        <v>0</v>
      </c>
      <c r="AH127" s="1026">
        <v>2017</v>
      </c>
      <c r="AI127" s="1123" t="str">
        <f>IF(ISNUMBER(C127),'Cover Page'!$D$35/1000000*'4 classification'!C127/'FX rate'!$C22,"")</f>
        <v/>
      </c>
      <c r="AJ127" s="1422" t="str">
        <f>IF(ISNUMBER(D127),'Cover Page'!$D$35/1000000*'4 classification'!D127/'FX rate'!$C22,"")</f>
        <v/>
      </c>
      <c r="AK127" s="1124" t="str">
        <f>IF(ISNUMBER(E127),'Cover Page'!$D$35/1000000*'4 classification'!E127/'FX rate'!$C22,"")</f>
        <v/>
      </c>
      <c r="AL127" s="1483" t="str">
        <f>IF(ISNUMBER(F127),'Cover Page'!$D$35/1000000*'4 classification'!F127/'FX rate'!$C22,"")</f>
        <v/>
      </c>
      <c r="AM127" s="1423" t="str">
        <f>IF(ISNUMBER(G127),'Cover Page'!$D$35/1000000*'4 classification'!G127/'FX rate'!$C22,"")</f>
        <v/>
      </c>
      <c r="AN127" s="1422" t="str">
        <f>IF(ISNUMBER(H127),'Cover Page'!$D$35/1000000*'4 classification'!H127/'FX rate'!$C22,"")</f>
        <v/>
      </c>
      <c r="AO127" s="1124" t="str">
        <f>IF(ISNUMBER(I127),'Cover Page'!$D$35/1000000*'4 classification'!I127/'FX rate'!$C22,"")</f>
        <v/>
      </c>
      <c r="AP127" s="1483" t="str">
        <f>IF(ISNUMBER(J127),'Cover Page'!$D$35/1000000*'4 classification'!J127/'FX rate'!$C22,"")</f>
        <v/>
      </c>
      <c r="AQ127" s="1423" t="str">
        <f>IF(ISNUMBER(K127),'Cover Page'!$D$35/1000000*'4 classification'!K127/'FX rate'!$C22,"")</f>
        <v/>
      </c>
      <c r="AR127" s="1422" t="str">
        <f>IF(ISNUMBER(L127),'Cover Page'!$D$35/1000000*'4 classification'!L127/'FX rate'!$C22,"")</f>
        <v/>
      </c>
      <c r="AS127" s="1124" t="str">
        <f>IF(ISNUMBER(M127),'Cover Page'!$D$35/1000000*'4 classification'!M127/'FX rate'!$C22,"")</f>
        <v/>
      </c>
      <c r="AT127" s="1483" t="str">
        <f>IF(ISNUMBER(N127),'Cover Page'!$D$35/1000000*'4 classification'!N127/'FX rate'!$C22,"")</f>
        <v/>
      </c>
      <c r="AU127" s="1423" t="str">
        <f>IF(ISNUMBER(O127),'Cover Page'!$D$35/1000000*'4 classification'!O127/'FX rate'!$C22,"")</f>
        <v/>
      </c>
      <c r="AV127" s="1422" t="str">
        <f>IF(ISNUMBER(P127),'Cover Page'!$D$35/1000000*'4 classification'!P127/'FX rate'!$C22,"")</f>
        <v/>
      </c>
      <c r="AW127" s="1124" t="str">
        <f>IF(ISNUMBER(Q127),'Cover Page'!$D$35/1000000*'4 classification'!Q127/'FX rate'!$C22,"")</f>
        <v/>
      </c>
      <c r="AX127" s="1483" t="str">
        <f>IF(ISNUMBER(R127),'Cover Page'!$D$35/1000000*'4 classification'!R127/'FX rate'!$C22,"")</f>
        <v/>
      </c>
      <c r="AY127" s="1421">
        <f>IF(ISNUMBER(S127),'Cover Page'!$D$35/1000000*'4 classification'!S127/'FX rate'!$C22,"")</f>
        <v>0</v>
      </c>
      <c r="AZ127" s="1420">
        <f>IF(ISNUMBER(T127),'Cover Page'!$D$35/1000000*'4 classification'!T127/'FX rate'!$C22,"")</f>
        <v>0</v>
      </c>
      <c r="BA127" s="1122">
        <f>IF(ISNUMBER(U127),'Cover Page'!$D$35/1000000*'4 classification'!U127/'FX rate'!$C22,"")</f>
        <v>0</v>
      </c>
      <c r="BB127" s="1483">
        <f>IF(ISNUMBER(V127),'Cover Page'!$D$35/1000000*'4 classification'!V127/'FX rate'!$C22,"")</f>
        <v>0</v>
      </c>
      <c r="BC127" s="960"/>
      <c r="BD127" s="960"/>
      <c r="BE127" s="960"/>
      <c r="BF127" s="960"/>
      <c r="BG127" s="960"/>
      <c r="BH127" s="960"/>
      <c r="BI127" s="960"/>
      <c r="BN127" s="1099">
        <v>2017</v>
      </c>
      <c r="BO127" s="1177" t="str">
        <f>IF(ISNUMBER(C127),'Cover Page'!$D$35/1000000*C127/'FX rate'!$C$22,"")</f>
        <v/>
      </c>
      <c r="BP127" s="1404" t="str">
        <f>IF(ISNUMBER(D127),'Cover Page'!$D$35/1000000*D127/'FX rate'!$C$22,"")</f>
        <v/>
      </c>
      <c r="BQ127" s="1178" t="str">
        <f>IF(ISNUMBER(E127),'Cover Page'!$D$35/1000000*E127/'FX rate'!$C$22,"")</f>
        <v/>
      </c>
      <c r="BR127" s="1482" t="str">
        <f>IF(ISNUMBER(F127),'Cover Page'!$D$35/1000000*F127/'FX rate'!$C$22,"")</f>
        <v/>
      </c>
      <c r="BS127" s="1405" t="str">
        <f>IF(ISNUMBER(G127),'Cover Page'!$D$35/1000000*G127/'FX rate'!$C$22,"")</f>
        <v/>
      </c>
      <c r="BT127" s="1404" t="str">
        <f>IF(ISNUMBER(H127),'Cover Page'!$D$35/1000000*H127/'FX rate'!$C$22,"")</f>
        <v/>
      </c>
      <c r="BU127" s="1178" t="str">
        <f>IF(ISNUMBER(I127),'Cover Page'!$D$35/1000000*I127/'FX rate'!$C$22,"")</f>
        <v/>
      </c>
      <c r="BV127" s="1482" t="str">
        <f>IF(ISNUMBER(J127),'Cover Page'!$D$35/1000000*J127/'FX rate'!$C$22,"")</f>
        <v/>
      </c>
      <c r="BW127" s="1405" t="str">
        <f>IF(ISNUMBER(K127),'Cover Page'!$D$35/1000000*K127/'FX rate'!$C$22,"")</f>
        <v/>
      </c>
      <c r="BX127" s="1404" t="str">
        <f>IF(ISNUMBER(L127),'Cover Page'!$D$35/1000000*L127/'FX rate'!$C$22,"")</f>
        <v/>
      </c>
      <c r="BY127" s="1178" t="str">
        <f>IF(ISNUMBER(M127),'Cover Page'!$D$35/1000000*M127/'FX rate'!$C$22,"")</f>
        <v/>
      </c>
      <c r="BZ127" s="1482" t="str">
        <f>IF(ISNUMBER(N127),'Cover Page'!$D$35/1000000*N127/'FX rate'!$C$22,"")</f>
        <v/>
      </c>
      <c r="CA127" s="1405" t="str">
        <f>IF(ISNUMBER(O127),'Cover Page'!$D$35/1000000*O127/'FX rate'!$C$22,"")</f>
        <v/>
      </c>
      <c r="CB127" s="1404" t="str">
        <f>IF(ISNUMBER(P127),'Cover Page'!$D$35/1000000*P127/'FX rate'!$C$22,"")</f>
        <v/>
      </c>
      <c r="CC127" s="1178" t="str">
        <f>IF(ISNUMBER(Q127),'Cover Page'!$D$35/1000000*Q127/'FX rate'!$C$22,"")</f>
        <v/>
      </c>
      <c r="CD127" s="1482" t="str">
        <f>IF(ISNUMBER(R127),'Cover Page'!$D$35/1000000*R127/'FX rate'!$C$22,"")</f>
        <v/>
      </c>
      <c r="CE127" s="1403">
        <f>IF(ISNUMBER(S127),'Cover Page'!$D$35/1000000*S127/'FX rate'!$C$22,"")</f>
        <v>0</v>
      </c>
      <c r="CF127" s="1402">
        <f>IF(ISNUMBER(T127),'Cover Page'!$D$35/1000000*T127/'FX rate'!$C$22,"")</f>
        <v>0</v>
      </c>
      <c r="CG127" s="1176">
        <f>IF(ISNUMBER(U127),'Cover Page'!$D$35/1000000*U127/'FX rate'!$C$22,"")</f>
        <v>0</v>
      </c>
      <c r="CH127" s="1480">
        <f>IF(ISNUMBER(V127),'Cover Page'!$D$35/1000000*V127/'FX rate'!$C$22,"")</f>
        <v>0</v>
      </c>
      <c r="CI127" s="1199"/>
      <c r="CJ127" s="1034"/>
      <c r="CK127" s="1034"/>
      <c r="CL127" s="1034"/>
      <c r="CM127" s="1034"/>
      <c r="CN127" s="1034"/>
      <c r="CO127" s="1034"/>
      <c r="CP127" s="1034"/>
      <c r="CQ127" s="1034"/>
      <c r="CR127" s="1034"/>
      <c r="CS127" s="1034"/>
    </row>
    <row r="128" spans="1:97" s="2" customFormat="1" ht="14.25" customHeight="1" x14ac:dyDescent="0.2">
      <c r="B128" s="229" t="s">
        <v>653</v>
      </c>
      <c r="C128" s="1366"/>
      <c r="D128" s="1370"/>
      <c r="E128" s="1367"/>
      <c r="F128" s="1463"/>
      <c r="G128" s="1371"/>
      <c r="H128" s="1370"/>
      <c r="I128" s="1370"/>
      <c r="J128" s="1472"/>
      <c r="K128" s="1371"/>
      <c r="L128" s="1370"/>
      <c r="M128" s="1370"/>
      <c r="N128" s="1472"/>
      <c r="O128" s="1371"/>
      <c r="P128" s="1370"/>
      <c r="Q128" s="1370"/>
      <c r="R128" s="1472"/>
      <c r="S128" s="687">
        <f>C128+G128+K128+O128</f>
        <v>0</v>
      </c>
      <c r="T128" s="688">
        <f>D128+H128+L128+P128</f>
        <v>0</v>
      </c>
      <c r="U128" s="1488">
        <f t="shared" si="15"/>
        <v>0</v>
      </c>
      <c r="V128" s="1489">
        <f t="shared" si="15"/>
        <v>0</v>
      </c>
      <c r="AH128" s="1125"/>
      <c r="AI128" s="1126"/>
      <c r="AJ128" s="1126"/>
      <c r="AK128" s="1126"/>
      <c r="AL128" s="1126"/>
      <c r="AM128" s="1126"/>
      <c r="AN128" s="1126"/>
      <c r="AO128" s="1126"/>
      <c r="AP128" s="1126"/>
      <c r="AQ128" s="1126"/>
      <c r="AR128" s="1126"/>
      <c r="AS128" s="1126"/>
      <c r="AT128" s="1126"/>
      <c r="AU128" s="1126"/>
      <c r="AV128" s="1126"/>
      <c r="AW128" s="1126"/>
      <c r="AX128" s="1126"/>
      <c r="AY128" s="1126"/>
      <c r="AZ128" s="1126"/>
      <c r="BA128" s="1149"/>
      <c r="BB128" s="1149"/>
      <c r="BC128" s="960"/>
      <c r="BD128" s="960"/>
      <c r="BE128" s="960"/>
      <c r="BF128" s="960"/>
      <c r="BG128" s="960"/>
      <c r="BH128" s="960"/>
      <c r="BI128" s="960"/>
      <c r="BN128" s="1179"/>
      <c r="BO128" s="1180"/>
      <c r="BP128" s="1180"/>
      <c r="BQ128" s="1180"/>
      <c r="BR128" s="1180"/>
      <c r="BS128" s="1180"/>
      <c r="BT128" s="1180"/>
      <c r="BU128" s="1180"/>
      <c r="BV128" s="1180"/>
      <c r="BW128" s="1180"/>
      <c r="BX128" s="1180"/>
      <c r="BY128" s="1180"/>
      <c r="BZ128" s="1180"/>
      <c r="CA128" s="1180"/>
      <c r="CB128" s="1180"/>
      <c r="CC128" s="1180"/>
      <c r="CD128" s="1180"/>
      <c r="CE128" s="1180"/>
      <c r="CF128" s="1180"/>
      <c r="CG128" s="1205"/>
      <c r="CH128" s="1205"/>
      <c r="CI128" s="1199"/>
      <c r="CJ128" s="1034"/>
      <c r="CK128" s="1034"/>
      <c r="CL128" s="1034"/>
      <c r="CM128" s="1034"/>
      <c r="CN128" s="1034"/>
      <c r="CO128" s="1034"/>
      <c r="CP128" s="1034"/>
      <c r="CQ128" s="1034"/>
      <c r="CR128" s="1034"/>
      <c r="CS128" s="1034"/>
    </row>
    <row r="129" spans="1:97" s="14" customFormat="1" ht="69.95" customHeight="1" thickBot="1" x14ac:dyDescent="0.25">
      <c r="A129" s="2"/>
      <c r="B129" s="230" t="s">
        <v>358</v>
      </c>
      <c r="C129" s="216"/>
      <c r="D129" s="231"/>
      <c r="E129" s="217"/>
      <c r="F129" s="1464"/>
      <c r="G129" s="232"/>
      <c r="H129" s="231"/>
      <c r="I129" s="231"/>
      <c r="J129" s="1473"/>
      <c r="K129" s="232"/>
      <c r="L129" s="231"/>
      <c r="M129" s="231"/>
      <c r="N129" s="1473"/>
      <c r="O129" s="232"/>
      <c r="P129" s="231"/>
      <c r="Q129" s="231"/>
      <c r="R129" s="1473"/>
      <c r="S129" s="679"/>
      <c r="T129" s="690"/>
      <c r="U129" s="231"/>
      <c r="V129" s="1473"/>
      <c r="AH129" s="1128"/>
      <c r="AI129" s="1129"/>
      <c r="AJ129" s="1129"/>
      <c r="AK129" s="1129"/>
      <c r="AL129" s="1129"/>
      <c r="AM129" s="1129"/>
      <c r="AN129" s="1129"/>
      <c r="AO129" s="1129"/>
      <c r="AP129" s="1129"/>
      <c r="AQ129" s="1129"/>
      <c r="AR129" s="1129"/>
      <c r="AS129" s="1129"/>
      <c r="AT129" s="1129"/>
      <c r="AU129" s="1129"/>
      <c r="AV129" s="1129"/>
      <c r="AW129" s="1129"/>
      <c r="AX129" s="1129"/>
      <c r="AY129" s="1129"/>
      <c r="AZ129" s="1129"/>
      <c r="BA129" s="1130"/>
      <c r="BB129" s="1130"/>
      <c r="BC129" s="960"/>
      <c r="BD129" s="960"/>
      <c r="BE129" s="960"/>
      <c r="BF129" s="960"/>
      <c r="BG129" s="960"/>
      <c r="BH129" s="960"/>
      <c r="BI129" s="960"/>
      <c r="BN129" s="1182"/>
      <c r="BO129" s="1183"/>
      <c r="BP129" s="1183"/>
      <c r="BQ129" s="1183"/>
      <c r="BR129" s="1183"/>
      <c r="BS129" s="1183"/>
      <c r="BT129" s="1183"/>
      <c r="BU129" s="1183"/>
      <c r="BV129" s="1183"/>
      <c r="BW129" s="1183"/>
      <c r="BX129" s="1183"/>
      <c r="BY129" s="1183"/>
      <c r="BZ129" s="1183"/>
      <c r="CA129" s="1183"/>
      <c r="CB129" s="1183"/>
      <c r="CC129" s="1183"/>
      <c r="CD129" s="1183"/>
      <c r="CE129" s="1183"/>
      <c r="CF129" s="1183"/>
      <c r="CG129" s="1184"/>
      <c r="CH129" s="1184"/>
      <c r="CI129" s="1184"/>
      <c r="CJ129" s="1034"/>
      <c r="CK129" s="1034"/>
      <c r="CL129" s="1034"/>
      <c r="CM129" s="1034"/>
      <c r="CN129" s="1034"/>
      <c r="CO129" s="1034"/>
      <c r="CP129" s="1034"/>
      <c r="CQ129" s="1034"/>
      <c r="CR129" s="1034"/>
      <c r="CS129" s="1034"/>
    </row>
    <row r="130" spans="1:97" s="2" customFormat="1" ht="20.100000000000001" customHeight="1" x14ac:dyDescent="0.2">
      <c r="B130" s="7"/>
      <c r="C130" s="906" t="str">
        <f>IF(MAX(C122:C127)&gt;0,IF(ISBLANK(C121),"Please extend back to at least 2011",""),"")</f>
        <v/>
      </c>
      <c r="D130" s="906" t="str">
        <f t="shared" ref="D130" si="22">IF(MAX(D122:D127)&gt;0,IF(ISBLANK(D121),"Please extend back to at least 2011",""),"")</f>
        <v/>
      </c>
      <c r="E130" s="906" t="str">
        <f>IF(MAX(E122:E127)&gt;0,IF(ISBLANK(E121),"Please extend back to at least 2011",""),"")</f>
        <v/>
      </c>
      <c r="F130" s="906" t="str">
        <f>IF(MAX(F122:F127)&gt;0,IF(ISBLANK(F121),"Please extend back to at least 2011",""),"")</f>
        <v/>
      </c>
      <c r="G130" s="906" t="str">
        <f>IF(MAX(G122:G127)&gt;0,IF(ISBLANK(G121),"Please extend back to at least 2011",""),"")</f>
        <v/>
      </c>
      <c r="H130" s="906" t="str">
        <f t="shared" ref="H130:R130" si="23">IF(MAX(H122:H127)&gt;0,IF(ISBLANK(H121),"Please extend back to at least 2011",""),"")</f>
        <v/>
      </c>
      <c r="I130" s="906" t="str">
        <f t="shared" si="23"/>
        <v/>
      </c>
      <c r="J130" s="906" t="str">
        <f t="shared" si="23"/>
        <v/>
      </c>
      <c r="K130" s="906" t="str">
        <f t="shared" si="23"/>
        <v/>
      </c>
      <c r="L130" s="906" t="str">
        <f t="shared" si="23"/>
        <v/>
      </c>
      <c r="M130" s="906" t="str">
        <f t="shared" si="23"/>
        <v/>
      </c>
      <c r="N130" s="906" t="str">
        <f t="shared" si="23"/>
        <v/>
      </c>
      <c r="O130" s="906" t="str">
        <f t="shared" si="23"/>
        <v/>
      </c>
      <c r="P130" s="906" t="str">
        <f t="shared" si="23"/>
        <v/>
      </c>
      <c r="Q130" s="906" t="str">
        <f t="shared" si="23"/>
        <v/>
      </c>
      <c r="R130" s="906" t="str">
        <f t="shared" si="23"/>
        <v/>
      </c>
      <c r="S130" s="906"/>
      <c r="T130" s="906"/>
      <c r="U130" s="906"/>
      <c r="V130" s="906"/>
      <c r="AB130"/>
      <c r="AC130"/>
      <c r="AD130"/>
      <c r="AE130"/>
      <c r="AF130"/>
      <c r="AG130"/>
      <c r="AH130" s="960"/>
      <c r="AI130" s="960"/>
      <c r="AJ130" s="960"/>
      <c r="AK130" s="960"/>
      <c r="AL130" s="960"/>
      <c r="AM130" s="960"/>
      <c r="AN130" s="960"/>
      <c r="AO130" s="960"/>
      <c r="AP130" s="960"/>
      <c r="AQ130" s="960"/>
      <c r="AR130" s="960"/>
      <c r="AS130" s="960"/>
      <c r="AT130" s="960"/>
      <c r="AU130" s="960"/>
      <c r="AV130" s="960"/>
      <c r="AW130" s="960"/>
      <c r="AX130" s="960"/>
      <c r="AY130" s="960"/>
      <c r="AZ130" s="960"/>
      <c r="BA130" s="960"/>
      <c r="BB130" s="960"/>
      <c r="BC130" s="960"/>
      <c r="BD130" s="960"/>
      <c r="BE130" s="960"/>
      <c r="BF130" s="960"/>
      <c r="BG130" s="960"/>
      <c r="BH130" s="960"/>
      <c r="BI130" s="960"/>
      <c r="BN130" s="1033"/>
      <c r="BO130" s="1033"/>
      <c r="BP130" s="1033"/>
      <c r="BQ130" s="1033"/>
      <c r="BR130" s="1033"/>
      <c r="BS130" s="1033"/>
      <c r="BT130" s="1033"/>
      <c r="BU130" s="1033"/>
      <c r="BV130" s="1033"/>
      <c r="BW130" s="1033"/>
      <c r="BX130" s="1033"/>
      <c r="BY130" s="1033"/>
      <c r="BZ130" s="1033"/>
      <c r="CA130" s="1033"/>
      <c r="CB130" s="1033"/>
      <c r="CC130" s="1033"/>
      <c r="CD130" s="1033"/>
      <c r="CE130" s="1033"/>
      <c r="CF130" s="1033"/>
      <c r="CG130" s="1033"/>
      <c r="CH130" s="1033"/>
      <c r="CI130" s="1033"/>
      <c r="CJ130" s="1034"/>
      <c r="CK130" s="1034"/>
      <c r="CL130" s="1034"/>
      <c r="CM130" s="1034"/>
      <c r="CN130" s="1034"/>
      <c r="CO130" s="1034"/>
      <c r="CP130" s="1034"/>
      <c r="CQ130" s="1034"/>
      <c r="CR130" s="1034"/>
      <c r="CS130" s="1034"/>
    </row>
    <row r="131" spans="1:97" s="2" customFormat="1" ht="20.100000000000001" customHeight="1" x14ac:dyDescent="0.2">
      <c r="B131" s="1648" t="s">
        <v>671</v>
      </c>
      <c r="C131" s="1649" t="s">
        <v>872</v>
      </c>
      <c r="D131" s="1649" t="s">
        <v>873</v>
      </c>
      <c r="E131" s="1649" t="s">
        <v>874</v>
      </c>
      <c r="F131" s="1649" t="s">
        <v>875</v>
      </c>
      <c r="G131" s="1649" t="s">
        <v>876</v>
      </c>
      <c r="H131" s="1649" t="s">
        <v>877</v>
      </c>
      <c r="I131" s="1649" t="s">
        <v>878</v>
      </c>
      <c r="J131" s="1649" t="s">
        <v>879</v>
      </c>
      <c r="K131" s="1649" t="s">
        <v>880</v>
      </c>
      <c r="L131" s="1649" t="s">
        <v>881</v>
      </c>
      <c r="M131" s="1649" t="s">
        <v>882</v>
      </c>
      <c r="N131" s="1649" t="s">
        <v>883</v>
      </c>
      <c r="O131" s="1649" t="s">
        <v>884</v>
      </c>
      <c r="P131" s="1649" t="s">
        <v>885</v>
      </c>
      <c r="Q131" s="1649" t="s">
        <v>886</v>
      </c>
      <c r="R131" s="1649" t="s">
        <v>887</v>
      </c>
      <c r="S131" s="906"/>
      <c r="T131" s="906"/>
      <c r="U131" s="906"/>
      <c r="V131" s="906"/>
      <c r="AB131"/>
      <c r="AC131"/>
      <c r="AD131"/>
      <c r="AE131"/>
      <c r="AF131"/>
      <c r="AG131"/>
      <c r="AH131" s="960"/>
      <c r="AI131" s="960"/>
      <c r="AJ131" s="960"/>
      <c r="AK131" s="960"/>
      <c r="AL131" s="960"/>
      <c r="AM131" s="960"/>
      <c r="AN131" s="960"/>
      <c r="AO131" s="960"/>
      <c r="AP131" s="960"/>
      <c r="AQ131" s="960"/>
      <c r="AR131" s="960"/>
      <c r="AS131" s="960"/>
      <c r="AT131" s="960"/>
      <c r="AU131" s="960"/>
      <c r="AV131" s="960"/>
      <c r="AW131" s="960"/>
      <c r="AX131" s="960"/>
      <c r="AY131" s="960"/>
      <c r="AZ131" s="960"/>
      <c r="BA131" s="960"/>
      <c r="BB131" s="960"/>
      <c r="BC131" s="960"/>
      <c r="BD131" s="960"/>
      <c r="BE131" s="960"/>
      <c r="BF131" s="960"/>
      <c r="BG131" s="960"/>
      <c r="BH131" s="960"/>
      <c r="BI131" s="960"/>
      <c r="BN131" s="1033"/>
      <c r="BO131" s="1033"/>
      <c r="BP131" s="1033"/>
      <c r="BQ131" s="1033"/>
      <c r="BR131" s="1033"/>
      <c r="BS131" s="1033"/>
      <c r="BT131" s="1033"/>
      <c r="BU131" s="1033"/>
      <c r="BV131" s="1033"/>
      <c r="BW131" s="1033"/>
      <c r="BX131" s="1033"/>
      <c r="BY131" s="1033"/>
      <c r="BZ131" s="1033"/>
      <c r="CA131" s="1033"/>
      <c r="CB131" s="1033"/>
      <c r="CC131" s="1033"/>
      <c r="CD131" s="1033"/>
      <c r="CE131" s="1033"/>
      <c r="CF131" s="1033"/>
      <c r="CG131" s="1033"/>
      <c r="CH131" s="1033"/>
      <c r="CI131" s="1033"/>
      <c r="CJ131" s="1034"/>
      <c r="CK131" s="1034"/>
      <c r="CL131" s="1034"/>
      <c r="CM131" s="1034"/>
      <c r="CN131" s="1034"/>
      <c r="CO131" s="1034"/>
      <c r="CP131" s="1034"/>
      <c r="CQ131" s="1034"/>
      <c r="CR131" s="1034"/>
      <c r="CS131" s="1034"/>
    </row>
    <row r="132" spans="1:97" s="2" customFormat="1" ht="20.100000000000001" customHeight="1" x14ac:dyDescent="0.2">
      <c r="B132" s="7"/>
      <c r="C132" s="7"/>
      <c r="D132" s="7"/>
      <c r="E132" s="7"/>
      <c r="F132" s="7"/>
      <c r="G132" s="7"/>
      <c r="H132" s="7"/>
      <c r="I132" s="7"/>
      <c r="J132" s="7"/>
      <c r="K132" s="7"/>
      <c r="L132" s="7"/>
      <c r="M132" s="7"/>
      <c r="Q132" s="7"/>
      <c r="R132" s="7"/>
      <c r="S132" s="7"/>
      <c r="T132" s="7"/>
      <c r="U132" s="7"/>
      <c r="V132" s="7"/>
      <c r="W132" s="7"/>
      <c r="AH132" s="960"/>
      <c r="AI132" s="960"/>
      <c r="AJ132" s="960"/>
      <c r="AK132" s="960"/>
      <c r="AL132" s="960"/>
      <c r="AM132" s="960"/>
      <c r="AN132" s="960"/>
      <c r="AO132" s="960"/>
      <c r="AP132" s="960"/>
      <c r="AQ132" s="960"/>
      <c r="AR132" s="960"/>
      <c r="AS132" s="960"/>
      <c r="AT132" s="960"/>
      <c r="AU132" s="960"/>
      <c r="AV132" s="960"/>
      <c r="AW132" s="960"/>
      <c r="AX132" s="960"/>
      <c r="AY132" s="960"/>
      <c r="AZ132" s="960"/>
      <c r="BA132" s="960"/>
      <c r="BB132" s="960"/>
      <c r="BC132" s="960"/>
      <c r="BD132" s="960"/>
      <c r="BE132" s="960"/>
      <c r="BF132" s="960"/>
      <c r="BG132" s="960"/>
      <c r="BH132" s="960"/>
      <c r="BI132" s="960"/>
      <c r="BN132" s="1033"/>
      <c r="BO132" s="1033"/>
      <c r="BP132" s="1033"/>
      <c r="BQ132" s="1033"/>
      <c r="BR132" s="1033"/>
      <c r="BS132" s="1033"/>
      <c r="BT132" s="1033"/>
      <c r="BU132" s="1033"/>
      <c r="BV132" s="1033"/>
      <c r="BW132" s="1033"/>
      <c r="BX132" s="1033"/>
      <c r="BY132" s="1033"/>
      <c r="BZ132" s="1033"/>
      <c r="CA132" s="1033"/>
      <c r="CB132" s="1033"/>
      <c r="CC132" s="1033"/>
      <c r="CD132" s="1033"/>
      <c r="CE132" s="1033"/>
      <c r="CF132" s="1033"/>
      <c r="CG132" s="1033"/>
      <c r="CH132" s="1033"/>
      <c r="CI132" s="1033"/>
      <c r="CJ132" s="1034"/>
      <c r="CK132" s="1034"/>
      <c r="CL132" s="1034"/>
      <c r="CM132" s="1034"/>
      <c r="CN132" s="1034"/>
      <c r="CO132" s="1034"/>
      <c r="CP132" s="1034"/>
      <c r="CQ132" s="1034"/>
      <c r="CR132" s="1034"/>
      <c r="CS132" s="1034"/>
    </row>
    <row r="133" spans="1:97" s="2" customFormat="1" ht="14.25" customHeight="1" x14ac:dyDescent="0.25">
      <c r="B133" s="111" t="s">
        <v>357</v>
      </c>
      <c r="C133" s="7"/>
      <c r="D133" s="7"/>
      <c r="E133" s="7"/>
      <c r="F133" s="7"/>
      <c r="G133" s="7"/>
      <c r="H133" s="7"/>
      <c r="I133" s="7"/>
      <c r="J133" s="7"/>
      <c r="K133" s="7"/>
      <c r="L133" s="7"/>
      <c r="M133" s="7"/>
      <c r="N133" s="7"/>
      <c r="O133" s="7"/>
      <c r="P133" s="7"/>
      <c r="Q133" s="7"/>
      <c r="R133" s="7"/>
      <c r="S133" s="7"/>
      <c r="T133" s="7"/>
      <c r="U133" s="7"/>
      <c r="V133" s="7"/>
      <c r="W133" s="7"/>
      <c r="AH133" s="1216"/>
      <c r="AI133" s="960"/>
      <c r="AJ133" s="960"/>
      <c r="AK133" s="960"/>
      <c r="AL133" s="960"/>
      <c r="AM133" s="960"/>
      <c r="AN133" s="960"/>
      <c r="AO133" s="960"/>
      <c r="AP133" s="960"/>
      <c r="AQ133" s="960"/>
      <c r="AR133" s="960"/>
      <c r="AS133" s="960"/>
      <c r="AT133" s="960"/>
      <c r="AU133" s="960"/>
      <c r="AV133" s="960"/>
      <c r="AW133" s="960"/>
      <c r="AX133" s="960"/>
      <c r="AY133" s="960"/>
      <c r="AZ133" s="960"/>
      <c r="BA133" s="960"/>
      <c r="BB133" s="960"/>
      <c r="BC133" s="960"/>
      <c r="BD133" s="960"/>
      <c r="BE133" s="960"/>
      <c r="BF133" s="960"/>
      <c r="BG133" s="960"/>
      <c r="BH133" s="960"/>
      <c r="BI133" s="960"/>
      <c r="BN133" s="1217"/>
      <c r="BO133" s="1033"/>
      <c r="BP133" s="1033"/>
      <c r="BQ133" s="1033"/>
      <c r="BR133" s="1033"/>
      <c r="BS133" s="1033"/>
      <c r="BT133" s="1033"/>
      <c r="BU133" s="1033"/>
      <c r="BV133" s="1033"/>
      <c r="BW133" s="1033"/>
      <c r="BX133" s="1033"/>
      <c r="BY133" s="1033"/>
      <c r="BZ133" s="1033"/>
      <c r="CA133" s="1033"/>
      <c r="CB133" s="1033"/>
      <c r="CC133" s="1033"/>
      <c r="CD133" s="1033"/>
      <c r="CE133" s="1033"/>
      <c r="CF133" s="1033"/>
      <c r="CG133" s="1033"/>
      <c r="CH133" s="1033"/>
      <c r="CI133" s="1033"/>
      <c r="CJ133" s="1034"/>
      <c r="CK133" s="1034"/>
      <c r="CL133" s="1034"/>
      <c r="CM133" s="1034"/>
      <c r="CN133" s="1034"/>
      <c r="CO133" s="1034"/>
      <c r="CP133" s="1034"/>
      <c r="CQ133" s="1034"/>
      <c r="CR133" s="1034"/>
      <c r="CS133" s="1034"/>
    </row>
    <row r="134" spans="1:97" s="2" customFormat="1" ht="9.9499999999999993" customHeight="1" x14ac:dyDescent="0.2">
      <c r="B134" s="7"/>
      <c r="C134" s="7"/>
      <c r="D134" s="7"/>
      <c r="E134" s="7"/>
      <c r="F134" s="7"/>
      <c r="G134" s="7"/>
      <c r="H134" s="7"/>
      <c r="I134" s="7"/>
      <c r="J134" s="7"/>
      <c r="K134" s="7"/>
      <c r="L134" s="7"/>
      <c r="M134" s="7"/>
      <c r="N134" s="7"/>
      <c r="O134" s="7"/>
      <c r="P134" s="7"/>
      <c r="Q134" s="7"/>
      <c r="R134" s="7"/>
      <c r="S134" s="7"/>
      <c r="T134" s="7"/>
      <c r="U134" s="7"/>
      <c r="V134" s="7"/>
      <c r="W134" s="7"/>
      <c r="AH134" s="960"/>
      <c r="AI134" s="960"/>
      <c r="AJ134" s="960"/>
      <c r="AK134" s="960"/>
      <c r="AL134" s="960"/>
      <c r="AM134" s="960"/>
      <c r="AN134" s="960"/>
      <c r="AO134" s="960"/>
      <c r="AP134" s="960"/>
      <c r="AQ134" s="960"/>
      <c r="AR134" s="960"/>
      <c r="AS134" s="960"/>
      <c r="AT134" s="960"/>
      <c r="AU134" s="960"/>
      <c r="AV134" s="960"/>
      <c r="AW134" s="960"/>
      <c r="AX134" s="960"/>
      <c r="AY134" s="960"/>
      <c r="AZ134" s="960"/>
      <c r="BA134" s="960"/>
      <c r="BB134" s="960"/>
      <c r="BC134" s="960"/>
      <c r="BD134" s="960"/>
      <c r="BE134" s="960"/>
      <c r="BF134" s="960"/>
      <c r="BG134" s="960"/>
      <c r="BH134" s="960"/>
      <c r="BI134" s="960"/>
      <c r="BN134" s="1033"/>
      <c r="BO134" s="1033"/>
      <c r="BP134" s="1033"/>
      <c r="BQ134" s="1033"/>
      <c r="BR134" s="1033"/>
      <c r="BS134" s="1033"/>
      <c r="BT134" s="1033"/>
      <c r="BU134" s="1033"/>
      <c r="BV134" s="1033"/>
      <c r="BW134" s="1033"/>
      <c r="BX134" s="1033"/>
      <c r="BY134" s="1033"/>
      <c r="BZ134" s="1033"/>
      <c r="CA134" s="1033"/>
      <c r="CB134" s="1033"/>
      <c r="CC134" s="1033"/>
      <c r="CD134" s="1033"/>
      <c r="CE134" s="1033"/>
      <c r="CF134" s="1033"/>
      <c r="CG134" s="1033"/>
      <c r="CH134" s="1033"/>
      <c r="CI134" s="1033"/>
      <c r="CJ134" s="1034"/>
      <c r="CK134" s="1034"/>
      <c r="CL134" s="1034"/>
      <c r="CM134" s="1034"/>
      <c r="CN134" s="1034"/>
      <c r="CO134" s="1034"/>
      <c r="CP134" s="1034"/>
      <c r="CQ134" s="1034"/>
      <c r="CR134" s="1034"/>
      <c r="CS134" s="1034"/>
    </row>
    <row r="135" spans="1:97" s="2" customFormat="1" ht="14.25" customHeight="1" x14ac:dyDescent="0.25">
      <c r="B135" s="2136"/>
      <c r="C135" s="182" t="s">
        <v>1</v>
      </c>
      <c r="D135" s="183" t="s">
        <v>2</v>
      </c>
      <c r="E135" s="182" t="s">
        <v>3</v>
      </c>
      <c r="F135" s="183" t="s">
        <v>94</v>
      </c>
      <c r="G135" s="182" t="s">
        <v>4</v>
      </c>
      <c r="H135" s="183" t="s">
        <v>5</v>
      </c>
      <c r="I135" s="182" t="s">
        <v>6</v>
      </c>
      <c r="J135" s="183" t="s">
        <v>7</v>
      </c>
      <c r="K135" s="182" t="s">
        <v>8</v>
      </c>
      <c r="L135" s="183" t="s">
        <v>9</v>
      </c>
      <c r="M135" s="182" t="s">
        <v>10</v>
      </c>
      <c r="N135" s="183" t="s">
        <v>11</v>
      </c>
      <c r="O135" s="182" t="s">
        <v>12</v>
      </c>
      <c r="P135" s="183" t="s">
        <v>13</v>
      </c>
      <c r="Q135" s="182" t="s">
        <v>14</v>
      </c>
      <c r="R135" s="183" t="s">
        <v>15</v>
      </c>
      <c r="S135" s="182" t="s">
        <v>14</v>
      </c>
      <c r="T135" s="183" t="s">
        <v>15</v>
      </c>
      <c r="U135" s="184" t="s">
        <v>16</v>
      </c>
      <c r="V135" s="185" t="s">
        <v>17</v>
      </c>
      <c r="W135" s="185" t="s">
        <v>18</v>
      </c>
      <c r="AH135" s="1106"/>
      <c r="AI135" s="1141"/>
      <c r="AJ135" s="965"/>
      <c r="AK135" s="1141"/>
      <c r="AL135" s="965"/>
      <c r="AM135" s="1141"/>
      <c r="AN135" s="965"/>
      <c r="AO135" s="1141"/>
      <c r="AP135" s="965"/>
      <c r="AQ135" s="1141"/>
      <c r="AR135" s="965"/>
      <c r="AS135" s="1141"/>
      <c r="AT135" s="965"/>
      <c r="AU135" s="1141"/>
      <c r="AV135" s="965"/>
      <c r="AW135" s="1141"/>
      <c r="AX135" s="965"/>
      <c r="AY135" s="1141"/>
      <c r="AZ135" s="965"/>
      <c r="BA135" s="1141"/>
      <c r="BB135" s="965"/>
      <c r="BC135" s="965"/>
      <c r="BD135" s="960"/>
      <c r="BE135" s="960"/>
      <c r="BF135" s="960"/>
      <c r="BG135" s="960"/>
      <c r="BH135" s="960"/>
      <c r="BI135" s="960"/>
      <c r="BN135" s="1158"/>
      <c r="BO135" s="1197"/>
      <c r="BP135" s="1038"/>
      <c r="BQ135" s="1197"/>
      <c r="BR135" s="1038"/>
      <c r="BS135" s="1197"/>
      <c r="BT135" s="1038"/>
      <c r="BU135" s="1197"/>
      <c r="BV135" s="1038"/>
      <c r="BW135" s="1197"/>
      <c r="BX135" s="1038"/>
      <c r="BY135" s="1197"/>
      <c r="BZ135" s="1038"/>
      <c r="CA135" s="1197"/>
      <c r="CB135" s="1038"/>
      <c r="CC135" s="1197"/>
      <c r="CD135" s="1038"/>
      <c r="CE135" s="1197"/>
      <c r="CF135" s="1038"/>
      <c r="CG135" s="1197"/>
      <c r="CH135" s="1038"/>
      <c r="CI135" s="1038"/>
      <c r="CJ135" s="1034"/>
      <c r="CK135" s="1034"/>
      <c r="CL135" s="1034"/>
      <c r="CM135" s="1034"/>
      <c r="CN135" s="1034"/>
      <c r="CO135" s="1034"/>
      <c r="CP135" s="1034"/>
      <c r="CQ135" s="1034"/>
      <c r="CR135" s="1034"/>
      <c r="CS135" s="1034"/>
    </row>
    <row r="136" spans="1:97" s="2" customFormat="1" ht="39" customHeight="1" x14ac:dyDescent="0.25">
      <c r="B136" s="2137"/>
      <c r="C136" s="2139" t="s">
        <v>549</v>
      </c>
      <c r="D136" s="49"/>
      <c r="E136" s="131"/>
      <c r="F136" s="2141" t="s">
        <v>59</v>
      </c>
      <c r="G136" s="49"/>
      <c r="H136" s="157"/>
      <c r="I136" s="2141" t="s">
        <v>71</v>
      </c>
      <c r="J136" s="49"/>
      <c r="K136" s="157"/>
      <c r="L136" s="2141" t="s">
        <v>111</v>
      </c>
      <c r="M136" s="49"/>
      <c r="N136" s="157"/>
      <c r="O136" s="2141" t="s">
        <v>112</v>
      </c>
      <c r="P136" s="49"/>
      <c r="Q136" s="157"/>
      <c r="R136" s="2141" t="s">
        <v>113</v>
      </c>
      <c r="S136" s="49"/>
      <c r="T136" s="158"/>
      <c r="U136" s="2034" t="s">
        <v>50</v>
      </c>
      <c r="V136" s="49"/>
      <c r="W136" s="157"/>
      <c r="AH136" s="1384" t="s">
        <v>557</v>
      </c>
      <c r="AI136" s="1147"/>
      <c r="AJ136" s="973"/>
      <c r="AK136" s="973"/>
      <c r="AL136" s="1147"/>
      <c r="AM136" s="973"/>
      <c r="AN136" s="973"/>
      <c r="AO136" s="1147"/>
      <c r="AP136" s="973"/>
      <c r="AQ136" s="973"/>
      <c r="AR136" s="1147"/>
      <c r="AS136" s="973"/>
      <c r="AT136" s="973"/>
      <c r="AU136" s="1147"/>
      <c r="AV136" s="973"/>
      <c r="AW136" s="973"/>
      <c r="AX136" s="1147"/>
      <c r="AY136" s="973"/>
      <c r="AZ136" s="973"/>
      <c r="BA136" s="1148"/>
      <c r="BB136" s="973"/>
      <c r="BC136" s="973"/>
      <c r="BD136" s="960"/>
      <c r="BE136" s="960"/>
      <c r="BF136" s="960"/>
      <c r="BG136" s="960"/>
      <c r="BH136" s="960"/>
      <c r="BI136" s="960"/>
      <c r="BN136" s="1393" t="s">
        <v>557</v>
      </c>
      <c r="BO136" s="1203"/>
      <c r="BP136" s="1046"/>
      <c r="BQ136" s="1046"/>
      <c r="BR136" s="1203"/>
      <c r="BS136" s="1046"/>
      <c r="BT136" s="1046"/>
      <c r="BU136" s="1203"/>
      <c r="BV136" s="1046"/>
      <c r="BW136" s="1046"/>
      <c r="BX136" s="1203"/>
      <c r="BY136" s="1046"/>
      <c r="BZ136" s="1046"/>
      <c r="CA136" s="1203"/>
      <c r="CB136" s="1046"/>
      <c r="CC136" s="1046"/>
      <c r="CD136" s="1203"/>
      <c r="CE136" s="1046"/>
      <c r="CF136" s="1046"/>
      <c r="CG136" s="1204"/>
      <c r="CH136" s="1046"/>
      <c r="CI136" s="1046"/>
      <c r="CJ136" s="1034"/>
      <c r="CK136" s="1034"/>
      <c r="CL136" s="1034"/>
      <c r="CM136" s="1034"/>
      <c r="CN136" s="1034"/>
      <c r="CO136" s="1034"/>
      <c r="CP136" s="1034"/>
      <c r="CQ136" s="1034"/>
      <c r="CR136" s="1034"/>
      <c r="CS136" s="1034"/>
    </row>
    <row r="137" spans="1:97" s="2" customFormat="1" ht="60.95" customHeight="1" thickBot="1" x14ac:dyDescent="0.25">
      <c r="B137" s="2138"/>
      <c r="C137" s="2140"/>
      <c r="D137" s="386" t="s">
        <v>355</v>
      </c>
      <c r="E137" s="387" t="s">
        <v>360</v>
      </c>
      <c r="F137" s="2142"/>
      <c r="G137" s="386" t="s">
        <v>355</v>
      </c>
      <c r="H137" s="387" t="s">
        <v>360</v>
      </c>
      <c r="I137" s="2142"/>
      <c r="J137" s="386" t="s">
        <v>355</v>
      </c>
      <c r="K137" s="387" t="s">
        <v>360</v>
      </c>
      <c r="L137" s="2142"/>
      <c r="M137" s="386" t="s">
        <v>355</v>
      </c>
      <c r="N137" s="387" t="s">
        <v>360</v>
      </c>
      <c r="O137" s="2142"/>
      <c r="P137" s="386" t="s">
        <v>355</v>
      </c>
      <c r="Q137" s="387" t="s">
        <v>360</v>
      </c>
      <c r="R137" s="2142"/>
      <c r="S137" s="386" t="s">
        <v>355</v>
      </c>
      <c r="T137" s="387" t="s">
        <v>360</v>
      </c>
      <c r="U137" s="2155"/>
      <c r="V137" s="386" t="s">
        <v>355</v>
      </c>
      <c r="W137" s="387" t="s">
        <v>361</v>
      </c>
      <c r="AH137" s="1381" t="s">
        <v>598</v>
      </c>
      <c r="AI137" s="1147"/>
      <c r="AJ137" s="1143"/>
      <c r="AK137" s="1143"/>
      <c r="AL137" s="1147"/>
      <c r="AM137" s="1143"/>
      <c r="AN137" s="1143"/>
      <c r="AO137" s="1147"/>
      <c r="AP137" s="1143"/>
      <c r="AQ137" s="1143"/>
      <c r="AR137" s="1147"/>
      <c r="AS137" s="1143"/>
      <c r="AT137" s="1143"/>
      <c r="AU137" s="1147"/>
      <c r="AV137" s="1143"/>
      <c r="AW137" s="1143"/>
      <c r="AX137" s="1147"/>
      <c r="AY137" s="1143"/>
      <c r="AZ137" s="1143"/>
      <c r="BA137" s="1148"/>
      <c r="BB137" s="1143"/>
      <c r="BC137" s="1143"/>
      <c r="BD137" s="960"/>
      <c r="BE137" s="960"/>
      <c r="BF137" s="960"/>
      <c r="BG137" s="960"/>
      <c r="BH137" s="960"/>
      <c r="BI137" s="960"/>
      <c r="BN137" s="1390" t="s">
        <v>806</v>
      </c>
      <c r="BO137" s="1203"/>
      <c r="BP137" s="1199"/>
      <c r="BQ137" s="1199"/>
      <c r="BR137" s="1203"/>
      <c r="BS137" s="1199"/>
      <c r="BT137" s="1199"/>
      <c r="BU137" s="1203"/>
      <c r="BV137" s="1199"/>
      <c r="BW137" s="1199"/>
      <c r="BX137" s="1203"/>
      <c r="BY137" s="1199"/>
      <c r="BZ137" s="1199"/>
      <c r="CA137" s="1203"/>
      <c r="CB137" s="1199"/>
      <c r="CC137" s="1199"/>
      <c r="CD137" s="1203"/>
      <c r="CE137" s="1199"/>
      <c r="CF137" s="1199"/>
      <c r="CG137" s="1204"/>
      <c r="CH137" s="1199"/>
      <c r="CI137" s="1199"/>
      <c r="CJ137" s="1034"/>
      <c r="CK137" s="1034"/>
      <c r="CL137" s="1034"/>
      <c r="CM137" s="1034"/>
      <c r="CN137" s="1034"/>
      <c r="CO137" s="1034"/>
      <c r="CP137" s="1034"/>
      <c r="CQ137" s="1034"/>
      <c r="CR137" s="1034"/>
      <c r="CS137" s="1034"/>
    </row>
    <row r="138" spans="1:97" s="2" customFormat="1" ht="60" customHeight="1" x14ac:dyDescent="0.2">
      <c r="B138" s="226" t="s">
        <v>43</v>
      </c>
      <c r="C138" s="694"/>
      <c r="D138" s="187"/>
      <c r="E138" s="95"/>
      <c r="F138" s="712"/>
      <c r="G138" s="187"/>
      <c r="H138" s="95"/>
      <c r="I138" s="712"/>
      <c r="J138" s="187"/>
      <c r="K138" s="95"/>
      <c r="L138" s="712"/>
      <c r="M138" s="187"/>
      <c r="N138" s="95"/>
      <c r="O138" s="712"/>
      <c r="P138" s="187"/>
      <c r="Q138" s="95"/>
      <c r="R138" s="712"/>
      <c r="S138" s="187"/>
      <c r="T138" s="187"/>
      <c r="U138" s="98"/>
      <c r="V138" s="187"/>
      <c r="W138" s="95"/>
      <c r="AH138" s="1142"/>
      <c r="AI138" s="1107" t="s">
        <v>1</v>
      </c>
      <c r="AJ138" s="1108" t="s">
        <v>2</v>
      </c>
      <c r="AK138" s="1107" t="s">
        <v>3</v>
      </c>
      <c r="AL138" s="1108" t="s">
        <v>94</v>
      </c>
      <c r="AM138" s="1107" t="s">
        <v>4</v>
      </c>
      <c r="AN138" s="1108" t="s">
        <v>5</v>
      </c>
      <c r="AO138" s="1107" t="s">
        <v>6</v>
      </c>
      <c r="AP138" s="1108" t="s">
        <v>7</v>
      </c>
      <c r="AQ138" s="1107" t="s">
        <v>8</v>
      </c>
      <c r="AR138" s="1108" t="s">
        <v>9</v>
      </c>
      <c r="AS138" s="1107" t="s">
        <v>10</v>
      </c>
      <c r="AT138" s="1108" t="s">
        <v>11</v>
      </c>
      <c r="AU138" s="1107" t="s">
        <v>12</v>
      </c>
      <c r="AV138" s="1108" t="s">
        <v>13</v>
      </c>
      <c r="AW138" s="1107" t="s">
        <v>14</v>
      </c>
      <c r="AX138" s="1108" t="s">
        <v>15</v>
      </c>
      <c r="AY138" s="1107" t="s">
        <v>14</v>
      </c>
      <c r="AZ138" s="1108" t="s">
        <v>15</v>
      </c>
      <c r="BA138" s="1107" t="s">
        <v>16</v>
      </c>
      <c r="BB138" s="1108" t="s">
        <v>17</v>
      </c>
      <c r="BC138" s="1108" t="s">
        <v>18</v>
      </c>
      <c r="BD138" s="960"/>
      <c r="BE138" s="960"/>
      <c r="BF138" s="960"/>
      <c r="BG138" s="960"/>
      <c r="BH138" s="960"/>
      <c r="BI138" s="960"/>
      <c r="BN138" s="1198"/>
      <c r="BO138" s="1159" t="s">
        <v>1</v>
      </c>
      <c r="BP138" s="1160" t="s">
        <v>2</v>
      </c>
      <c r="BQ138" s="1159" t="s">
        <v>3</v>
      </c>
      <c r="BR138" s="1160" t="s">
        <v>94</v>
      </c>
      <c r="BS138" s="1159" t="s">
        <v>4</v>
      </c>
      <c r="BT138" s="1160" t="s">
        <v>5</v>
      </c>
      <c r="BU138" s="1159" t="s">
        <v>6</v>
      </c>
      <c r="BV138" s="1160" t="s">
        <v>7</v>
      </c>
      <c r="BW138" s="1159" t="s">
        <v>8</v>
      </c>
      <c r="BX138" s="1160" t="s">
        <v>9</v>
      </c>
      <c r="BY138" s="1159" t="s">
        <v>10</v>
      </c>
      <c r="BZ138" s="1160" t="s">
        <v>11</v>
      </c>
      <c r="CA138" s="1159" t="s">
        <v>12</v>
      </c>
      <c r="CB138" s="1160" t="s">
        <v>13</v>
      </c>
      <c r="CC138" s="1159" t="s">
        <v>14</v>
      </c>
      <c r="CD138" s="1160" t="s">
        <v>15</v>
      </c>
      <c r="CE138" s="1159" t="s">
        <v>14</v>
      </c>
      <c r="CF138" s="1160" t="s">
        <v>15</v>
      </c>
      <c r="CG138" s="1159" t="s">
        <v>16</v>
      </c>
      <c r="CH138" s="1160" t="s">
        <v>17</v>
      </c>
      <c r="CI138" s="1160" t="s">
        <v>18</v>
      </c>
      <c r="CJ138" s="1034"/>
      <c r="CK138" s="1034"/>
      <c r="CL138" s="1034"/>
      <c r="CM138" s="1034"/>
      <c r="CN138" s="1034"/>
      <c r="CO138" s="1034"/>
      <c r="CP138" s="1034"/>
      <c r="CQ138" s="1034"/>
      <c r="CR138" s="1034"/>
      <c r="CS138" s="1034"/>
    </row>
    <row r="139" spans="1:97" s="2" customFormat="1" ht="60" customHeight="1" x14ac:dyDescent="0.2">
      <c r="B139" s="227" t="s">
        <v>109</v>
      </c>
      <c r="C139" s="700"/>
      <c r="D139" s="188"/>
      <c r="E139" s="96"/>
      <c r="F139" s="713"/>
      <c r="G139" s="188"/>
      <c r="H139" s="96"/>
      <c r="I139" s="713"/>
      <c r="J139" s="188"/>
      <c r="K139" s="96"/>
      <c r="L139" s="713"/>
      <c r="M139" s="188"/>
      <c r="N139" s="96"/>
      <c r="O139" s="713"/>
      <c r="P139" s="188"/>
      <c r="Q139" s="96"/>
      <c r="R139" s="713"/>
      <c r="S139" s="188"/>
      <c r="T139" s="188"/>
      <c r="U139" s="99"/>
      <c r="V139" s="188"/>
      <c r="W139" s="96"/>
      <c r="AH139" s="1144"/>
      <c r="AI139" s="2129" t="str">
        <f>C136</f>
        <v>Structured Financial Vehicles</v>
      </c>
      <c r="AJ139" s="973"/>
      <c r="AK139" s="1132"/>
      <c r="AL139" s="2125" t="str">
        <f>F136</f>
        <v>Entity Type 2</v>
      </c>
      <c r="AM139" s="973"/>
      <c r="AN139" s="1132"/>
      <c r="AO139" s="2125" t="str">
        <f>I136</f>
        <v>Entity Type 3</v>
      </c>
      <c r="AP139" s="973"/>
      <c r="AQ139" s="1132"/>
      <c r="AR139" s="2125" t="str">
        <f>L136</f>
        <v>Entity Type 4</v>
      </c>
      <c r="AS139" s="973"/>
      <c r="AT139" s="1132"/>
      <c r="AU139" s="2125" t="str">
        <f>O136</f>
        <v>Entity Type 5</v>
      </c>
      <c r="AV139" s="973"/>
      <c r="AW139" s="1132"/>
      <c r="AX139" s="2125" t="str">
        <f>R136</f>
        <v>Entity Type 6</v>
      </c>
      <c r="AY139" s="973"/>
      <c r="AZ139" s="973"/>
      <c r="BA139" s="2123" t="s">
        <v>50</v>
      </c>
      <c r="BB139" s="973"/>
      <c r="BC139" s="1132"/>
      <c r="BD139" s="960"/>
      <c r="BE139" s="960"/>
      <c r="BF139" s="960"/>
      <c r="BG139" s="960"/>
      <c r="BH139" s="960"/>
      <c r="BI139" s="960"/>
      <c r="BN139" s="1200"/>
      <c r="BO139" s="2162" t="str">
        <f>C136</f>
        <v>Structured Financial Vehicles</v>
      </c>
      <c r="BP139" s="1046"/>
      <c r="BQ139" s="1186"/>
      <c r="BR139" s="2160" t="str">
        <f>F136</f>
        <v>Entity Type 2</v>
      </c>
      <c r="BS139" s="1046"/>
      <c r="BT139" s="1186"/>
      <c r="BU139" s="2160" t="str">
        <f>I136</f>
        <v>Entity Type 3</v>
      </c>
      <c r="BV139" s="1046"/>
      <c r="BW139" s="1186"/>
      <c r="BX139" s="2160" t="str">
        <f>L136</f>
        <v>Entity Type 4</v>
      </c>
      <c r="BY139" s="1046"/>
      <c r="BZ139" s="1186"/>
      <c r="CA139" s="2160" t="str">
        <f>O136</f>
        <v>Entity Type 5</v>
      </c>
      <c r="CB139" s="1046"/>
      <c r="CC139" s="1186"/>
      <c r="CD139" s="2160" t="str">
        <f>R136</f>
        <v>Entity Type 6</v>
      </c>
      <c r="CE139" s="1046"/>
      <c r="CF139" s="1046"/>
      <c r="CG139" s="2162" t="s">
        <v>50</v>
      </c>
      <c r="CH139" s="1046"/>
      <c r="CI139" s="1492"/>
      <c r="CJ139" s="1034"/>
      <c r="CK139" s="1034"/>
      <c r="CL139" s="1034"/>
      <c r="CM139" s="1034"/>
      <c r="CN139" s="1034"/>
      <c r="CO139" s="1034"/>
      <c r="CP139" s="1034"/>
      <c r="CQ139" s="1034"/>
      <c r="CR139" s="1034"/>
      <c r="CS139" s="1034"/>
    </row>
    <row r="140" spans="1:97" s="2" customFormat="1" ht="60" customHeight="1" thickBot="1" x14ac:dyDescent="0.25">
      <c r="B140" s="228" t="s">
        <v>108</v>
      </c>
      <c r="C140" s="706"/>
      <c r="D140" s="189"/>
      <c r="E140" s="97"/>
      <c r="F140" s="714"/>
      <c r="G140" s="189"/>
      <c r="H140" s="97"/>
      <c r="I140" s="714"/>
      <c r="J140" s="189"/>
      <c r="K140" s="97"/>
      <c r="L140" s="714"/>
      <c r="M140" s="189"/>
      <c r="N140" s="97"/>
      <c r="O140" s="714"/>
      <c r="P140" s="189"/>
      <c r="Q140" s="97"/>
      <c r="R140" s="714"/>
      <c r="S140" s="189"/>
      <c r="T140" s="189"/>
      <c r="U140" s="100"/>
      <c r="V140" s="189"/>
      <c r="W140" s="97"/>
      <c r="AH140" s="1145"/>
      <c r="AI140" s="2124"/>
      <c r="AJ140" s="1134" t="s">
        <v>355</v>
      </c>
      <c r="AK140" s="1135" t="s">
        <v>360</v>
      </c>
      <c r="AL140" s="2126"/>
      <c r="AM140" s="1134" t="s">
        <v>355</v>
      </c>
      <c r="AN140" s="1135" t="s">
        <v>360</v>
      </c>
      <c r="AO140" s="2126"/>
      <c r="AP140" s="1134" t="s">
        <v>355</v>
      </c>
      <c r="AQ140" s="1135" t="s">
        <v>360</v>
      </c>
      <c r="AR140" s="2126"/>
      <c r="AS140" s="1134" t="s">
        <v>355</v>
      </c>
      <c r="AT140" s="1135" t="s">
        <v>360</v>
      </c>
      <c r="AU140" s="2126"/>
      <c r="AV140" s="1134" t="s">
        <v>355</v>
      </c>
      <c r="AW140" s="1135" t="s">
        <v>360</v>
      </c>
      <c r="AX140" s="2126"/>
      <c r="AY140" s="1134" t="s">
        <v>355</v>
      </c>
      <c r="AZ140" s="1135" t="s">
        <v>360</v>
      </c>
      <c r="BA140" s="2124"/>
      <c r="BB140" s="1134" t="s">
        <v>355</v>
      </c>
      <c r="BC140" s="1135" t="s">
        <v>361</v>
      </c>
      <c r="BD140" s="960"/>
      <c r="BE140" s="960"/>
      <c r="BF140" s="960"/>
      <c r="BG140" s="960"/>
      <c r="BH140" s="960"/>
      <c r="BI140" s="960"/>
      <c r="BN140" s="1201"/>
      <c r="BO140" s="2163"/>
      <c r="BP140" s="1188" t="s">
        <v>252</v>
      </c>
      <c r="BQ140" s="1189" t="s">
        <v>360</v>
      </c>
      <c r="BR140" s="2161"/>
      <c r="BS140" s="1188" t="s">
        <v>252</v>
      </c>
      <c r="BT140" s="1189" t="s">
        <v>360</v>
      </c>
      <c r="BU140" s="2161"/>
      <c r="BV140" s="1188" t="s">
        <v>252</v>
      </c>
      <c r="BW140" s="1189" t="s">
        <v>360</v>
      </c>
      <c r="BX140" s="2161"/>
      <c r="BY140" s="1188" t="s">
        <v>252</v>
      </c>
      <c r="BZ140" s="1189" t="s">
        <v>360</v>
      </c>
      <c r="CA140" s="2161"/>
      <c r="CB140" s="1188" t="s">
        <v>252</v>
      </c>
      <c r="CC140" s="1189" t="s">
        <v>360</v>
      </c>
      <c r="CD140" s="2161"/>
      <c r="CE140" s="1188" t="s">
        <v>252</v>
      </c>
      <c r="CF140" s="1189" t="s">
        <v>360</v>
      </c>
      <c r="CG140" s="2163"/>
      <c r="CH140" s="1188" t="s">
        <v>252</v>
      </c>
      <c r="CI140" s="1493" t="s">
        <v>361</v>
      </c>
      <c r="CJ140" s="1034"/>
      <c r="CK140" s="1034"/>
      <c r="CL140" s="1034"/>
      <c r="CM140" s="1034"/>
      <c r="CN140" s="1034"/>
      <c r="CO140" s="1034"/>
      <c r="CP140" s="1034"/>
      <c r="CQ140" s="1034"/>
      <c r="CR140" s="1034"/>
      <c r="CS140" s="1034"/>
    </row>
    <row r="141" spans="1:97" s="52" customFormat="1" ht="14.25" customHeight="1" x14ac:dyDescent="0.2">
      <c r="A141" s="51"/>
      <c r="B141" s="112" t="s">
        <v>146</v>
      </c>
      <c r="C141" s="101"/>
      <c r="D141" s="190"/>
      <c r="E141" s="94"/>
      <c r="F141" s="186"/>
      <c r="G141" s="190"/>
      <c r="H141" s="94"/>
      <c r="I141" s="186"/>
      <c r="J141" s="190"/>
      <c r="K141" s="94"/>
      <c r="L141" s="186"/>
      <c r="M141" s="190"/>
      <c r="N141" s="94"/>
      <c r="O141" s="186"/>
      <c r="P141" s="190"/>
      <c r="Q141" s="94"/>
      <c r="R141" s="186"/>
      <c r="S141" s="190"/>
      <c r="T141" s="190"/>
      <c r="U141" s="101"/>
      <c r="V141" s="190"/>
      <c r="W141" s="94"/>
      <c r="AH141" s="1115"/>
      <c r="AI141" s="1121"/>
      <c r="AJ141" s="1420"/>
      <c r="AK141" s="1122"/>
      <c r="AL141" s="1421"/>
      <c r="AM141" s="1420"/>
      <c r="AN141" s="1122"/>
      <c r="AO141" s="1421"/>
      <c r="AP141" s="1420"/>
      <c r="AQ141" s="1122"/>
      <c r="AR141" s="1421"/>
      <c r="AS141" s="1420"/>
      <c r="AT141" s="1122"/>
      <c r="AU141" s="1421"/>
      <c r="AV141" s="1420"/>
      <c r="AW141" s="1122"/>
      <c r="AX141" s="1421"/>
      <c r="AY141" s="1420"/>
      <c r="AZ141" s="1420"/>
      <c r="BA141" s="1123"/>
      <c r="BB141" s="1136"/>
      <c r="BC141" s="1124"/>
      <c r="BD141" s="960"/>
      <c r="BE141" s="960"/>
      <c r="BF141" s="960"/>
      <c r="BG141" s="960"/>
      <c r="BH141" s="960"/>
      <c r="BI141" s="960"/>
      <c r="BN141" s="1167"/>
      <c r="BO141" s="1175"/>
      <c r="BP141" s="1402"/>
      <c r="BQ141" s="1176"/>
      <c r="BR141" s="1403"/>
      <c r="BS141" s="1402"/>
      <c r="BT141" s="1176"/>
      <c r="BU141" s="1403"/>
      <c r="BV141" s="1402"/>
      <c r="BW141" s="1176"/>
      <c r="BX141" s="1403"/>
      <c r="BY141" s="1402"/>
      <c r="BZ141" s="1176"/>
      <c r="CA141" s="1403"/>
      <c r="CB141" s="1402"/>
      <c r="CC141" s="1176"/>
      <c r="CD141" s="1403"/>
      <c r="CE141" s="1402"/>
      <c r="CF141" s="1402"/>
      <c r="CG141" s="1177"/>
      <c r="CH141" s="1190"/>
      <c r="CI141" s="1491"/>
      <c r="CJ141" s="1034"/>
      <c r="CK141" s="1034"/>
      <c r="CL141" s="1034"/>
      <c r="CM141" s="1034"/>
      <c r="CN141" s="1034"/>
      <c r="CO141" s="1034"/>
      <c r="CP141" s="1034"/>
      <c r="CQ141" s="1034"/>
      <c r="CR141" s="1034"/>
      <c r="CS141" s="1034"/>
    </row>
    <row r="142" spans="1:97" s="2" customFormat="1" ht="14.25" x14ac:dyDescent="0.2">
      <c r="A142" s="6"/>
      <c r="B142" s="84">
        <v>2002</v>
      </c>
      <c r="C142" s="208"/>
      <c r="D142" s="135"/>
      <c r="E142" s="134"/>
      <c r="F142" s="204"/>
      <c r="G142" s="135"/>
      <c r="H142" s="134"/>
      <c r="I142" s="204"/>
      <c r="J142" s="135"/>
      <c r="K142" s="134"/>
      <c r="L142" s="204"/>
      <c r="M142" s="135"/>
      <c r="N142" s="134"/>
      <c r="O142" s="204"/>
      <c r="P142" s="135"/>
      <c r="Q142" s="134"/>
      <c r="R142" s="204"/>
      <c r="S142" s="135"/>
      <c r="T142" s="135"/>
      <c r="U142" s="675">
        <f>C142+F142+I142+L142+O142+R142</f>
        <v>0</v>
      </c>
      <c r="V142" s="682">
        <f>D142+G142+J142+M142+P142+S142</f>
        <v>0</v>
      </c>
      <c r="W142" s="661">
        <f>E142+H142+K142+N142+Q142+T142</f>
        <v>0</v>
      </c>
      <c r="AH142" s="1120">
        <v>2002</v>
      </c>
      <c r="AI142" s="1121" t="str">
        <f>IF(ISNUMBER(C142),'Cover Page'!$D$35/1000000*'4 classification'!C142/'FX rate'!$C7,"")</f>
        <v/>
      </c>
      <c r="AJ142" s="1420" t="str">
        <f>IF(ISNUMBER(D142),'Cover Page'!$D$35/1000000*'4 classification'!D142/'FX rate'!$C7,"")</f>
        <v/>
      </c>
      <c r="AK142" s="1122" t="str">
        <f>IF(ISNUMBER(E142),'Cover Page'!$D$35/1000000*'4 classification'!E142/'FX rate'!$C7,"")</f>
        <v/>
      </c>
      <c r="AL142" s="1421" t="str">
        <f>IF(ISNUMBER(F142),'Cover Page'!$D$35/1000000*'4 classification'!F142/'FX rate'!$C7,"")</f>
        <v/>
      </c>
      <c r="AM142" s="1420" t="str">
        <f>IF(ISNUMBER(G142),'Cover Page'!$D$35/1000000*'4 classification'!G142/'FX rate'!$C7,"")</f>
        <v/>
      </c>
      <c r="AN142" s="1122" t="str">
        <f>IF(ISNUMBER(H142),'Cover Page'!$D$35/1000000*'4 classification'!H142/'FX rate'!$C7,"")</f>
        <v/>
      </c>
      <c r="AO142" s="1421" t="str">
        <f>IF(ISNUMBER(I142),'Cover Page'!$D$35/1000000*'4 classification'!I142/'FX rate'!$C7,"")</f>
        <v/>
      </c>
      <c r="AP142" s="1420" t="str">
        <f>IF(ISNUMBER(J142),'Cover Page'!$D$35/1000000*'4 classification'!J142/'FX rate'!$C7,"")</f>
        <v/>
      </c>
      <c r="AQ142" s="1122" t="str">
        <f>IF(ISNUMBER(K142),'Cover Page'!$D$35/1000000*'4 classification'!K142/'FX rate'!$C7,"")</f>
        <v/>
      </c>
      <c r="AR142" s="1421" t="str">
        <f>IF(ISNUMBER(L142),'Cover Page'!$D$35/1000000*'4 classification'!L142/'FX rate'!$C7,"")</f>
        <v/>
      </c>
      <c r="AS142" s="1420" t="str">
        <f>IF(ISNUMBER(M142),'Cover Page'!$D$35/1000000*'4 classification'!M142/'FX rate'!$C7,"")</f>
        <v/>
      </c>
      <c r="AT142" s="1122" t="str">
        <f>IF(ISNUMBER(N142),'Cover Page'!$D$35/1000000*'4 classification'!N142/'FX rate'!$C7,"")</f>
        <v/>
      </c>
      <c r="AU142" s="1421" t="str">
        <f>IF(ISNUMBER(O142),'Cover Page'!$D$35/1000000*'4 classification'!O142/'FX rate'!$C7,"")</f>
        <v/>
      </c>
      <c r="AV142" s="1420" t="str">
        <f>IF(ISNUMBER(P142),'Cover Page'!$D$35/1000000*'4 classification'!P142/'FX rate'!$C7,"")</f>
        <v/>
      </c>
      <c r="AW142" s="1122" t="str">
        <f>IF(ISNUMBER(Q142),'Cover Page'!$D$35/1000000*'4 classification'!Q142/'FX rate'!$C7,"")</f>
        <v/>
      </c>
      <c r="AX142" s="1421" t="str">
        <f>IF(ISNUMBER(R142),'Cover Page'!$D$35/1000000*'4 classification'!R142/'FX rate'!$C7,"")</f>
        <v/>
      </c>
      <c r="AY142" s="1420" t="str">
        <f>IF(ISNUMBER(S142),'Cover Page'!$D$35/1000000*'4 classification'!S142/'FX rate'!$C7,"")</f>
        <v/>
      </c>
      <c r="AZ142" s="1420" t="str">
        <f>IF(ISNUMBER(T142),'Cover Page'!$D$35/1000000*'4 classification'!T142/'FX rate'!$C7,"")</f>
        <v/>
      </c>
      <c r="BA142" s="1123">
        <f>IF(ISNUMBER(U142),'Cover Page'!$D$35/1000000*'4 classification'!U142/'FX rate'!$C7,"")</f>
        <v>0</v>
      </c>
      <c r="BB142" s="1420">
        <f>IF(ISNUMBER(V142),'Cover Page'!$D$35/1000000*'4 classification'!V142/'FX rate'!$C7,"")</f>
        <v>0</v>
      </c>
      <c r="BC142" s="1124">
        <f>IF(ISNUMBER(W142),'Cover Page'!$D$35/1000000*'4 classification'!W142/'FX rate'!$C7,"")</f>
        <v>0</v>
      </c>
      <c r="BD142" s="960"/>
      <c r="BE142" s="960"/>
      <c r="BF142" s="960"/>
      <c r="BG142" s="960"/>
      <c r="BH142" s="960"/>
      <c r="BI142" s="960"/>
      <c r="BN142" s="1174">
        <v>2002</v>
      </c>
      <c r="BO142" s="1175" t="str">
        <f>IF(ISNUMBER(C142),'Cover Page'!$D$35/1000000*C142/'FX rate'!$C$22,"")</f>
        <v/>
      </c>
      <c r="BP142" s="1402" t="str">
        <f>IF(ISNUMBER(D142),'Cover Page'!$D$35/1000000*D142/'FX rate'!$C$22,"")</f>
        <v/>
      </c>
      <c r="BQ142" s="1176" t="str">
        <f>IF(ISNUMBER(E142),'Cover Page'!$D$35/1000000*E142/'FX rate'!$C$22,"")</f>
        <v/>
      </c>
      <c r="BR142" s="1403" t="str">
        <f>IF(ISNUMBER(F142),'Cover Page'!$D$35/1000000*F142/'FX rate'!$C$22,"")</f>
        <v/>
      </c>
      <c r="BS142" s="1402" t="str">
        <f>IF(ISNUMBER(G142),'Cover Page'!$D$35/1000000*G142/'FX rate'!$C$22,"")</f>
        <v/>
      </c>
      <c r="BT142" s="1176" t="str">
        <f>IF(ISNUMBER(H142),'Cover Page'!$D$35/1000000*H142/'FX rate'!$C$22,"")</f>
        <v/>
      </c>
      <c r="BU142" s="1403" t="str">
        <f>IF(ISNUMBER(I142),'Cover Page'!$D$35/1000000*I142/'FX rate'!$C$22,"")</f>
        <v/>
      </c>
      <c r="BV142" s="1402" t="str">
        <f>IF(ISNUMBER(J142),'Cover Page'!$D$35/1000000*J142/'FX rate'!$C$22,"")</f>
        <v/>
      </c>
      <c r="BW142" s="1176" t="str">
        <f>IF(ISNUMBER(K142),'Cover Page'!$D$35/1000000*K142/'FX rate'!$C$22,"")</f>
        <v/>
      </c>
      <c r="BX142" s="1403" t="str">
        <f>IF(ISNUMBER(L142),'Cover Page'!$D$35/1000000*L142/'FX rate'!$C$22,"")</f>
        <v/>
      </c>
      <c r="BY142" s="1402" t="str">
        <f>IF(ISNUMBER(M142),'Cover Page'!$D$35/1000000*M142/'FX rate'!$C$22,"")</f>
        <v/>
      </c>
      <c r="BZ142" s="1176" t="str">
        <f>IF(ISNUMBER(N142),'Cover Page'!$D$35/1000000*N142/'FX rate'!$C$22,"")</f>
        <v/>
      </c>
      <c r="CA142" s="1403" t="str">
        <f>IF(ISNUMBER(O142),'Cover Page'!$D$35/1000000*O142/'FX rate'!$C$22,"")</f>
        <v/>
      </c>
      <c r="CB142" s="1402" t="str">
        <f>IF(ISNUMBER(P142),'Cover Page'!$D$35/1000000*P142/'FX rate'!$C$22,"")</f>
        <v/>
      </c>
      <c r="CC142" s="1176" t="str">
        <f>IF(ISNUMBER(Q142),'Cover Page'!$D$35/1000000*Q142/'FX rate'!$C$22,"")</f>
        <v/>
      </c>
      <c r="CD142" s="1403" t="str">
        <f>IF(ISNUMBER(R142),'Cover Page'!$D$35/1000000*R142/'FX rate'!$C$22,"")</f>
        <v/>
      </c>
      <c r="CE142" s="1402" t="str">
        <f>IF(ISNUMBER(S142),'Cover Page'!$D$35/1000000*S142/'FX rate'!$C$22,"")</f>
        <v/>
      </c>
      <c r="CF142" s="1401" t="str">
        <f>IF(ISNUMBER(T142),'Cover Page'!$D$35/1000000*T142/'FX rate'!$C$22,"")</f>
        <v/>
      </c>
      <c r="CG142" s="1403">
        <f>IF(ISNUMBER(U142),'Cover Page'!$D$35/1000000*U142/'FX rate'!$C$22,"")</f>
        <v>0</v>
      </c>
      <c r="CH142" s="1402">
        <f>IF(ISNUMBER(V142),'Cover Page'!$D$35/1000000*V142/'FX rate'!$C$22,"")</f>
        <v>0</v>
      </c>
      <c r="CI142" s="1399">
        <f>IF(ISNUMBER(W142),'Cover Page'!$D$35/1000000*W142/'FX rate'!$C$22,"")</f>
        <v>0</v>
      </c>
      <c r="CJ142" s="1034"/>
      <c r="CK142" s="1034"/>
      <c r="CL142" s="1034"/>
      <c r="CM142" s="1034"/>
      <c r="CN142" s="1034"/>
      <c r="CO142" s="1034"/>
      <c r="CP142" s="1034"/>
      <c r="CQ142" s="1034"/>
      <c r="CR142" s="1034"/>
      <c r="CS142" s="1034"/>
    </row>
    <row r="143" spans="1:97" s="2" customFormat="1" ht="14.25" x14ac:dyDescent="0.2">
      <c r="A143" s="6"/>
      <c r="B143" s="85">
        <v>2003</v>
      </c>
      <c r="C143" s="210"/>
      <c r="D143" s="137"/>
      <c r="E143" s="136"/>
      <c r="F143" s="206"/>
      <c r="G143" s="137"/>
      <c r="H143" s="136"/>
      <c r="I143" s="206"/>
      <c r="J143" s="137"/>
      <c r="K143" s="136"/>
      <c r="L143" s="206"/>
      <c r="M143" s="137"/>
      <c r="N143" s="136"/>
      <c r="O143" s="206"/>
      <c r="P143" s="137"/>
      <c r="Q143" s="136"/>
      <c r="R143" s="206"/>
      <c r="S143" s="137"/>
      <c r="T143" s="137"/>
      <c r="U143" s="674">
        <f t="shared" ref="U143:U158" si="24">C143+F143+I143+L143+O143+R143</f>
        <v>0</v>
      </c>
      <c r="V143" s="683">
        <f t="shared" ref="V143:V158" si="25">D143+G143+J143+M143+P143+S143</f>
        <v>0</v>
      </c>
      <c r="W143" s="660">
        <f t="shared" ref="W143:W158" si="26">E143+H143+K143+N143+Q143+T143</f>
        <v>0</v>
      </c>
      <c r="AH143" s="1026">
        <v>2003</v>
      </c>
      <c r="AI143" s="1123" t="str">
        <f>IF(ISNUMBER(C143),'Cover Page'!$D$35/1000000*'4 classification'!C143/'FX rate'!$C8,"")</f>
        <v/>
      </c>
      <c r="AJ143" s="1422" t="str">
        <f>IF(ISNUMBER(D143),'Cover Page'!$D$35/1000000*'4 classification'!D143/'FX rate'!$C8,"")</f>
        <v/>
      </c>
      <c r="AK143" s="1124" t="str">
        <f>IF(ISNUMBER(E143),'Cover Page'!$D$35/1000000*'4 classification'!E143/'FX rate'!$C8,"")</f>
        <v/>
      </c>
      <c r="AL143" s="1423" t="str">
        <f>IF(ISNUMBER(F143),'Cover Page'!$D$35/1000000*'4 classification'!F143/'FX rate'!$C8,"")</f>
        <v/>
      </c>
      <c r="AM143" s="1422" t="str">
        <f>IF(ISNUMBER(G143),'Cover Page'!$D$35/1000000*'4 classification'!G143/'FX rate'!$C8,"")</f>
        <v/>
      </c>
      <c r="AN143" s="1124" t="str">
        <f>IF(ISNUMBER(H143),'Cover Page'!$D$35/1000000*'4 classification'!H143/'FX rate'!$C8,"")</f>
        <v/>
      </c>
      <c r="AO143" s="1423" t="str">
        <f>IF(ISNUMBER(I143),'Cover Page'!$D$35/1000000*'4 classification'!I143/'FX rate'!$C8,"")</f>
        <v/>
      </c>
      <c r="AP143" s="1422" t="str">
        <f>IF(ISNUMBER(J143),'Cover Page'!$D$35/1000000*'4 classification'!J143/'FX rate'!$C8,"")</f>
        <v/>
      </c>
      <c r="AQ143" s="1124" t="str">
        <f>IF(ISNUMBER(K143),'Cover Page'!$D$35/1000000*'4 classification'!K143/'FX rate'!$C8,"")</f>
        <v/>
      </c>
      <c r="AR143" s="1423" t="str">
        <f>IF(ISNUMBER(L143),'Cover Page'!$D$35/1000000*'4 classification'!L143/'FX rate'!$C8,"")</f>
        <v/>
      </c>
      <c r="AS143" s="1422" t="str">
        <f>IF(ISNUMBER(M143),'Cover Page'!$D$35/1000000*'4 classification'!M143/'FX rate'!$C8,"")</f>
        <v/>
      </c>
      <c r="AT143" s="1124" t="str">
        <f>IF(ISNUMBER(N143),'Cover Page'!$D$35/1000000*'4 classification'!N143/'FX rate'!$C8,"")</f>
        <v/>
      </c>
      <c r="AU143" s="1423" t="str">
        <f>IF(ISNUMBER(O143),'Cover Page'!$D$35/1000000*'4 classification'!O143/'FX rate'!$C8,"")</f>
        <v/>
      </c>
      <c r="AV143" s="1422" t="str">
        <f>IF(ISNUMBER(P143),'Cover Page'!$D$35/1000000*'4 classification'!P143/'FX rate'!$C8,"")</f>
        <v/>
      </c>
      <c r="AW143" s="1124" t="str">
        <f>IF(ISNUMBER(Q143),'Cover Page'!$D$35/1000000*'4 classification'!Q143/'FX rate'!$C8,"")</f>
        <v/>
      </c>
      <c r="AX143" s="1423" t="str">
        <f>IF(ISNUMBER(R143),'Cover Page'!$D$35/1000000*'4 classification'!R143/'FX rate'!$C8,"")</f>
        <v/>
      </c>
      <c r="AY143" s="1422" t="str">
        <f>IF(ISNUMBER(S143),'Cover Page'!$D$35/1000000*'4 classification'!S143/'FX rate'!$C8,"")</f>
        <v/>
      </c>
      <c r="AZ143" s="1422" t="str">
        <f>IF(ISNUMBER(T143),'Cover Page'!$D$35/1000000*'4 classification'!T143/'FX rate'!$C8,"")</f>
        <v/>
      </c>
      <c r="BA143" s="1123">
        <f>IF(ISNUMBER(U143),'Cover Page'!$D$35/1000000*'4 classification'!U143/'FX rate'!$C8,"")</f>
        <v>0</v>
      </c>
      <c r="BB143" s="1420">
        <f>IF(ISNUMBER(V143),'Cover Page'!$D$35/1000000*'4 classification'!V143/'FX rate'!$C8,"")</f>
        <v>0</v>
      </c>
      <c r="BC143" s="1122">
        <f>IF(ISNUMBER(W143),'Cover Page'!$D$35/1000000*'4 classification'!W143/'FX rate'!$C8,"")</f>
        <v>0</v>
      </c>
      <c r="BD143" s="960"/>
      <c r="BE143" s="960"/>
      <c r="BF143" s="960"/>
      <c r="BG143" s="960"/>
      <c r="BH143" s="960"/>
      <c r="BI143" s="960"/>
      <c r="BN143" s="1099">
        <v>2003</v>
      </c>
      <c r="BO143" s="1177" t="str">
        <f>IF(ISNUMBER(C143),'Cover Page'!$D$35/1000000*C143/'FX rate'!$C$22,"")</f>
        <v/>
      </c>
      <c r="BP143" s="1404" t="str">
        <f>IF(ISNUMBER(D143),'Cover Page'!$D$35/1000000*D143/'FX rate'!$C$22,"")</f>
        <v/>
      </c>
      <c r="BQ143" s="1178" t="str">
        <f>IF(ISNUMBER(E143),'Cover Page'!$D$35/1000000*E143/'FX rate'!$C$22,"")</f>
        <v/>
      </c>
      <c r="BR143" s="1405" t="str">
        <f>IF(ISNUMBER(F143),'Cover Page'!$D$35/1000000*F143/'FX rate'!$C$22,"")</f>
        <v/>
      </c>
      <c r="BS143" s="1404" t="str">
        <f>IF(ISNUMBER(G143),'Cover Page'!$D$35/1000000*G143/'FX rate'!$C$22,"")</f>
        <v/>
      </c>
      <c r="BT143" s="1178" t="str">
        <f>IF(ISNUMBER(H143),'Cover Page'!$D$35/1000000*H143/'FX rate'!$C$22,"")</f>
        <v/>
      </c>
      <c r="BU143" s="1405" t="str">
        <f>IF(ISNUMBER(I143),'Cover Page'!$D$35/1000000*I143/'FX rate'!$C$22,"")</f>
        <v/>
      </c>
      <c r="BV143" s="1404" t="str">
        <f>IF(ISNUMBER(J143),'Cover Page'!$D$35/1000000*J143/'FX rate'!$C$22,"")</f>
        <v/>
      </c>
      <c r="BW143" s="1178" t="str">
        <f>IF(ISNUMBER(K143),'Cover Page'!$D$35/1000000*K143/'FX rate'!$C$22,"")</f>
        <v/>
      </c>
      <c r="BX143" s="1405" t="str">
        <f>IF(ISNUMBER(L143),'Cover Page'!$D$35/1000000*L143/'FX rate'!$C$22,"")</f>
        <v/>
      </c>
      <c r="BY143" s="1404" t="str">
        <f>IF(ISNUMBER(M143),'Cover Page'!$D$35/1000000*M143/'FX rate'!$C$22,"")</f>
        <v/>
      </c>
      <c r="BZ143" s="1178" t="str">
        <f>IF(ISNUMBER(N143),'Cover Page'!$D$35/1000000*N143/'FX rate'!$C$22,"")</f>
        <v/>
      </c>
      <c r="CA143" s="1405" t="str">
        <f>IF(ISNUMBER(O143),'Cover Page'!$D$35/1000000*O143/'FX rate'!$C$22,"")</f>
        <v/>
      </c>
      <c r="CB143" s="1404" t="str">
        <f>IF(ISNUMBER(P143),'Cover Page'!$D$35/1000000*P143/'FX rate'!$C$22,"")</f>
        <v/>
      </c>
      <c r="CC143" s="1178" t="str">
        <f>IF(ISNUMBER(Q143),'Cover Page'!$D$35/1000000*Q143/'FX rate'!$C$22,"")</f>
        <v/>
      </c>
      <c r="CD143" s="1405" t="str">
        <f>IF(ISNUMBER(R143),'Cover Page'!$D$35/1000000*R143/'FX rate'!$C$22,"")</f>
        <v/>
      </c>
      <c r="CE143" s="1404" t="str">
        <f>IF(ISNUMBER(S143),'Cover Page'!$D$35/1000000*S143/'FX rate'!$C$22,"")</f>
        <v/>
      </c>
      <c r="CF143" s="1401" t="str">
        <f>IF(ISNUMBER(T143),'Cover Page'!$D$35/1000000*T143/'FX rate'!$C$22,"")</f>
        <v/>
      </c>
      <c r="CG143" s="1403">
        <f>IF(ISNUMBER(U143),'Cover Page'!$D$35/1000000*U143/'FX rate'!$C$22,"")</f>
        <v>0</v>
      </c>
      <c r="CH143" s="1402">
        <f>IF(ISNUMBER(V143),'Cover Page'!$D$35/1000000*V143/'FX rate'!$C$22,"")</f>
        <v>0</v>
      </c>
      <c r="CI143" s="1399">
        <f>IF(ISNUMBER(W143),'Cover Page'!$D$35/1000000*W143/'FX rate'!$C$22,"")</f>
        <v>0</v>
      </c>
      <c r="CJ143" s="1034"/>
      <c r="CK143" s="1034"/>
      <c r="CL143" s="1034"/>
      <c r="CM143" s="1034"/>
      <c r="CN143" s="1034"/>
      <c r="CO143" s="1034"/>
      <c r="CP143" s="1034"/>
      <c r="CQ143" s="1034"/>
      <c r="CR143" s="1034"/>
      <c r="CS143" s="1034"/>
    </row>
    <row r="144" spans="1:97" s="2" customFormat="1" ht="14.25" x14ac:dyDescent="0.2">
      <c r="A144" s="6"/>
      <c r="B144" s="85">
        <v>2004</v>
      </c>
      <c r="C144" s="210"/>
      <c r="D144" s="137"/>
      <c r="E144" s="136"/>
      <c r="F144" s="206"/>
      <c r="G144" s="137"/>
      <c r="H144" s="136"/>
      <c r="I144" s="206"/>
      <c r="J144" s="137"/>
      <c r="K144" s="136"/>
      <c r="L144" s="206"/>
      <c r="M144" s="137"/>
      <c r="N144" s="136"/>
      <c r="O144" s="206"/>
      <c r="P144" s="137"/>
      <c r="Q144" s="136"/>
      <c r="R144" s="206"/>
      <c r="S144" s="137"/>
      <c r="T144" s="137"/>
      <c r="U144" s="674">
        <f t="shared" si="24"/>
        <v>0</v>
      </c>
      <c r="V144" s="683">
        <f t="shared" si="25"/>
        <v>0</v>
      </c>
      <c r="W144" s="660">
        <f t="shared" si="26"/>
        <v>0</v>
      </c>
      <c r="AH144" s="1026">
        <v>2004</v>
      </c>
      <c r="AI144" s="1123" t="str">
        <f>IF(ISNUMBER(C144),'Cover Page'!$D$35/1000000*'4 classification'!C144/'FX rate'!$C9,"")</f>
        <v/>
      </c>
      <c r="AJ144" s="1422" t="str">
        <f>IF(ISNUMBER(D144),'Cover Page'!$D$35/1000000*'4 classification'!D144/'FX rate'!$C9,"")</f>
        <v/>
      </c>
      <c r="AK144" s="1124" t="str">
        <f>IF(ISNUMBER(E144),'Cover Page'!$D$35/1000000*'4 classification'!E144/'FX rate'!$C9,"")</f>
        <v/>
      </c>
      <c r="AL144" s="1423" t="str">
        <f>IF(ISNUMBER(F144),'Cover Page'!$D$35/1000000*'4 classification'!F144/'FX rate'!$C9,"")</f>
        <v/>
      </c>
      <c r="AM144" s="1422" t="str">
        <f>IF(ISNUMBER(G144),'Cover Page'!$D$35/1000000*'4 classification'!G144/'FX rate'!$C9,"")</f>
        <v/>
      </c>
      <c r="AN144" s="1124" t="str">
        <f>IF(ISNUMBER(H144),'Cover Page'!$D$35/1000000*'4 classification'!H144/'FX rate'!$C9,"")</f>
        <v/>
      </c>
      <c r="AO144" s="1423" t="str">
        <f>IF(ISNUMBER(I144),'Cover Page'!$D$35/1000000*'4 classification'!I144/'FX rate'!$C9,"")</f>
        <v/>
      </c>
      <c r="AP144" s="1422" t="str">
        <f>IF(ISNUMBER(J144),'Cover Page'!$D$35/1000000*'4 classification'!J144/'FX rate'!$C9,"")</f>
        <v/>
      </c>
      <c r="AQ144" s="1124" t="str">
        <f>IF(ISNUMBER(K144),'Cover Page'!$D$35/1000000*'4 classification'!K144/'FX rate'!$C9,"")</f>
        <v/>
      </c>
      <c r="AR144" s="1423" t="str">
        <f>IF(ISNUMBER(L144),'Cover Page'!$D$35/1000000*'4 classification'!L144/'FX rate'!$C9,"")</f>
        <v/>
      </c>
      <c r="AS144" s="1422" t="str">
        <f>IF(ISNUMBER(M144),'Cover Page'!$D$35/1000000*'4 classification'!M144/'FX rate'!$C9,"")</f>
        <v/>
      </c>
      <c r="AT144" s="1124" t="str">
        <f>IF(ISNUMBER(N144),'Cover Page'!$D$35/1000000*'4 classification'!N144/'FX rate'!$C9,"")</f>
        <v/>
      </c>
      <c r="AU144" s="1423" t="str">
        <f>IF(ISNUMBER(O144),'Cover Page'!$D$35/1000000*'4 classification'!O144/'FX rate'!$C9,"")</f>
        <v/>
      </c>
      <c r="AV144" s="1422" t="str">
        <f>IF(ISNUMBER(P144),'Cover Page'!$D$35/1000000*'4 classification'!P144/'FX rate'!$C9,"")</f>
        <v/>
      </c>
      <c r="AW144" s="1124" t="str">
        <f>IF(ISNUMBER(Q144),'Cover Page'!$D$35/1000000*'4 classification'!Q144/'FX rate'!$C9,"")</f>
        <v/>
      </c>
      <c r="AX144" s="1423" t="str">
        <f>IF(ISNUMBER(R144),'Cover Page'!$D$35/1000000*'4 classification'!R144/'FX rate'!$C9,"")</f>
        <v/>
      </c>
      <c r="AY144" s="1422" t="str">
        <f>IF(ISNUMBER(S144),'Cover Page'!$D$35/1000000*'4 classification'!S144/'FX rate'!$C9,"")</f>
        <v/>
      </c>
      <c r="AZ144" s="1422" t="str">
        <f>IF(ISNUMBER(T144),'Cover Page'!$D$35/1000000*'4 classification'!T144/'FX rate'!$C9,"")</f>
        <v/>
      </c>
      <c r="BA144" s="1123">
        <f>IF(ISNUMBER(U144),'Cover Page'!$D$35/1000000*'4 classification'!U144/'FX rate'!$C9,"")</f>
        <v>0</v>
      </c>
      <c r="BB144" s="1420">
        <f>IF(ISNUMBER(V144),'Cover Page'!$D$35/1000000*'4 classification'!V144/'FX rate'!$C9,"")</f>
        <v>0</v>
      </c>
      <c r="BC144" s="1122">
        <f>IF(ISNUMBER(W144),'Cover Page'!$D$35/1000000*'4 classification'!W144/'FX rate'!$C9,"")</f>
        <v>0</v>
      </c>
      <c r="BD144" s="960"/>
      <c r="BE144" s="960"/>
      <c r="BF144" s="960"/>
      <c r="BG144" s="960"/>
      <c r="BH144" s="960"/>
      <c r="BI144" s="960"/>
      <c r="BN144" s="1099">
        <v>2004</v>
      </c>
      <c r="BO144" s="1177" t="str">
        <f>IF(ISNUMBER(C144),'Cover Page'!$D$35/1000000*C144/'FX rate'!$C$22,"")</f>
        <v/>
      </c>
      <c r="BP144" s="1404" t="str">
        <f>IF(ISNUMBER(D144),'Cover Page'!$D$35/1000000*D144/'FX rate'!$C$22,"")</f>
        <v/>
      </c>
      <c r="BQ144" s="1178" t="str">
        <f>IF(ISNUMBER(E144),'Cover Page'!$D$35/1000000*E144/'FX rate'!$C$22,"")</f>
        <v/>
      </c>
      <c r="BR144" s="1405" t="str">
        <f>IF(ISNUMBER(F144),'Cover Page'!$D$35/1000000*F144/'FX rate'!$C$22,"")</f>
        <v/>
      </c>
      <c r="BS144" s="1404" t="str">
        <f>IF(ISNUMBER(G144),'Cover Page'!$D$35/1000000*G144/'FX rate'!$C$22,"")</f>
        <v/>
      </c>
      <c r="BT144" s="1178" t="str">
        <f>IF(ISNUMBER(H144),'Cover Page'!$D$35/1000000*H144/'FX rate'!$C$22,"")</f>
        <v/>
      </c>
      <c r="BU144" s="1405" t="str">
        <f>IF(ISNUMBER(I144),'Cover Page'!$D$35/1000000*I144/'FX rate'!$C$22,"")</f>
        <v/>
      </c>
      <c r="BV144" s="1404" t="str">
        <f>IF(ISNUMBER(J144),'Cover Page'!$D$35/1000000*J144/'FX rate'!$C$22,"")</f>
        <v/>
      </c>
      <c r="BW144" s="1178" t="str">
        <f>IF(ISNUMBER(K144),'Cover Page'!$D$35/1000000*K144/'FX rate'!$C$22,"")</f>
        <v/>
      </c>
      <c r="BX144" s="1405" t="str">
        <f>IF(ISNUMBER(L144),'Cover Page'!$D$35/1000000*L144/'FX rate'!$C$22,"")</f>
        <v/>
      </c>
      <c r="BY144" s="1404" t="str">
        <f>IF(ISNUMBER(M144),'Cover Page'!$D$35/1000000*M144/'FX rate'!$C$22,"")</f>
        <v/>
      </c>
      <c r="BZ144" s="1178" t="str">
        <f>IF(ISNUMBER(N144),'Cover Page'!$D$35/1000000*N144/'FX rate'!$C$22,"")</f>
        <v/>
      </c>
      <c r="CA144" s="1405" t="str">
        <f>IF(ISNUMBER(O144),'Cover Page'!$D$35/1000000*O144/'FX rate'!$C$22,"")</f>
        <v/>
      </c>
      <c r="CB144" s="1404" t="str">
        <f>IF(ISNUMBER(P144),'Cover Page'!$D$35/1000000*P144/'FX rate'!$C$22,"")</f>
        <v/>
      </c>
      <c r="CC144" s="1178" t="str">
        <f>IF(ISNUMBER(Q144),'Cover Page'!$D$35/1000000*Q144/'FX rate'!$C$22,"")</f>
        <v/>
      </c>
      <c r="CD144" s="1405" t="str">
        <f>IF(ISNUMBER(R144),'Cover Page'!$D$35/1000000*R144/'FX rate'!$C$22,"")</f>
        <v/>
      </c>
      <c r="CE144" s="1404" t="str">
        <f>IF(ISNUMBER(S144),'Cover Page'!$D$35/1000000*S144/'FX rate'!$C$22,"")</f>
        <v/>
      </c>
      <c r="CF144" s="1401" t="str">
        <f>IF(ISNUMBER(T144),'Cover Page'!$D$35/1000000*T144/'FX rate'!$C$22,"")</f>
        <v/>
      </c>
      <c r="CG144" s="1403">
        <f>IF(ISNUMBER(U144),'Cover Page'!$D$35/1000000*U144/'FX rate'!$C$22,"")</f>
        <v>0</v>
      </c>
      <c r="CH144" s="1402">
        <f>IF(ISNUMBER(V144),'Cover Page'!$D$35/1000000*V144/'FX rate'!$C$22,"")</f>
        <v>0</v>
      </c>
      <c r="CI144" s="1399">
        <f>IF(ISNUMBER(W144),'Cover Page'!$D$35/1000000*W144/'FX rate'!$C$22,"")</f>
        <v>0</v>
      </c>
      <c r="CJ144" s="1034"/>
      <c r="CK144" s="1034"/>
      <c r="CL144" s="1034"/>
      <c r="CM144" s="1034"/>
      <c r="CN144" s="1034"/>
      <c r="CO144" s="1034"/>
      <c r="CP144" s="1034"/>
      <c r="CQ144" s="1034"/>
      <c r="CR144" s="1034"/>
      <c r="CS144" s="1034"/>
    </row>
    <row r="145" spans="1:97" s="2" customFormat="1" ht="14.25" x14ac:dyDescent="0.2">
      <c r="A145" s="6"/>
      <c r="B145" s="85">
        <v>2005</v>
      </c>
      <c r="C145" s="210"/>
      <c r="D145" s="137"/>
      <c r="E145" s="136"/>
      <c r="F145" s="206"/>
      <c r="G145" s="137"/>
      <c r="H145" s="136"/>
      <c r="I145" s="206"/>
      <c r="J145" s="137"/>
      <c r="K145" s="136"/>
      <c r="L145" s="206"/>
      <c r="M145" s="137"/>
      <c r="N145" s="136"/>
      <c r="O145" s="206"/>
      <c r="P145" s="137"/>
      <c r="Q145" s="136"/>
      <c r="R145" s="206"/>
      <c r="S145" s="137"/>
      <c r="T145" s="137"/>
      <c r="U145" s="674">
        <f t="shared" si="24"/>
        <v>0</v>
      </c>
      <c r="V145" s="683">
        <f t="shared" si="25"/>
        <v>0</v>
      </c>
      <c r="W145" s="660">
        <f t="shared" si="26"/>
        <v>0</v>
      </c>
      <c r="AH145" s="1026">
        <v>2005</v>
      </c>
      <c r="AI145" s="1123" t="str">
        <f>IF(ISNUMBER(C145),'Cover Page'!$D$35/1000000*'4 classification'!C145/'FX rate'!$C10,"")</f>
        <v/>
      </c>
      <c r="AJ145" s="1422" t="str">
        <f>IF(ISNUMBER(D145),'Cover Page'!$D$35/1000000*'4 classification'!D145/'FX rate'!$C10,"")</f>
        <v/>
      </c>
      <c r="AK145" s="1124" t="str">
        <f>IF(ISNUMBER(E145),'Cover Page'!$D$35/1000000*'4 classification'!E145/'FX rate'!$C10,"")</f>
        <v/>
      </c>
      <c r="AL145" s="1423" t="str">
        <f>IF(ISNUMBER(F145),'Cover Page'!$D$35/1000000*'4 classification'!F145/'FX rate'!$C10,"")</f>
        <v/>
      </c>
      <c r="AM145" s="1422" t="str">
        <f>IF(ISNUMBER(G145),'Cover Page'!$D$35/1000000*'4 classification'!G145/'FX rate'!$C10,"")</f>
        <v/>
      </c>
      <c r="AN145" s="1124" t="str">
        <f>IF(ISNUMBER(H145),'Cover Page'!$D$35/1000000*'4 classification'!H145/'FX rate'!$C10,"")</f>
        <v/>
      </c>
      <c r="AO145" s="1423" t="str">
        <f>IF(ISNUMBER(I145),'Cover Page'!$D$35/1000000*'4 classification'!I145/'FX rate'!$C10,"")</f>
        <v/>
      </c>
      <c r="AP145" s="1422" t="str">
        <f>IF(ISNUMBER(J145),'Cover Page'!$D$35/1000000*'4 classification'!J145/'FX rate'!$C10,"")</f>
        <v/>
      </c>
      <c r="AQ145" s="1124" t="str">
        <f>IF(ISNUMBER(K145),'Cover Page'!$D$35/1000000*'4 classification'!K145/'FX rate'!$C10,"")</f>
        <v/>
      </c>
      <c r="AR145" s="1423" t="str">
        <f>IF(ISNUMBER(L145),'Cover Page'!$D$35/1000000*'4 classification'!L145/'FX rate'!$C10,"")</f>
        <v/>
      </c>
      <c r="AS145" s="1422" t="str">
        <f>IF(ISNUMBER(M145),'Cover Page'!$D$35/1000000*'4 classification'!M145/'FX rate'!$C10,"")</f>
        <v/>
      </c>
      <c r="AT145" s="1124" t="str">
        <f>IF(ISNUMBER(N145),'Cover Page'!$D$35/1000000*'4 classification'!N145/'FX rate'!$C10,"")</f>
        <v/>
      </c>
      <c r="AU145" s="1423" t="str">
        <f>IF(ISNUMBER(O145),'Cover Page'!$D$35/1000000*'4 classification'!O145/'FX rate'!$C10,"")</f>
        <v/>
      </c>
      <c r="AV145" s="1422" t="str">
        <f>IF(ISNUMBER(P145),'Cover Page'!$D$35/1000000*'4 classification'!P145/'FX rate'!$C10,"")</f>
        <v/>
      </c>
      <c r="AW145" s="1124" t="str">
        <f>IF(ISNUMBER(Q145),'Cover Page'!$D$35/1000000*'4 classification'!Q145/'FX rate'!$C10,"")</f>
        <v/>
      </c>
      <c r="AX145" s="1423" t="str">
        <f>IF(ISNUMBER(R145),'Cover Page'!$D$35/1000000*'4 classification'!R145/'FX rate'!$C10,"")</f>
        <v/>
      </c>
      <c r="AY145" s="1422" t="str">
        <f>IF(ISNUMBER(S145),'Cover Page'!$D$35/1000000*'4 classification'!S145/'FX rate'!$C10,"")</f>
        <v/>
      </c>
      <c r="AZ145" s="1422" t="str">
        <f>IF(ISNUMBER(T145),'Cover Page'!$D$35/1000000*'4 classification'!T145/'FX rate'!$C10,"")</f>
        <v/>
      </c>
      <c r="BA145" s="1123">
        <f>IF(ISNUMBER(U145),'Cover Page'!$D$35/1000000*'4 classification'!U145/'FX rate'!$C10,"")</f>
        <v>0</v>
      </c>
      <c r="BB145" s="1420">
        <f>IF(ISNUMBER(V145),'Cover Page'!$D$35/1000000*'4 classification'!V145/'FX rate'!$C10,"")</f>
        <v>0</v>
      </c>
      <c r="BC145" s="1122">
        <f>IF(ISNUMBER(W145),'Cover Page'!$D$35/1000000*'4 classification'!W145/'FX rate'!$C10,"")</f>
        <v>0</v>
      </c>
      <c r="BD145" s="960"/>
      <c r="BE145" s="960"/>
      <c r="BF145" s="960"/>
      <c r="BG145" s="960"/>
      <c r="BH145" s="960"/>
      <c r="BI145" s="960"/>
      <c r="BN145" s="1099">
        <v>2005</v>
      </c>
      <c r="BO145" s="1177" t="str">
        <f>IF(ISNUMBER(C145),'Cover Page'!$D$35/1000000*C145/'FX rate'!$C$22,"")</f>
        <v/>
      </c>
      <c r="BP145" s="1404" t="str">
        <f>IF(ISNUMBER(D145),'Cover Page'!$D$35/1000000*D145/'FX rate'!$C$22,"")</f>
        <v/>
      </c>
      <c r="BQ145" s="1178" t="str">
        <f>IF(ISNUMBER(E145),'Cover Page'!$D$35/1000000*E145/'FX rate'!$C$22,"")</f>
        <v/>
      </c>
      <c r="BR145" s="1405" t="str">
        <f>IF(ISNUMBER(F145),'Cover Page'!$D$35/1000000*F145/'FX rate'!$C$22,"")</f>
        <v/>
      </c>
      <c r="BS145" s="1404" t="str">
        <f>IF(ISNUMBER(G145),'Cover Page'!$D$35/1000000*G145/'FX rate'!$C$22,"")</f>
        <v/>
      </c>
      <c r="BT145" s="1178" t="str">
        <f>IF(ISNUMBER(H145),'Cover Page'!$D$35/1000000*H145/'FX rate'!$C$22,"")</f>
        <v/>
      </c>
      <c r="BU145" s="1405" t="str">
        <f>IF(ISNUMBER(I145),'Cover Page'!$D$35/1000000*I145/'FX rate'!$C$22,"")</f>
        <v/>
      </c>
      <c r="BV145" s="1404" t="str">
        <f>IF(ISNUMBER(J145),'Cover Page'!$D$35/1000000*J145/'FX rate'!$C$22,"")</f>
        <v/>
      </c>
      <c r="BW145" s="1178" t="str">
        <f>IF(ISNUMBER(K145),'Cover Page'!$D$35/1000000*K145/'FX rate'!$C$22,"")</f>
        <v/>
      </c>
      <c r="BX145" s="1405" t="str">
        <f>IF(ISNUMBER(L145),'Cover Page'!$D$35/1000000*L145/'FX rate'!$C$22,"")</f>
        <v/>
      </c>
      <c r="BY145" s="1404" t="str">
        <f>IF(ISNUMBER(M145),'Cover Page'!$D$35/1000000*M145/'FX rate'!$C$22,"")</f>
        <v/>
      </c>
      <c r="BZ145" s="1178" t="str">
        <f>IF(ISNUMBER(N145),'Cover Page'!$D$35/1000000*N145/'FX rate'!$C$22,"")</f>
        <v/>
      </c>
      <c r="CA145" s="1405" t="str">
        <f>IF(ISNUMBER(O145),'Cover Page'!$D$35/1000000*O145/'FX rate'!$C$22,"")</f>
        <v/>
      </c>
      <c r="CB145" s="1404" t="str">
        <f>IF(ISNUMBER(P145),'Cover Page'!$D$35/1000000*P145/'FX rate'!$C$22,"")</f>
        <v/>
      </c>
      <c r="CC145" s="1178" t="str">
        <f>IF(ISNUMBER(Q145),'Cover Page'!$D$35/1000000*Q145/'FX rate'!$C$22,"")</f>
        <v/>
      </c>
      <c r="CD145" s="1405" t="str">
        <f>IF(ISNUMBER(R145),'Cover Page'!$D$35/1000000*R145/'FX rate'!$C$22,"")</f>
        <v/>
      </c>
      <c r="CE145" s="1404" t="str">
        <f>IF(ISNUMBER(S145),'Cover Page'!$D$35/1000000*S145/'FX rate'!$C$22,"")</f>
        <v/>
      </c>
      <c r="CF145" s="1401" t="str">
        <f>IF(ISNUMBER(T145),'Cover Page'!$D$35/1000000*T145/'FX rate'!$C$22,"")</f>
        <v/>
      </c>
      <c r="CG145" s="1403">
        <f>IF(ISNUMBER(U145),'Cover Page'!$D$35/1000000*U145/'FX rate'!$C$22,"")</f>
        <v>0</v>
      </c>
      <c r="CH145" s="1402">
        <f>IF(ISNUMBER(V145),'Cover Page'!$D$35/1000000*V145/'FX rate'!$C$22,"")</f>
        <v>0</v>
      </c>
      <c r="CI145" s="1399">
        <f>IF(ISNUMBER(W145),'Cover Page'!$D$35/1000000*W145/'FX rate'!$C$22,"")</f>
        <v>0</v>
      </c>
      <c r="CJ145" s="1034"/>
      <c r="CK145" s="1034"/>
      <c r="CL145" s="1034"/>
      <c r="CM145" s="1034"/>
      <c r="CN145" s="1034"/>
      <c r="CO145" s="1034"/>
      <c r="CP145" s="1034"/>
      <c r="CQ145" s="1034"/>
      <c r="CR145" s="1034"/>
      <c r="CS145" s="1034"/>
    </row>
    <row r="146" spans="1:97" s="2" customFormat="1" ht="14.25" x14ac:dyDescent="0.2">
      <c r="A146" s="6"/>
      <c r="B146" s="85">
        <v>2006</v>
      </c>
      <c r="C146" s="210"/>
      <c r="D146" s="137"/>
      <c r="E146" s="136"/>
      <c r="F146" s="206"/>
      <c r="G146" s="137"/>
      <c r="H146" s="136"/>
      <c r="I146" s="206"/>
      <c r="J146" s="137"/>
      <c r="K146" s="136"/>
      <c r="L146" s="206"/>
      <c r="M146" s="137"/>
      <c r="N146" s="136"/>
      <c r="O146" s="206"/>
      <c r="P146" s="137"/>
      <c r="Q146" s="136"/>
      <c r="R146" s="206"/>
      <c r="S146" s="137"/>
      <c r="T146" s="137"/>
      <c r="U146" s="674">
        <f t="shared" si="24"/>
        <v>0</v>
      </c>
      <c r="V146" s="683">
        <f t="shared" si="25"/>
        <v>0</v>
      </c>
      <c r="W146" s="660">
        <f t="shared" si="26"/>
        <v>0</v>
      </c>
      <c r="AH146" s="1026">
        <v>2006</v>
      </c>
      <c r="AI146" s="1123" t="str">
        <f>IF(ISNUMBER(C146),'Cover Page'!$D$35/1000000*'4 classification'!C146/'FX rate'!$C11,"")</f>
        <v/>
      </c>
      <c r="AJ146" s="1422" t="str">
        <f>IF(ISNUMBER(D146),'Cover Page'!$D$35/1000000*'4 classification'!D146/'FX rate'!$C11,"")</f>
        <v/>
      </c>
      <c r="AK146" s="1124" t="str">
        <f>IF(ISNUMBER(E146),'Cover Page'!$D$35/1000000*'4 classification'!E146/'FX rate'!$C11,"")</f>
        <v/>
      </c>
      <c r="AL146" s="1423" t="str">
        <f>IF(ISNUMBER(F146),'Cover Page'!$D$35/1000000*'4 classification'!F146/'FX rate'!$C11,"")</f>
        <v/>
      </c>
      <c r="AM146" s="1422" t="str">
        <f>IF(ISNUMBER(G146),'Cover Page'!$D$35/1000000*'4 classification'!G146/'FX rate'!$C11,"")</f>
        <v/>
      </c>
      <c r="AN146" s="1124" t="str">
        <f>IF(ISNUMBER(H146),'Cover Page'!$D$35/1000000*'4 classification'!H146/'FX rate'!$C11,"")</f>
        <v/>
      </c>
      <c r="AO146" s="1423" t="str">
        <f>IF(ISNUMBER(I146),'Cover Page'!$D$35/1000000*'4 classification'!I146/'FX rate'!$C11,"")</f>
        <v/>
      </c>
      <c r="AP146" s="1422" t="str">
        <f>IF(ISNUMBER(J146),'Cover Page'!$D$35/1000000*'4 classification'!J146/'FX rate'!$C11,"")</f>
        <v/>
      </c>
      <c r="AQ146" s="1124" t="str">
        <f>IF(ISNUMBER(K146),'Cover Page'!$D$35/1000000*'4 classification'!K146/'FX rate'!$C11,"")</f>
        <v/>
      </c>
      <c r="AR146" s="1423" t="str">
        <f>IF(ISNUMBER(L146),'Cover Page'!$D$35/1000000*'4 classification'!L146/'FX rate'!$C11,"")</f>
        <v/>
      </c>
      <c r="AS146" s="1422" t="str">
        <f>IF(ISNUMBER(M146),'Cover Page'!$D$35/1000000*'4 classification'!M146/'FX rate'!$C11,"")</f>
        <v/>
      </c>
      <c r="AT146" s="1124" t="str">
        <f>IF(ISNUMBER(N146),'Cover Page'!$D$35/1000000*'4 classification'!N146/'FX rate'!$C11,"")</f>
        <v/>
      </c>
      <c r="AU146" s="1423" t="str">
        <f>IF(ISNUMBER(O146),'Cover Page'!$D$35/1000000*'4 classification'!O146/'FX rate'!$C11,"")</f>
        <v/>
      </c>
      <c r="AV146" s="1422" t="str">
        <f>IF(ISNUMBER(P146),'Cover Page'!$D$35/1000000*'4 classification'!P146/'FX rate'!$C11,"")</f>
        <v/>
      </c>
      <c r="AW146" s="1124" t="str">
        <f>IF(ISNUMBER(Q146),'Cover Page'!$D$35/1000000*'4 classification'!Q146/'FX rate'!$C11,"")</f>
        <v/>
      </c>
      <c r="AX146" s="1423" t="str">
        <f>IF(ISNUMBER(R146),'Cover Page'!$D$35/1000000*'4 classification'!R146/'FX rate'!$C11,"")</f>
        <v/>
      </c>
      <c r="AY146" s="1422" t="str">
        <f>IF(ISNUMBER(S146),'Cover Page'!$D$35/1000000*'4 classification'!S146/'FX rate'!$C11,"")</f>
        <v/>
      </c>
      <c r="AZ146" s="1422" t="str">
        <f>IF(ISNUMBER(T146),'Cover Page'!$D$35/1000000*'4 classification'!T146/'FX rate'!$C11,"")</f>
        <v/>
      </c>
      <c r="BA146" s="1123">
        <f>IF(ISNUMBER(U146),'Cover Page'!$D$35/1000000*'4 classification'!U146/'FX rate'!$C11,"")</f>
        <v>0</v>
      </c>
      <c r="BB146" s="1420">
        <f>IF(ISNUMBER(V146),'Cover Page'!$D$35/1000000*'4 classification'!V146/'FX rate'!$C11,"")</f>
        <v>0</v>
      </c>
      <c r="BC146" s="1122">
        <f>IF(ISNUMBER(W146),'Cover Page'!$D$35/1000000*'4 classification'!W146/'FX rate'!$C11,"")</f>
        <v>0</v>
      </c>
      <c r="BD146" s="960"/>
      <c r="BE146" s="960"/>
      <c r="BF146" s="960"/>
      <c r="BG146" s="960"/>
      <c r="BH146" s="960"/>
      <c r="BI146" s="960"/>
      <c r="BN146" s="1099">
        <v>2006</v>
      </c>
      <c r="BO146" s="1177" t="str">
        <f>IF(ISNUMBER(C146),'Cover Page'!$D$35/1000000*C146/'FX rate'!$C$22,"")</f>
        <v/>
      </c>
      <c r="BP146" s="1404" t="str">
        <f>IF(ISNUMBER(D146),'Cover Page'!$D$35/1000000*D146/'FX rate'!$C$22,"")</f>
        <v/>
      </c>
      <c r="BQ146" s="1178" t="str">
        <f>IF(ISNUMBER(E146),'Cover Page'!$D$35/1000000*E146/'FX rate'!$C$22,"")</f>
        <v/>
      </c>
      <c r="BR146" s="1405" t="str">
        <f>IF(ISNUMBER(F146),'Cover Page'!$D$35/1000000*F146/'FX rate'!$C$22,"")</f>
        <v/>
      </c>
      <c r="BS146" s="1404" t="str">
        <f>IF(ISNUMBER(G146),'Cover Page'!$D$35/1000000*G146/'FX rate'!$C$22,"")</f>
        <v/>
      </c>
      <c r="BT146" s="1178" t="str">
        <f>IF(ISNUMBER(H146),'Cover Page'!$D$35/1000000*H146/'FX rate'!$C$22,"")</f>
        <v/>
      </c>
      <c r="BU146" s="1405" t="str">
        <f>IF(ISNUMBER(I146),'Cover Page'!$D$35/1000000*I146/'FX rate'!$C$22,"")</f>
        <v/>
      </c>
      <c r="BV146" s="1404" t="str">
        <f>IF(ISNUMBER(J146),'Cover Page'!$D$35/1000000*J146/'FX rate'!$C$22,"")</f>
        <v/>
      </c>
      <c r="BW146" s="1178" t="str">
        <f>IF(ISNUMBER(K146),'Cover Page'!$D$35/1000000*K146/'FX rate'!$C$22,"")</f>
        <v/>
      </c>
      <c r="BX146" s="1405" t="str">
        <f>IF(ISNUMBER(L146),'Cover Page'!$D$35/1000000*L146/'FX rate'!$C$22,"")</f>
        <v/>
      </c>
      <c r="BY146" s="1404" t="str">
        <f>IF(ISNUMBER(M146),'Cover Page'!$D$35/1000000*M146/'FX rate'!$C$22,"")</f>
        <v/>
      </c>
      <c r="BZ146" s="1178" t="str">
        <f>IF(ISNUMBER(N146),'Cover Page'!$D$35/1000000*N146/'FX rate'!$C$22,"")</f>
        <v/>
      </c>
      <c r="CA146" s="1405" t="str">
        <f>IF(ISNUMBER(O146),'Cover Page'!$D$35/1000000*O146/'FX rate'!$C$22,"")</f>
        <v/>
      </c>
      <c r="CB146" s="1404" t="str">
        <f>IF(ISNUMBER(P146),'Cover Page'!$D$35/1000000*P146/'FX rate'!$C$22,"")</f>
        <v/>
      </c>
      <c r="CC146" s="1178" t="str">
        <f>IF(ISNUMBER(Q146),'Cover Page'!$D$35/1000000*Q146/'FX rate'!$C$22,"")</f>
        <v/>
      </c>
      <c r="CD146" s="1405" t="str">
        <f>IF(ISNUMBER(R146),'Cover Page'!$D$35/1000000*R146/'FX rate'!$C$22,"")</f>
        <v/>
      </c>
      <c r="CE146" s="1404" t="str">
        <f>IF(ISNUMBER(S146),'Cover Page'!$D$35/1000000*S146/'FX rate'!$C$22,"")</f>
        <v/>
      </c>
      <c r="CF146" s="1401" t="str">
        <f>IF(ISNUMBER(T146),'Cover Page'!$D$35/1000000*T146/'FX rate'!$C$22,"")</f>
        <v/>
      </c>
      <c r="CG146" s="1403">
        <f>IF(ISNUMBER(U146),'Cover Page'!$D$35/1000000*U146/'FX rate'!$C$22,"")</f>
        <v>0</v>
      </c>
      <c r="CH146" s="1402">
        <f>IF(ISNUMBER(V146),'Cover Page'!$D$35/1000000*V146/'FX rate'!$C$22,"")</f>
        <v>0</v>
      </c>
      <c r="CI146" s="1399">
        <f>IF(ISNUMBER(W146),'Cover Page'!$D$35/1000000*W146/'FX rate'!$C$22,"")</f>
        <v>0</v>
      </c>
      <c r="CJ146" s="1034"/>
      <c r="CK146" s="1034"/>
      <c r="CL146" s="1034"/>
      <c r="CM146" s="1034"/>
      <c r="CN146" s="1034"/>
      <c r="CO146" s="1034"/>
      <c r="CP146" s="1034"/>
      <c r="CQ146" s="1034"/>
      <c r="CR146" s="1034"/>
      <c r="CS146" s="1034"/>
    </row>
    <row r="147" spans="1:97" s="2" customFormat="1" ht="14.25" x14ac:dyDescent="0.2">
      <c r="A147" s="6"/>
      <c r="B147" s="85">
        <v>2007</v>
      </c>
      <c r="C147" s="210"/>
      <c r="D147" s="137"/>
      <c r="E147" s="136"/>
      <c r="F147" s="206"/>
      <c r="G147" s="137"/>
      <c r="H147" s="136"/>
      <c r="I147" s="206"/>
      <c r="J147" s="137"/>
      <c r="K147" s="136"/>
      <c r="L147" s="206"/>
      <c r="M147" s="137"/>
      <c r="N147" s="136"/>
      <c r="O147" s="206"/>
      <c r="P147" s="137"/>
      <c r="Q147" s="136"/>
      <c r="R147" s="206"/>
      <c r="S147" s="137"/>
      <c r="T147" s="137"/>
      <c r="U147" s="674">
        <f t="shared" si="24"/>
        <v>0</v>
      </c>
      <c r="V147" s="683">
        <f t="shared" si="25"/>
        <v>0</v>
      </c>
      <c r="W147" s="660">
        <f t="shared" si="26"/>
        <v>0</v>
      </c>
      <c r="AH147" s="1026">
        <v>2007</v>
      </c>
      <c r="AI147" s="1123" t="str">
        <f>IF(ISNUMBER(C147),'Cover Page'!$D$35/1000000*'4 classification'!C147/'FX rate'!$C12,"")</f>
        <v/>
      </c>
      <c r="AJ147" s="1422" t="str">
        <f>IF(ISNUMBER(D147),'Cover Page'!$D$35/1000000*'4 classification'!D147/'FX rate'!$C12,"")</f>
        <v/>
      </c>
      <c r="AK147" s="1124" t="str">
        <f>IF(ISNUMBER(E147),'Cover Page'!$D$35/1000000*'4 classification'!E147/'FX rate'!$C12,"")</f>
        <v/>
      </c>
      <c r="AL147" s="1423" t="str">
        <f>IF(ISNUMBER(F147),'Cover Page'!$D$35/1000000*'4 classification'!F147/'FX rate'!$C12,"")</f>
        <v/>
      </c>
      <c r="AM147" s="1422" t="str">
        <f>IF(ISNUMBER(G147),'Cover Page'!$D$35/1000000*'4 classification'!G147/'FX rate'!$C12,"")</f>
        <v/>
      </c>
      <c r="AN147" s="1124" t="str">
        <f>IF(ISNUMBER(H147),'Cover Page'!$D$35/1000000*'4 classification'!H147/'FX rate'!$C12,"")</f>
        <v/>
      </c>
      <c r="AO147" s="1423" t="str">
        <f>IF(ISNUMBER(I147),'Cover Page'!$D$35/1000000*'4 classification'!I147/'FX rate'!$C12,"")</f>
        <v/>
      </c>
      <c r="AP147" s="1422" t="str">
        <f>IF(ISNUMBER(J147),'Cover Page'!$D$35/1000000*'4 classification'!J147/'FX rate'!$C12,"")</f>
        <v/>
      </c>
      <c r="AQ147" s="1124" t="str">
        <f>IF(ISNUMBER(K147),'Cover Page'!$D$35/1000000*'4 classification'!K147/'FX rate'!$C12,"")</f>
        <v/>
      </c>
      <c r="AR147" s="1423" t="str">
        <f>IF(ISNUMBER(L147),'Cover Page'!$D$35/1000000*'4 classification'!L147/'FX rate'!$C12,"")</f>
        <v/>
      </c>
      <c r="AS147" s="1422" t="str">
        <f>IF(ISNUMBER(M147),'Cover Page'!$D$35/1000000*'4 classification'!M147/'FX rate'!$C12,"")</f>
        <v/>
      </c>
      <c r="AT147" s="1124" t="str">
        <f>IF(ISNUMBER(N147),'Cover Page'!$D$35/1000000*'4 classification'!N147/'FX rate'!$C12,"")</f>
        <v/>
      </c>
      <c r="AU147" s="1423" t="str">
        <f>IF(ISNUMBER(O147),'Cover Page'!$D$35/1000000*'4 classification'!O147/'FX rate'!$C12,"")</f>
        <v/>
      </c>
      <c r="AV147" s="1422" t="str">
        <f>IF(ISNUMBER(P147),'Cover Page'!$D$35/1000000*'4 classification'!P147/'FX rate'!$C12,"")</f>
        <v/>
      </c>
      <c r="AW147" s="1124" t="str">
        <f>IF(ISNUMBER(Q147),'Cover Page'!$D$35/1000000*'4 classification'!Q147/'FX rate'!$C12,"")</f>
        <v/>
      </c>
      <c r="AX147" s="1423" t="str">
        <f>IF(ISNUMBER(R147),'Cover Page'!$D$35/1000000*'4 classification'!R147/'FX rate'!$C12,"")</f>
        <v/>
      </c>
      <c r="AY147" s="1422" t="str">
        <f>IF(ISNUMBER(S147),'Cover Page'!$D$35/1000000*'4 classification'!S147/'FX rate'!$C12,"")</f>
        <v/>
      </c>
      <c r="AZ147" s="1422" t="str">
        <f>IF(ISNUMBER(T147),'Cover Page'!$D$35/1000000*'4 classification'!T147/'FX rate'!$C12,"")</f>
        <v/>
      </c>
      <c r="BA147" s="1123">
        <f>IF(ISNUMBER(U147),'Cover Page'!$D$35/1000000*'4 classification'!U147/'FX rate'!$C12,"")</f>
        <v>0</v>
      </c>
      <c r="BB147" s="1420">
        <f>IF(ISNUMBER(V147),'Cover Page'!$D$35/1000000*'4 classification'!V147/'FX rate'!$C12,"")</f>
        <v>0</v>
      </c>
      <c r="BC147" s="1122">
        <f>IF(ISNUMBER(W147),'Cover Page'!$D$35/1000000*'4 classification'!W147/'FX rate'!$C12,"")</f>
        <v>0</v>
      </c>
      <c r="BD147" s="960"/>
      <c r="BE147" s="960"/>
      <c r="BF147" s="960"/>
      <c r="BG147" s="960"/>
      <c r="BH147" s="960"/>
      <c r="BI147" s="960"/>
      <c r="BN147" s="1099">
        <v>2007</v>
      </c>
      <c r="BO147" s="1177" t="str">
        <f>IF(ISNUMBER(C147),'Cover Page'!$D$35/1000000*C147/'FX rate'!$C$22,"")</f>
        <v/>
      </c>
      <c r="BP147" s="1404" t="str">
        <f>IF(ISNUMBER(D147),'Cover Page'!$D$35/1000000*D147/'FX rate'!$C$22,"")</f>
        <v/>
      </c>
      <c r="BQ147" s="1178" t="str">
        <f>IF(ISNUMBER(E147),'Cover Page'!$D$35/1000000*E147/'FX rate'!$C$22,"")</f>
        <v/>
      </c>
      <c r="BR147" s="1405" t="str">
        <f>IF(ISNUMBER(F147),'Cover Page'!$D$35/1000000*F147/'FX rate'!$C$22,"")</f>
        <v/>
      </c>
      <c r="BS147" s="1404" t="str">
        <f>IF(ISNUMBER(G147),'Cover Page'!$D$35/1000000*G147/'FX rate'!$C$22,"")</f>
        <v/>
      </c>
      <c r="BT147" s="1178" t="str">
        <f>IF(ISNUMBER(H147),'Cover Page'!$D$35/1000000*H147/'FX rate'!$C$22,"")</f>
        <v/>
      </c>
      <c r="BU147" s="1405" t="str">
        <f>IF(ISNUMBER(I147),'Cover Page'!$D$35/1000000*I147/'FX rate'!$C$22,"")</f>
        <v/>
      </c>
      <c r="BV147" s="1404" t="str">
        <f>IF(ISNUMBER(J147),'Cover Page'!$D$35/1000000*J147/'FX rate'!$C$22,"")</f>
        <v/>
      </c>
      <c r="BW147" s="1178" t="str">
        <f>IF(ISNUMBER(K147),'Cover Page'!$D$35/1000000*K147/'FX rate'!$C$22,"")</f>
        <v/>
      </c>
      <c r="BX147" s="1405" t="str">
        <f>IF(ISNUMBER(L147),'Cover Page'!$D$35/1000000*L147/'FX rate'!$C$22,"")</f>
        <v/>
      </c>
      <c r="BY147" s="1404" t="str">
        <f>IF(ISNUMBER(M147),'Cover Page'!$D$35/1000000*M147/'FX rate'!$C$22,"")</f>
        <v/>
      </c>
      <c r="BZ147" s="1178" t="str">
        <f>IF(ISNUMBER(N147),'Cover Page'!$D$35/1000000*N147/'FX rate'!$C$22,"")</f>
        <v/>
      </c>
      <c r="CA147" s="1405" t="str">
        <f>IF(ISNUMBER(O147),'Cover Page'!$D$35/1000000*O147/'FX rate'!$C$22,"")</f>
        <v/>
      </c>
      <c r="CB147" s="1404" t="str">
        <f>IF(ISNUMBER(P147),'Cover Page'!$D$35/1000000*P147/'FX rate'!$C$22,"")</f>
        <v/>
      </c>
      <c r="CC147" s="1178" t="str">
        <f>IF(ISNUMBER(Q147),'Cover Page'!$D$35/1000000*Q147/'FX rate'!$C$22,"")</f>
        <v/>
      </c>
      <c r="CD147" s="1405" t="str">
        <f>IF(ISNUMBER(R147),'Cover Page'!$D$35/1000000*R147/'FX rate'!$C$22,"")</f>
        <v/>
      </c>
      <c r="CE147" s="1404" t="str">
        <f>IF(ISNUMBER(S147),'Cover Page'!$D$35/1000000*S147/'FX rate'!$C$22,"")</f>
        <v/>
      </c>
      <c r="CF147" s="1401" t="str">
        <f>IF(ISNUMBER(T147),'Cover Page'!$D$35/1000000*T147/'FX rate'!$C$22,"")</f>
        <v/>
      </c>
      <c r="CG147" s="1403">
        <f>IF(ISNUMBER(U147),'Cover Page'!$D$35/1000000*U147/'FX rate'!$C$22,"")</f>
        <v>0</v>
      </c>
      <c r="CH147" s="1402">
        <f>IF(ISNUMBER(V147),'Cover Page'!$D$35/1000000*V147/'FX rate'!$C$22,"")</f>
        <v>0</v>
      </c>
      <c r="CI147" s="1399">
        <f>IF(ISNUMBER(W147),'Cover Page'!$D$35/1000000*W147/'FX rate'!$C$22,"")</f>
        <v>0</v>
      </c>
      <c r="CJ147" s="1034"/>
      <c r="CK147" s="1034"/>
      <c r="CL147" s="1034"/>
      <c r="CM147" s="1034"/>
      <c r="CN147" s="1034"/>
      <c r="CO147" s="1034"/>
      <c r="CP147" s="1034"/>
      <c r="CQ147" s="1034"/>
      <c r="CR147" s="1034"/>
      <c r="CS147" s="1034"/>
    </row>
    <row r="148" spans="1:97" s="2" customFormat="1" ht="14.25" x14ac:dyDescent="0.2">
      <c r="A148" s="6"/>
      <c r="B148" s="85">
        <v>2008</v>
      </c>
      <c r="C148" s="210"/>
      <c r="D148" s="137"/>
      <c r="E148" s="136"/>
      <c r="F148" s="206"/>
      <c r="G148" s="137"/>
      <c r="H148" s="136"/>
      <c r="I148" s="206"/>
      <c r="J148" s="137"/>
      <c r="K148" s="136"/>
      <c r="L148" s="206"/>
      <c r="M148" s="137"/>
      <c r="N148" s="136"/>
      <c r="O148" s="206"/>
      <c r="P148" s="137"/>
      <c r="Q148" s="136"/>
      <c r="R148" s="206"/>
      <c r="S148" s="137"/>
      <c r="T148" s="137"/>
      <c r="U148" s="674">
        <f t="shared" si="24"/>
        <v>0</v>
      </c>
      <c r="V148" s="683">
        <f t="shared" si="25"/>
        <v>0</v>
      </c>
      <c r="W148" s="660">
        <f t="shared" si="26"/>
        <v>0</v>
      </c>
      <c r="AH148" s="1026">
        <v>2008</v>
      </c>
      <c r="AI148" s="1123" t="str">
        <f>IF(ISNUMBER(C148),'Cover Page'!$D$35/1000000*'4 classification'!C148/'FX rate'!$C13,"")</f>
        <v/>
      </c>
      <c r="AJ148" s="1422" t="str">
        <f>IF(ISNUMBER(D148),'Cover Page'!$D$35/1000000*'4 classification'!D148/'FX rate'!$C13,"")</f>
        <v/>
      </c>
      <c r="AK148" s="1124" t="str">
        <f>IF(ISNUMBER(E148),'Cover Page'!$D$35/1000000*'4 classification'!E148/'FX rate'!$C13,"")</f>
        <v/>
      </c>
      <c r="AL148" s="1423" t="str">
        <f>IF(ISNUMBER(F148),'Cover Page'!$D$35/1000000*'4 classification'!F148/'FX rate'!$C13,"")</f>
        <v/>
      </c>
      <c r="AM148" s="1422" t="str">
        <f>IF(ISNUMBER(G148),'Cover Page'!$D$35/1000000*'4 classification'!G148/'FX rate'!$C13,"")</f>
        <v/>
      </c>
      <c r="AN148" s="1124" t="str">
        <f>IF(ISNUMBER(H148),'Cover Page'!$D$35/1000000*'4 classification'!H148/'FX rate'!$C13,"")</f>
        <v/>
      </c>
      <c r="AO148" s="1423" t="str">
        <f>IF(ISNUMBER(I148),'Cover Page'!$D$35/1000000*'4 classification'!I148/'FX rate'!$C13,"")</f>
        <v/>
      </c>
      <c r="AP148" s="1422" t="str">
        <f>IF(ISNUMBER(J148),'Cover Page'!$D$35/1000000*'4 classification'!J148/'FX rate'!$C13,"")</f>
        <v/>
      </c>
      <c r="AQ148" s="1124" t="str">
        <f>IF(ISNUMBER(K148),'Cover Page'!$D$35/1000000*'4 classification'!K148/'FX rate'!$C13,"")</f>
        <v/>
      </c>
      <c r="AR148" s="1423" t="str">
        <f>IF(ISNUMBER(L148),'Cover Page'!$D$35/1000000*'4 classification'!L148/'FX rate'!$C13,"")</f>
        <v/>
      </c>
      <c r="AS148" s="1422" t="str">
        <f>IF(ISNUMBER(M148),'Cover Page'!$D$35/1000000*'4 classification'!M148/'FX rate'!$C13,"")</f>
        <v/>
      </c>
      <c r="AT148" s="1124" t="str">
        <f>IF(ISNUMBER(N148),'Cover Page'!$D$35/1000000*'4 classification'!N148/'FX rate'!$C13,"")</f>
        <v/>
      </c>
      <c r="AU148" s="1423" t="str">
        <f>IF(ISNUMBER(O148),'Cover Page'!$D$35/1000000*'4 classification'!O148/'FX rate'!$C13,"")</f>
        <v/>
      </c>
      <c r="AV148" s="1422" t="str">
        <f>IF(ISNUMBER(P148),'Cover Page'!$D$35/1000000*'4 classification'!P148/'FX rate'!$C13,"")</f>
        <v/>
      </c>
      <c r="AW148" s="1124" t="str">
        <f>IF(ISNUMBER(Q148),'Cover Page'!$D$35/1000000*'4 classification'!Q148/'FX rate'!$C13,"")</f>
        <v/>
      </c>
      <c r="AX148" s="1423" t="str">
        <f>IF(ISNUMBER(R148),'Cover Page'!$D$35/1000000*'4 classification'!R148/'FX rate'!$C13,"")</f>
        <v/>
      </c>
      <c r="AY148" s="1422" t="str">
        <f>IF(ISNUMBER(S148),'Cover Page'!$D$35/1000000*'4 classification'!S148/'FX rate'!$C13,"")</f>
        <v/>
      </c>
      <c r="AZ148" s="1422" t="str">
        <f>IF(ISNUMBER(T148),'Cover Page'!$D$35/1000000*'4 classification'!T148/'FX rate'!$C13,"")</f>
        <v/>
      </c>
      <c r="BA148" s="1123">
        <f>IF(ISNUMBER(U148),'Cover Page'!$D$35/1000000*'4 classification'!U148/'FX rate'!$C13,"")</f>
        <v>0</v>
      </c>
      <c r="BB148" s="1420">
        <f>IF(ISNUMBER(V148),'Cover Page'!$D$35/1000000*'4 classification'!V148/'FX rate'!$C13,"")</f>
        <v>0</v>
      </c>
      <c r="BC148" s="1122">
        <f>IF(ISNUMBER(W148),'Cover Page'!$D$35/1000000*'4 classification'!W148/'FX rate'!$C13,"")</f>
        <v>0</v>
      </c>
      <c r="BD148" s="960"/>
      <c r="BE148" s="960"/>
      <c r="BF148" s="960"/>
      <c r="BG148" s="960"/>
      <c r="BH148" s="960"/>
      <c r="BI148" s="960"/>
      <c r="BN148" s="1099">
        <v>2008</v>
      </c>
      <c r="BO148" s="1177" t="str">
        <f>IF(ISNUMBER(C148),'Cover Page'!$D$35/1000000*C148/'FX rate'!$C$22,"")</f>
        <v/>
      </c>
      <c r="BP148" s="1404" t="str">
        <f>IF(ISNUMBER(D148),'Cover Page'!$D$35/1000000*D148/'FX rate'!$C$22,"")</f>
        <v/>
      </c>
      <c r="BQ148" s="1178" t="str">
        <f>IF(ISNUMBER(E148),'Cover Page'!$D$35/1000000*E148/'FX rate'!$C$22,"")</f>
        <v/>
      </c>
      <c r="BR148" s="1405" t="str">
        <f>IF(ISNUMBER(F148),'Cover Page'!$D$35/1000000*F148/'FX rate'!$C$22,"")</f>
        <v/>
      </c>
      <c r="BS148" s="1404" t="str">
        <f>IF(ISNUMBER(G148),'Cover Page'!$D$35/1000000*G148/'FX rate'!$C$22,"")</f>
        <v/>
      </c>
      <c r="BT148" s="1178" t="str">
        <f>IF(ISNUMBER(H148),'Cover Page'!$D$35/1000000*H148/'FX rate'!$C$22,"")</f>
        <v/>
      </c>
      <c r="BU148" s="1405" t="str">
        <f>IF(ISNUMBER(I148),'Cover Page'!$D$35/1000000*I148/'FX rate'!$C$22,"")</f>
        <v/>
      </c>
      <c r="BV148" s="1404" t="str">
        <f>IF(ISNUMBER(J148),'Cover Page'!$D$35/1000000*J148/'FX rate'!$C$22,"")</f>
        <v/>
      </c>
      <c r="BW148" s="1178" t="str">
        <f>IF(ISNUMBER(K148),'Cover Page'!$D$35/1000000*K148/'FX rate'!$C$22,"")</f>
        <v/>
      </c>
      <c r="BX148" s="1405" t="str">
        <f>IF(ISNUMBER(L148),'Cover Page'!$D$35/1000000*L148/'FX rate'!$C$22,"")</f>
        <v/>
      </c>
      <c r="BY148" s="1404" t="str">
        <f>IF(ISNUMBER(M148),'Cover Page'!$D$35/1000000*M148/'FX rate'!$C$22,"")</f>
        <v/>
      </c>
      <c r="BZ148" s="1178" t="str">
        <f>IF(ISNUMBER(N148),'Cover Page'!$D$35/1000000*N148/'FX rate'!$C$22,"")</f>
        <v/>
      </c>
      <c r="CA148" s="1405" t="str">
        <f>IF(ISNUMBER(O148),'Cover Page'!$D$35/1000000*O148/'FX rate'!$C$22,"")</f>
        <v/>
      </c>
      <c r="CB148" s="1404" t="str">
        <f>IF(ISNUMBER(P148),'Cover Page'!$D$35/1000000*P148/'FX rate'!$C$22,"")</f>
        <v/>
      </c>
      <c r="CC148" s="1178" t="str">
        <f>IF(ISNUMBER(Q148),'Cover Page'!$D$35/1000000*Q148/'FX rate'!$C$22,"")</f>
        <v/>
      </c>
      <c r="CD148" s="1405" t="str">
        <f>IF(ISNUMBER(R148),'Cover Page'!$D$35/1000000*R148/'FX rate'!$C$22,"")</f>
        <v/>
      </c>
      <c r="CE148" s="1404" t="str">
        <f>IF(ISNUMBER(S148),'Cover Page'!$D$35/1000000*S148/'FX rate'!$C$22,"")</f>
        <v/>
      </c>
      <c r="CF148" s="1401" t="str">
        <f>IF(ISNUMBER(T148),'Cover Page'!$D$35/1000000*T148/'FX rate'!$C$22,"")</f>
        <v/>
      </c>
      <c r="CG148" s="1403">
        <f>IF(ISNUMBER(U148),'Cover Page'!$D$35/1000000*U148/'FX rate'!$C$22,"")</f>
        <v>0</v>
      </c>
      <c r="CH148" s="1402">
        <f>IF(ISNUMBER(V148),'Cover Page'!$D$35/1000000*V148/'FX rate'!$C$22,"")</f>
        <v>0</v>
      </c>
      <c r="CI148" s="1399">
        <f>IF(ISNUMBER(W148),'Cover Page'!$D$35/1000000*W148/'FX rate'!$C$22,"")</f>
        <v>0</v>
      </c>
      <c r="CJ148" s="1034"/>
      <c r="CK148" s="1034"/>
      <c r="CL148" s="1034"/>
      <c r="CM148" s="1034"/>
      <c r="CN148" s="1034"/>
      <c r="CO148" s="1034"/>
      <c r="CP148" s="1034"/>
      <c r="CQ148" s="1034"/>
      <c r="CR148" s="1034"/>
      <c r="CS148" s="1034"/>
    </row>
    <row r="149" spans="1:97" s="2" customFormat="1" ht="14.25" x14ac:dyDescent="0.2">
      <c r="A149" s="6"/>
      <c r="B149" s="85">
        <v>2009</v>
      </c>
      <c r="C149" s="210"/>
      <c r="D149" s="137"/>
      <c r="E149" s="136"/>
      <c r="F149" s="206"/>
      <c r="G149" s="137"/>
      <c r="H149" s="136"/>
      <c r="I149" s="206"/>
      <c r="J149" s="137"/>
      <c r="K149" s="136"/>
      <c r="L149" s="206"/>
      <c r="M149" s="137"/>
      <c r="N149" s="136"/>
      <c r="O149" s="206"/>
      <c r="P149" s="137"/>
      <c r="Q149" s="136"/>
      <c r="R149" s="206"/>
      <c r="S149" s="137"/>
      <c r="T149" s="137"/>
      <c r="U149" s="674">
        <f t="shared" si="24"/>
        <v>0</v>
      </c>
      <c r="V149" s="683">
        <f t="shared" si="25"/>
        <v>0</v>
      </c>
      <c r="W149" s="660">
        <f t="shared" si="26"/>
        <v>0</v>
      </c>
      <c r="AH149" s="1026">
        <v>2009</v>
      </c>
      <c r="AI149" s="1123" t="str">
        <f>IF(ISNUMBER(C149),'Cover Page'!$D$35/1000000*'4 classification'!C149/'FX rate'!$C14,"")</f>
        <v/>
      </c>
      <c r="AJ149" s="1422" t="str">
        <f>IF(ISNUMBER(D149),'Cover Page'!$D$35/1000000*'4 classification'!D149/'FX rate'!$C14,"")</f>
        <v/>
      </c>
      <c r="AK149" s="1124" t="str">
        <f>IF(ISNUMBER(E149),'Cover Page'!$D$35/1000000*'4 classification'!E149/'FX rate'!$C14,"")</f>
        <v/>
      </c>
      <c r="AL149" s="1423" t="str">
        <f>IF(ISNUMBER(F149),'Cover Page'!$D$35/1000000*'4 classification'!F149/'FX rate'!$C14,"")</f>
        <v/>
      </c>
      <c r="AM149" s="1422" t="str">
        <f>IF(ISNUMBER(G149),'Cover Page'!$D$35/1000000*'4 classification'!G149/'FX rate'!$C14,"")</f>
        <v/>
      </c>
      <c r="AN149" s="1124" t="str">
        <f>IF(ISNUMBER(H149),'Cover Page'!$D$35/1000000*'4 classification'!H149/'FX rate'!$C14,"")</f>
        <v/>
      </c>
      <c r="AO149" s="1423" t="str">
        <f>IF(ISNUMBER(I149),'Cover Page'!$D$35/1000000*'4 classification'!I149/'FX rate'!$C14,"")</f>
        <v/>
      </c>
      <c r="AP149" s="1422" t="str">
        <f>IF(ISNUMBER(J149),'Cover Page'!$D$35/1000000*'4 classification'!J149/'FX rate'!$C14,"")</f>
        <v/>
      </c>
      <c r="AQ149" s="1124" t="str">
        <f>IF(ISNUMBER(K149),'Cover Page'!$D$35/1000000*'4 classification'!K149/'FX rate'!$C14,"")</f>
        <v/>
      </c>
      <c r="AR149" s="1423" t="str">
        <f>IF(ISNUMBER(L149),'Cover Page'!$D$35/1000000*'4 classification'!L149/'FX rate'!$C14,"")</f>
        <v/>
      </c>
      <c r="AS149" s="1422" t="str">
        <f>IF(ISNUMBER(M149),'Cover Page'!$D$35/1000000*'4 classification'!M149/'FX rate'!$C14,"")</f>
        <v/>
      </c>
      <c r="AT149" s="1124" t="str">
        <f>IF(ISNUMBER(N149),'Cover Page'!$D$35/1000000*'4 classification'!N149/'FX rate'!$C14,"")</f>
        <v/>
      </c>
      <c r="AU149" s="1423" t="str">
        <f>IF(ISNUMBER(O149),'Cover Page'!$D$35/1000000*'4 classification'!O149/'FX rate'!$C14,"")</f>
        <v/>
      </c>
      <c r="AV149" s="1422" t="str">
        <f>IF(ISNUMBER(P149),'Cover Page'!$D$35/1000000*'4 classification'!P149/'FX rate'!$C14,"")</f>
        <v/>
      </c>
      <c r="AW149" s="1124" t="str">
        <f>IF(ISNUMBER(Q149),'Cover Page'!$D$35/1000000*'4 classification'!Q149/'FX rate'!$C14,"")</f>
        <v/>
      </c>
      <c r="AX149" s="1423" t="str">
        <f>IF(ISNUMBER(R149),'Cover Page'!$D$35/1000000*'4 classification'!R149/'FX rate'!$C14,"")</f>
        <v/>
      </c>
      <c r="AY149" s="1422" t="str">
        <f>IF(ISNUMBER(S149),'Cover Page'!$D$35/1000000*'4 classification'!S149/'FX rate'!$C14,"")</f>
        <v/>
      </c>
      <c r="AZ149" s="1422" t="str">
        <f>IF(ISNUMBER(T149),'Cover Page'!$D$35/1000000*'4 classification'!T149/'FX rate'!$C14,"")</f>
        <v/>
      </c>
      <c r="BA149" s="1123">
        <f>IF(ISNUMBER(U149),'Cover Page'!$D$35/1000000*'4 classification'!U149/'FX rate'!$C14,"")</f>
        <v>0</v>
      </c>
      <c r="BB149" s="1420">
        <f>IF(ISNUMBER(V149),'Cover Page'!$D$35/1000000*'4 classification'!V149/'FX rate'!$C14,"")</f>
        <v>0</v>
      </c>
      <c r="BC149" s="1122">
        <f>IF(ISNUMBER(W149),'Cover Page'!$D$35/1000000*'4 classification'!W149/'FX rate'!$C14,"")</f>
        <v>0</v>
      </c>
      <c r="BD149" s="960"/>
      <c r="BE149" s="960"/>
      <c r="BF149" s="960"/>
      <c r="BG149" s="960"/>
      <c r="BH149" s="960"/>
      <c r="BI149" s="960"/>
      <c r="BN149" s="1099">
        <v>2009</v>
      </c>
      <c r="BO149" s="1177" t="str">
        <f>IF(ISNUMBER(C149),'Cover Page'!$D$35/1000000*C149/'FX rate'!$C$22,"")</f>
        <v/>
      </c>
      <c r="BP149" s="1404" t="str">
        <f>IF(ISNUMBER(D149),'Cover Page'!$D$35/1000000*D149/'FX rate'!$C$22,"")</f>
        <v/>
      </c>
      <c r="BQ149" s="1178" t="str">
        <f>IF(ISNUMBER(E149),'Cover Page'!$D$35/1000000*E149/'FX rate'!$C$22,"")</f>
        <v/>
      </c>
      <c r="BR149" s="1405" t="str">
        <f>IF(ISNUMBER(F149),'Cover Page'!$D$35/1000000*F149/'FX rate'!$C$22,"")</f>
        <v/>
      </c>
      <c r="BS149" s="1404" t="str">
        <f>IF(ISNUMBER(G149),'Cover Page'!$D$35/1000000*G149/'FX rate'!$C$22,"")</f>
        <v/>
      </c>
      <c r="BT149" s="1178" t="str">
        <f>IF(ISNUMBER(H149),'Cover Page'!$D$35/1000000*H149/'FX rate'!$C$22,"")</f>
        <v/>
      </c>
      <c r="BU149" s="1405" t="str">
        <f>IF(ISNUMBER(I149),'Cover Page'!$D$35/1000000*I149/'FX rate'!$C$22,"")</f>
        <v/>
      </c>
      <c r="BV149" s="1404" t="str">
        <f>IF(ISNUMBER(J149),'Cover Page'!$D$35/1000000*J149/'FX rate'!$C$22,"")</f>
        <v/>
      </c>
      <c r="BW149" s="1178" t="str">
        <f>IF(ISNUMBER(K149),'Cover Page'!$D$35/1000000*K149/'FX rate'!$C$22,"")</f>
        <v/>
      </c>
      <c r="BX149" s="1405" t="str">
        <f>IF(ISNUMBER(L149),'Cover Page'!$D$35/1000000*L149/'FX rate'!$C$22,"")</f>
        <v/>
      </c>
      <c r="BY149" s="1404" t="str">
        <f>IF(ISNUMBER(M149),'Cover Page'!$D$35/1000000*M149/'FX rate'!$C$22,"")</f>
        <v/>
      </c>
      <c r="BZ149" s="1178" t="str">
        <f>IF(ISNUMBER(N149),'Cover Page'!$D$35/1000000*N149/'FX rate'!$C$22,"")</f>
        <v/>
      </c>
      <c r="CA149" s="1405" t="str">
        <f>IF(ISNUMBER(O149),'Cover Page'!$D$35/1000000*O149/'FX rate'!$C$22,"")</f>
        <v/>
      </c>
      <c r="CB149" s="1404" t="str">
        <f>IF(ISNUMBER(P149),'Cover Page'!$D$35/1000000*P149/'FX rate'!$C$22,"")</f>
        <v/>
      </c>
      <c r="CC149" s="1178" t="str">
        <f>IF(ISNUMBER(Q149),'Cover Page'!$D$35/1000000*Q149/'FX rate'!$C$22,"")</f>
        <v/>
      </c>
      <c r="CD149" s="1405" t="str">
        <f>IF(ISNUMBER(R149),'Cover Page'!$D$35/1000000*R149/'FX rate'!$C$22,"")</f>
        <v/>
      </c>
      <c r="CE149" s="1404" t="str">
        <f>IF(ISNUMBER(S149),'Cover Page'!$D$35/1000000*S149/'FX rate'!$C$22,"")</f>
        <v/>
      </c>
      <c r="CF149" s="1401" t="str">
        <f>IF(ISNUMBER(T149),'Cover Page'!$D$35/1000000*T149/'FX rate'!$C$22,"")</f>
        <v/>
      </c>
      <c r="CG149" s="1403">
        <f>IF(ISNUMBER(U149),'Cover Page'!$D$35/1000000*U149/'FX rate'!$C$22,"")</f>
        <v>0</v>
      </c>
      <c r="CH149" s="1402">
        <f>IF(ISNUMBER(V149),'Cover Page'!$D$35/1000000*V149/'FX rate'!$C$22,"")</f>
        <v>0</v>
      </c>
      <c r="CI149" s="1399">
        <f>IF(ISNUMBER(W149),'Cover Page'!$D$35/1000000*W149/'FX rate'!$C$22,"")</f>
        <v>0</v>
      </c>
      <c r="CJ149" s="1034"/>
      <c r="CK149" s="1034"/>
      <c r="CL149" s="1034"/>
      <c r="CM149" s="1034"/>
      <c r="CN149" s="1034"/>
      <c r="CO149" s="1034"/>
      <c r="CP149" s="1034"/>
      <c r="CQ149" s="1034"/>
      <c r="CR149" s="1034"/>
      <c r="CS149" s="1034"/>
    </row>
    <row r="150" spans="1:97" s="2" customFormat="1" ht="14.25" x14ac:dyDescent="0.2">
      <c r="A150" s="6"/>
      <c r="B150" s="85">
        <v>2010</v>
      </c>
      <c r="C150" s="210"/>
      <c r="D150" s="137"/>
      <c r="E150" s="136"/>
      <c r="F150" s="206"/>
      <c r="G150" s="137"/>
      <c r="H150" s="136"/>
      <c r="I150" s="206"/>
      <c r="J150" s="137"/>
      <c r="K150" s="136"/>
      <c r="L150" s="206"/>
      <c r="M150" s="137"/>
      <c r="N150" s="136"/>
      <c r="O150" s="206"/>
      <c r="P150" s="137"/>
      <c r="Q150" s="136"/>
      <c r="R150" s="206"/>
      <c r="S150" s="137"/>
      <c r="T150" s="137"/>
      <c r="U150" s="674">
        <f t="shared" si="24"/>
        <v>0</v>
      </c>
      <c r="V150" s="683">
        <f t="shared" si="25"/>
        <v>0</v>
      </c>
      <c r="W150" s="660">
        <f t="shared" si="26"/>
        <v>0</v>
      </c>
      <c r="AH150" s="1026">
        <v>2010</v>
      </c>
      <c r="AI150" s="1123" t="str">
        <f>IF(ISNUMBER(C150),'Cover Page'!$D$35/1000000*'4 classification'!C150/'FX rate'!$C15,"")</f>
        <v/>
      </c>
      <c r="AJ150" s="1422" t="str">
        <f>IF(ISNUMBER(D150),'Cover Page'!$D$35/1000000*'4 classification'!D150/'FX rate'!$C15,"")</f>
        <v/>
      </c>
      <c r="AK150" s="1124" t="str">
        <f>IF(ISNUMBER(E150),'Cover Page'!$D$35/1000000*'4 classification'!E150/'FX rate'!$C15,"")</f>
        <v/>
      </c>
      <c r="AL150" s="1423" t="str">
        <f>IF(ISNUMBER(F150),'Cover Page'!$D$35/1000000*'4 classification'!F150/'FX rate'!$C15,"")</f>
        <v/>
      </c>
      <c r="AM150" s="1422" t="str">
        <f>IF(ISNUMBER(G150),'Cover Page'!$D$35/1000000*'4 classification'!G150/'FX rate'!$C15,"")</f>
        <v/>
      </c>
      <c r="AN150" s="1124" t="str">
        <f>IF(ISNUMBER(H150),'Cover Page'!$D$35/1000000*'4 classification'!H150/'FX rate'!$C15,"")</f>
        <v/>
      </c>
      <c r="AO150" s="1423" t="str">
        <f>IF(ISNUMBER(I150),'Cover Page'!$D$35/1000000*'4 classification'!I150/'FX rate'!$C15,"")</f>
        <v/>
      </c>
      <c r="AP150" s="1422" t="str">
        <f>IF(ISNUMBER(J150),'Cover Page'!$D$35/1000000*'4 classification'!J150/'FX rate'!$C15,"")</f>
        <v/>
      </c>
      <c r="AQ150" s="1124" t="str">
        <f>IF(ISNUMBER(K150),'Cover Page'!$D$35/1000000*'4 classification'!K150/'FX rate'!$C15,"")</f>
        <v/>
      </c>
      <c r="AR150" s="1423" t="str">
        <f>IF(ISNUMBER(L150),'Cover Page'!$D$35/1000000*'4 classification'!L150/'FX rate'!$C15,"")</f>
        <v/>
      </c>
      <c r="AS150" s="1422" t="str">
        <f>IF(ISNUMBER(M150),'Cover Page'!$D$35/1000000*'4 classification'!M150/'FX rate'!$C15,"")</f>
        <v/>
      </c>
      <c r="AT150" s="1124" t="str">
        <f>IF(ISNUMBER(N150),'Cover Page'!$D$35/1000000*'4 classification'!N150/'FX rate'!$C15,"")</f>
        <v/>
      </c>
      <c r="AU150" s="1423" t="str">
        <f>IF(ISNUMBER(O150),'Cover Page'!$D$35/1000000*'4 classification'!O150/'FX rate'!$C15,"")</f>
        <v/>
      </c>
      <c r="AV150" s="1422" t="str">
        <f>IF(ISNUMBER(P150),'Cover Page'!$D$35/1000000*'4 classification'!P150/'FX rate'!$C15,"")</f>
        <v/>
      </c>
      <c r="AW150" s="1124" t="str">
        <f>IF(ISNUMBER(Q150),'Cover Page'!$D$35/1000000*'4 classification'!Q150/'FX rate'!$C15,"")</f>
        <v/>
      </c>
      <c r="AX150" s="1423" t="str">
        <f>IF(ISNUMBER(R150),'Cover Page'!$D$35/1000000*'4 classification'!R150/'FX rate'!$C15,"")</f>
        <v/>
      </c>
      <c r="AY150" s="1422" t="str">
        <f>IF(ISNUMBER(S150),'Cover Page'!$D$35/1000000*'4 classification'!S150/'FX rate'!$C15,"")</f>
        <v/>
      </c>
      <c r="AZ150" s="1422" t="str">
        <f>IF(ISNUMBER(T150),'Cover Page'!$D$35/1000000*'4 classification'!T150/'FX rate'!$C15,"")</f>
        <v/>
      </c>
      <c r="BA150" s="1123">
        <f>IF(ISNUMBER(U150),'Cover Page'!$D$35/1000000*'4 classification'!U150/'FX rate'!$C15,"")</f>
        <v>0</v>
      </c>
      <c r="BB150" s="1420">
        <f>IF(ISNUMBER(V150),'Cover Page'!$D$35/1000000*'4 classification'!V150/'FX rate'!$C15,"")</f>
        <v>0</v>
      </c>
      <c r="BC150" s="1122">
        <f>IF(ISNUMBER(W150),'Cover Page'!$D$35/1000000*'4 classification'!W150/'FX rate'!$C15,"")</f>
        <v>0</v>
      </c>
      <c r="BD150" s="960"/>
      <c r="BE150" s="960"/>
      <c r="BF150" s="960"/>
      <c r="BG150" s="960"/>
      <c r="BH150" s="960"/>
      <c r="BI150" s="960"/>
      <c r="BN150" s="1099">
        <v>2010</v>
      </c>
      <c r="BO150" s="1177" t="str">
        <f>IF(ISNUMBER(C150),'Cover Page'!$D$35/1000000*C150/'FX rate'!$C$22,"")</f>
        <v/>
      </c>
      <c r="BP150" s="1404" t="str">
        <f>IF(ISNUMBER(D150),'Cover Page'!$D$35/1000000*D150/'FX rate'!$C$22,"")</f>
        <v/>
      </c>
      <c r="BQ150" s="1178" t="str">
        <f>IF(ISNUMBER(E150),'Cover Page'!$D$35/1000000*E150/'FX rate'!$C$22,"")</f>
        <v/>
      </c>
      <c r="BR150" s="1405" t="str">
        <f>IF(ISNUMBER(F150),'Cover Page'!$D$35/1000000*F150/'FX rate'!$C$22,"")</f>
        <v/>
      </c>
      <c r="BS150" s="1404" t="str">
        <f>IF(ISNUMBER(G150),'Cover Page'!$D$35/1000000*G150/'FX rate'!$C$22,"")</f>
        <v/>
      </c>
      <c r="BT150" s="1178" t="str">
        <f>IF(ISNUMBER(H150),'Cover Page'!$D$35/1000000*H150/'FX rate'!$C$22,"")</f>
        <v/>
      </c>
      <c r="BU150" s="1405" t="str">
        <f>IF(ISNUMBER(I150),'Cover Page'!$D$35/1000000*I150/'FX rate'!$C$22,"")</f>
        <v/>
      </c>
      <c r="BV150" s="1404" t="str">
        <f>IF(ISNUMBER(J150),'Cover Page'!$D$35/1000000*J150/'FX rate'!$C$22,"")</f>
        <v/>
      </c>
      <c r="BW150" s="1178" t="str">
        <f>IF(ISNUMBER(K150),'Cover Page'!$D$35/1000000*K150/'FX rate'!$C$22,"")</f>
        <v/>
      </c>
      <c r="BX150" s="1405" t="str">
        <f>IF(ISNUMBER(L150),'Cover Page'!$D$35/1000000*L150/'FX rate'!$C$22,"")</f>
        <v/>
      </c>
      <c r="BY150" s="1404" t="str">
        <f>IF(ISNUMBER(M150),'Cover Page'!$D$35/1000000*M150/'FX rate'!$C$22,"")</f>
        <v/>
      </c>
      <c r="BZ150" s="1178" t="str">
        <f>IF(ISNUMBER(N150),'Cover Page'!$D$35/1000000*N150/'FX rate'!$C$22,"")</f>
        <v/>
      </c>
      <c r="CA150" s="1405" t="str">
        <f>IF(ISNUMBER(O150),'Cover Page'!$D$35/1000000*O150/'FX rate'!$C$22,"")</f>
        <v/>
      </c>
      <c r="CB150" s="1404" t="str">
        <f>IF(ISNUMBER(P150),'Cover Page'!$D$35/1000000*P150/'FX rate'!$C$22,"")</f>
        <v/>
      </c>
      <c r="CC150" s="1178" t="str">
        <f>IF(ISNUMBER(Q150),'Cover Page'!$D$35/1000000*Q150/'FX rate'!$C$22,"")</f>
        <v/>
      </c>
      <c r="CD150" s="1405" t="str">
        <f>IF(ISNUMBER(R150),'Cover Page'!$D$35/1000000*R150/'FX rate'!$C$22,"")</f>
        <v/>
      </c>
      <c r="CE150" s="1404" t="str">
        <f>IF(ISNUMBER(S150),'Cover Page'!$D$35/1000000*S150/'FX rate'!$C$22,"")</f>
        <v/>
      </c>
      <c r="CF150" s="1401" t="str">
        <f>IF(ISNUMBER(T150),'Cover Page'!$D$35/1000000*T150/'FX rate'!$C$22,"")</f>
        <v/>
      </c>
      <c r="CG150" s="1403">
        <f>IF(ISNUMBER(U150),'Cover Page'!$D$35/1000000*U150/'FX rate'!$C$22,"")</f>
        <v>0</v>
      </c>
      <c r="CH150" s="1402">
        <f>IF(ISNUMBER(V150),'Cover Page'!$D$35/1000000*V150/'FX rate'!$C$22,"")</f>
        <v>0</v>
      </c>
      <c r="CI150" s="1399">
        <f>IF(ISNUMBER(W150),'Cover Page'!$D$35/1000000*W150/'FX rate'!$C$22,"")</f>
        <v>0</v>
      </c>
      <c r="CJ150" s="1034"/>
      <c r="CK150" s="1034"/>
      <c r="CL150" s="1034"/>
      <c r="CM150" s="1034"/>
      <c r="CN150" s="1034"/>
      <c r="CO150" s="1034"/>
      <c r="CP150" s="1034"/>
      <c r="CQ150" s="1034"/>
      <c r="CR150" s="1034"/>
      <c r="CS150" s="1034"/>
    </row>
    <row r="151" spans="1:97" s="2" customFormat="1" ht="14.25" x14ac:dyDescent="0.2">
      <c r="A151" s="6"/>
      <c r="B151" s="85">
        <v>2011</v>
      </c>
      <c r="C151" s="210"/>
      <c r="D151" s="137"/>
      <c r="E151" s="136"/>
      <c r="F151" s="206"/>
      <c r="G151" s="137"/>
      <c r="H151" s="136"/>
      <c r="I151" s="206"/>
      <c r="J151" s="137"/>
      <c r="K151" s="136"/>
      <c r="L151" s="206"/>
      <c r="M151" s="137"/>
      <c r="N151" s="136"/>
      <c r="O151" s="206"/>
      <c r="P151" s="137"/>
      <c r="Q151" s="136"/>
      <c r="R151" s="206"/>
      <c r="S151" s="137"/>
      <c r="T151" s="137"/>
      <c r="U151" s="674">
        <f t="shared" si="24"/>
        <v>0</v>
      </c>
      <c r="V151" s="683">
        <f t="shared" si="25"/>
        <v>0</v>
      </c>
      <c r="W151" s="660">
        <f t="shared" si="26"/>
        <v>0</v>
      </c>
      <c r="AH151" s="1026">
        <v>2011</v>
      </c>
      <c r="AI151" s="1123" t="str">
        <f>IF(ISNUMBER(C151),'Cover Page'!$D$35/1000000*'4 classification'!C151/'FX rate'!$C16,"")</f>
        <v/>
      </c>
      <c r="AJ151" s="1422" t="str">
        <f>IF(ISNUMBER(D151),'Cover Page'!$D$35/1000000*'4 classification'!D151/'FX rate'!$C16,"")</f>
        <v/>
      </c>
      <c r="AK151" s="1124" t="str">
        <f>IF(ISNUMBER(E151),'Cover Page'!$D$35/1000000*'4 classification'!E151/'FX rate'!$C16,"")</f>
        <v/>
      </c>
      <c r="AL151" s="1423" t="str">
        <f>IF(ISNUMBER(F151),'Cover Page'!$D$35/1000000*'4 classification'!F151/'FX rate'!$C16,"")</f>
        <v/>
      </c>
      <c r="AM151" s="1422" t="str">
        <f>IF(ISNUMBER(G151),'Cover Page'!$D$35/1000000*'4 classification'!G151/'FX rate'!$C16,"")</f>
        <v/>
      </c>
      <c r="AN151" s="1124" t="str">
        <f>IF(ISNUMBER(H151),'Cover Page'!$D$35/1000000*'4 classification'!H151/'FX rate'!$C16,"")</f>
        <v/>
      </c>
      <c r="AO151" s="1423" t="str">
        <f>IF(ISNUMBER(I151),'Cover Page'!$D$35/1000000*'4 classification'!I151/'FX rate'!$C16,"")</f>
        <v/>
      </c>
      <c r="AP151" s="1422" t="str">
        <f>IF(ISNUMBER(J151),'Cover Page'!$D$35/1000000*'4 classification'!J151/'FX rate'!$C16,"")</f>
        <v/>
      </c>
      <c r="AQ151" s="1124" t="str">
        <f>IF(ISNUMBER(K151),'Cover Page'!$D$35/1000000*'4 classification'!K151/'FX rate'!$C16,"")</f>
        <v/>
      </c>
      <c r="AR151" s="1423" t="str">
        <f>IF(ISNUMBER(L151),'Cover Page'!$D$35/1000000*'4 classification'!L151/'FX rate'!$C16,"")</f>
        <v/>
      </c>
      <c r="AS151" s="1422" t="str">
        <f>IF(ISNUMBER(M151),'Cover Page'!$D$35/1000000*'4 classification'!M151/'FX rate'!$C16,"")</f>
        <v/>
      </c>
      <c r="AT151" s="1124" t="str">
        <f>IF(ISNUMBER(N151),'Cover Page'!$D$35/1000000*'4 classification'!N151/'FX rate'!$C16,"")</f>
        <v/>
      </c>
      <c r="AU151" s="1423" t="str">
        <f>IF(ISNUMBER(O151),'Cover Page'!$D$35/1000000*'4 classification'!O151/'FX rate'!$C16,"")</f>
        <v/>
      </c>
      <c r="AV151" s="1422" t="str">
        <f>IF(ISNUMBER(P151),'Cover Page'!$D$35/1000000*'4 classification'!P151/'FX rate'!$C16,"")</f>
        <v/>
      </c>
      <c r="AW151" s="1124" t="str">
        <f>IF(ISNUMBER(Q151),'Cover Page'!$D$35/1000000*'4 classification'!Q151/'FX rate'!$C16,"")</f>
        <v/>
      </c>
      <c r="AX151" s="1423" t="str">
        <f>IF(ISNUMBER(R151),'Cover Page'!$D$35/1000000*'4 classification'!R151/'FX rate'!$C16,"")</f>
        <v/>
      </c>
      <c r="AY151" s="1422" t="str">
        <f>IF(ISNUMBER(S151),'Cover Page'!$D$35/1000000*'4 classification'!S151/'FX rate'!$C16,"")</f>
        <v/>
      </c>
      <c r="AZ151" s="1422" t="str">
        <f>IF(ISNUMBER(T151),'Cover Page'!$D$35/1000000*'4 classification'!T151/'FX rate'!$C16,"")</f>
        <v/>
      </c>
      <c r="BA151" s="1123">
        <f>IF(ISNUMBER(U151),'Cover Page'!$D$35/1000000*'4 classification'!U151/'FX rate'!$C16,"")</f>
        <v>0</v>
      </c>
      <c r="BB151" s="1420">
        <f>IF(ISNUMBER(V151),'Cover Page'!$D$35/1000000*'4 classification'!V151/'FX rate'!$C16,"")</f>
        <v>0</v>
      </c>
      <c r="BC151" s="1122">
        <f>IF(ISNUMBER(W151),'Cover Page'!$D$35/1000000*'4 classification'!W151/'FX rate'!$C16,"")</f>
        <v>0</v>
      </c>
      <c r="BD151" s="960"/>
      <c r="BE151" s="960"/>
      <c r="BF151" s="960"/>
      <c r="BG151" s="960"/>
      <c r="BH151" s="960"/>
      <c r="BI151" s="960"/>
      <c r="BN151" s="1099">
        <v>2011</v>
      </c>
      <c r="BO151" s="1177" t="str">
        <f>IF(ISNUMBER(C151),'Cover Page'!$D$35/1000000*C151/'FX rate'!$C$22,"")</f>
        <v/>
      </c>
      <c r="BP151" s="1404" t="str">
        <f>IF(ISNUMBER(D151),'Cover Page'!$D$35/1000000*D151/'FX rate'!$C$22,"")</f>
        <v/>
      </c>
      <c r="BQ151" s="1178" t="str">
        <f>IF(ISNUMBER(E151),'Cover Page'!$D$35/1000000*E151/'FX rate'!$C$22,"")</f>
        <v/>
      </c>
      <c r="BR151" s="1405" t="str">
        <f>IF(ISNUMBER(F151),'Cover Page'!$D$35/1000000*F151/'FX rate'!$C$22,"")</f>
        <v/>
      </c>
      <c r="BS151" s="1404" t="str">
        <f>IF(ISNUMBER(G151),'Cover Page'!$D$35/1000000*G151/'FX rate'!$C$22,"")</f>
        <v/>
      </c>
      <c r="BT151" s="1178" t="str">
        <f>IF(ISNUMBER(H151),'Cover Page'!$D$35/1000000*H151/'FX rate'!$C$22,"")</f>
        <v/>
      </c>
      <c r="BU151" s="1405" t="str">
        <f>IF(ISNUMBER(I151),'Cover Page'!$D$35/1000000*I151/'FX rate'!$C$22,"")</f>
        <v/>
      </c>
      <c r="BV151" s="1404" t="str">
        <f>IF(ISNUMBER(J151),'Cover Page'!$D$35/1000000*J151/'FX rate'!$C$22,"")</f>
        <v/>
      </c>
      <c r="BW151" s="1178" t="str">
        <f>IF(ISNUMBER(K151),'Cover Page'!$D$35/1000000*K151/'FX rate'!$C$22,"")</f>
        <v/>
      </c>
      <c r="BX151" s="1405" t="str">
        <f>IF(ISNUMBER(L151),'Cover Page'!$D$35/1000000*L151/'FX rate'!$C$22,"")</f>
        <v/>
      </c>
      <c r="BY151" s="1404" t="str">
        <f>IF(ISNUMBER(M151),'Cover Page'!$D$35/1000000*M151/'FX rate'!$C$22,"")</f>
        <v/>
      </c>
      <c r="BZ151" s="1178" t="str">
        <f>IF(ISNUMBER(N151),'Cover Page'!$D$35/1000000*N151/'FX rate'!$C$22,"")</f>
        <v/>
      </c>
      <c r="CA151" s="1405" t="str">
        <f>IF(ISNUMBER(O151),'Cover Page'!$D$35/1000000*O151/'FX rate'!$C$22,"")</f>
        <v/>
      </c>
      <c r="CB151" s="1404" t="str">
        <f>IF(ISNUMBER(P151),'Cover Page'!$D$35/1000000*P151/'FX rate'!$C$22,"")</f>
        <v/>
      </c>
      <c r="CC151" s="1178" t="str">
        <f>IF(ISNUMBER(Q151),'Cover Page'!$D$35/1000000*Q151/'FX rate'!$C$22,"")</f>
        <v/>
      </c>
      <c r="CD151" s="1405" t="str">
        <f>IF(ISNUMBER(R151),'Cover Page'!$D$35/1000000*R151/'FX rate'!$C$22,"")</f>
        <v/>
      </c>
      <c r="CE151" s="1404" t="str">
        <f>IF(ISNUMBER(S151),'Cover Page'!$D$35/1000000*S151/'FX rate'!$C$22,"")</f>
        <v/>
      </c>
      <c r="CF151" s="1401" t="str">
        <f>IF(ISNUMBER(T151),'Cover Page'!$D$35/1000000*T151/'FX rate'!$C$22,"")</f>
        <v/>
      </c>
      <c r="CG151" s="1403">
        <f>IF(ISNUMBER(U151),'Cover Page'!$D$35/1000000*U151/'FX rate'!$C$22,"")</f>
        <v>0</v>
      </c>
      <c r="CH151" s="1402">
        <f>IF(ISNUMBER(V151),'Cover Page'!$D$35/1000000*V151/'FX rate'!$C$22,"")</f>
        <v>0</v>
      </c>
      <c r="CI151" s="1399">
        <f>IF(ISNUMBER(W151),'Cover Page'!$D$35/1000000*W151/'FX rate'!$C$22,"")</f>
        <v>0</v>
      </c>
      <c r="CJ151" s="1034"/>
      <c r="CK151" s="1034"/>
      <c r="CL151" s="1034"/>
      <c r="CM151" s="1034"/>
      <c r="CN151" s="1034"/>
      <c r="CO151" s="1034"/>
      <c r="CP151" s="1034"/>
      <c r="CQ151" s="1034"/>
      <c r="CR151" s="1034"/>
      <c r="CS151" s="1034"/>
    </row>
    <row r="152" spans="1:97" s="2" customFormat="1" ht="14.25" x14ac:dyDescent="0.2">
      <c r="A152" s="6"/>
      <c r="B152" s="85">
        <v>2012</v>
      </c>
      <c r="C152" s="210"/>
      <c r="D152" s="137"/>
      <c r="E152" s="136"/>
      <c r="F152" s="206"/>
      <c r="G152" s="137"/>
      <c r="H152" s="136"/>
      <c r="I152" s="206"/>
      <c r="J152" s="137"/>
      <c r="K152" s="136"/>
      <c r="L152" s="206"/>
      <c r="M152" s="137"/>
      <c r="N152" s="136"/>
      <c r="O152" s="206"/>
      <c r="P152" s="137"/>
      <c r="Q152" s="136"/>
      <c r="R152" s="206"/>
      <c r="S152" s="137"/>
      <c r="T152" s="137"/>
      <c r="U152" s="674">
        <f t="shared" si="24"/>
        <v>0</v>
      </c>
      <c r="V152" s="683">
        <f t="shared" si="25"/>
        <v>0</v>
      </c>
      <c r="W152" s="660">
        <f t="shared" si="26"/>
        <v>0</v>
      </c>
      <c r="AH152" s="1026">
        <v>2012</v>
      </c>
      <c r="AI152" s="1123" t="str">
        <f>IF(ISNUMBER(C152),'Cover Page'!$D$35/1000000*'4 classification'!C152/'FX rate'!$C17,"")</f>
        <v/>
      </c>
      <c r="AJ152" s="1422" t="str">
        <f>IF(ISNUMBER(D152),'Cover Page'!$D$35/1000000*'4 classification'!D152/'FX rate'!$C17,"")</f>
        <v/>
      </c>
      <c r="AK152" s="1124" t="str">
        <f>IF(ISNUMBER(E152),'Cover Page'!$D$35/1000000*'4 classification'!E152/'FX rate'!$C17,"")</f>
        <v/>
      </c>
      <c r="AL152" s="1423" t="str">
        <f>IF(ISNUMBER(F152),'Cover Page'!$D$35/1000000*'4 classification'!F152/'FX rate'!$C17,"")</f>
        <v/>
      </c>
      <c r="AM152" s="1422" t="str">
        <f>IF(ISNUMBER(G152),'Cover Page'!$D$35/1000000*'4 classification'!G152/'FX rate'!$C17,"")</f>
        <v/>
      </c>
      <c r="AN152" s="1124" t="str">
        <f>IF(ISNUMBER(H152),'Cover Page'!$D$35/1000000*'4 classification'!H152/'FX rate'!$C17,"")</f>
        <v/>
      </c>
      <c r="AO152" s="1423" t="str">
        <f>IF(ISNUMBER(I152),'Cover Page'!$D$35/1000000*'4 classification'!I152/'FX rate'!$C17,"")</f>
        <v/>
      </c>
      <c r="AP152" s="1422" t="str">
        <f>IF(ISNUMBER(J152),'Cover Page'!$D$35/1000000*'4 classification'!J152/'FX rate'!$C17,"")</f>
        <v/>
      </c>
      <c r="AQ152" s="1124" t="str">
        <f>IF(ISNUMBER(K152),'Cover Page'!$D$35/1000000*'4 classification'!K152/'FX rate'!$C17,"")</f>
        <v/>
      </c>
      <c r="AR152" s="1423" t="str">
        <f>IF(ISNUMBER(L152),'Cover Page'!$D$35/1000000*'4 classification'!L152/'FX rate'!$C17,"")</f>
        <v/>
      </c>
      <c r="AS152" s="1422" t="str">
        <f>IF(ISNUMBER(M152),'Cover Page'!$D$35/1000000*'4 classification'!M152/'FX rate'!$C17,"")</f>
        <v/>
      </c>
      <c r="AT152" s="1124" t="str">
        <f>IF(ISNUMBER(N152),'Cover Page'!$D$35/1000000*'4 classification'!N152/'FX rate'!$C17,"")</f>
        <v/>
      </c>
      <c r="AU152" s="1423" t="str">
        <f>IF(ISNUMBER(O152),'Cover Page'!$D$35/1000000*'4 classification'!O152/'FX rate'!$C17,"")</f>
        <v/>
      </c>
      <c r="AV152" s="1422" t="str">
        <f>IF(ISNUMBER(P152),'Cover Page'!$D$35/1000000*'4 classification'!P152/'FX rate'!$C17,"")</f>
        <v/>
      </c>
      <c r="AW152" s="1124" t="str">
        <f>IF(ISNUMBER(Q152),'Cover Page'!$D$35/1000000*'4 classification'!Q152/'FX rate'!$C17,"")</f>
        <v/>
      </c>
      <c r="AX152" s="1423" t="str">
        <f>IF(ISNUMBER(R152),'Cover Page'!$D$35/1000000*'4 classification'!R152/'FX rate'!$C17,"")</f>
        <v/>
      </c>
      <c r="AY152" s="1422" t="str">
        <f>IF(ISNUMBER(S152),'Cover Page'!$D$35/1000000*'4 classification'!S152/'FX rate'!$C17,"")</f>
        <v/>
      </c>
      <c r="AZ152" s="1422" t="str">
        <f>IF(ISNUMBER(T152),'Cover Page'!$D$35/1000000*'4 classification'!T152/'FX rate'!$C17,"")</f>
        <v/>
      </c>
      <c r="BA152" s="1123">
        <f>IF(ISNUMBER(U152),'Cover Page'!$D$35/1000000*'4 classification'!U152/'FX rate'!$C17,"")</f>
        <v>0</v>
      </c>
      <c r="BB152" s="1420">
        <f>IF(ISNUMBER(V152),'Cover Page'!$D$35/1000000*'4 classification'!V152/'FX rate'!$C17,"")</f>
        <v>0</v>
      </c>
      <c r="BC152" s="1122">
        <f>IF(ISNUMBER(W152),'Cover Page'!$D$35/1000000*'4 classification'!W152/'FX rate'!$C17,"")</f>
        <v>0</v>
      </c>
      <c r="BD152" s="960"/>
      <c r="BE152" s="960"/>
      <c r="BF152" s="960"/>
      <c r="BG152" s="960"/>
      <c r="BH152" s="960"/>
      <c r="BI152" s="960"/>
      <c r="BN152" s="1099">
        <v>2012</v>
      </c>
      <c r="BO152" s="1177" t="str">
        <f>IF(ISNUMBER(C152),'Cover Page'!$D$35/1000000*C152/'FX rate'!$C$22,"")</f>
        <v/>
      </c>
      <c r="BP152" s="1404" t="str">
        <f>IF(ISNUMBER(D152),'Cover Page'!$D$35/1000000*D152/'FX rate'!$C$22,"")</f>
        <v/>
      </c>
      <c r="BQ152" s="1178" t="str">
        <f>IF(ISNUMBER(E152),'Cover Page'!$D$35/1000000*E152/'FX rate'!$C$22,"")</f>
        <v/>
      </c>
      <c r="BR152" s="1405" t="str">
        <f>IF(ISNUMBER(F152),'Cover Page'!$D$35/1000000*F152/'FX rate'!$C$22,"")</f>
        <v/>
      </c>
      <c r="BS152" s="1404" t="str">
        <f>IF(ISNUMBER(G152),'Cover Page'!$D$35/1000000*G152/'FX rate'!$C$22,"")</f>
        <v/>
      </c>
      <c r="BT152" s="1178" t="str">
        <f>IF(ISNUMBER(H152),'Cover Page'!$D$35/1000000*H152/'FX rate'!$C$22,"")</f>
        <v/>
      </c>
      <c r="BU152" s="1405" t="str">
        <f>IF(ISNUMBER(I152),'Cover Page'!$D$35/1000000*I152/'FX rate'!$C$22,"")</f>
        <v/>
      </c>
      <c r="BV152" s="1404" t="str">
        <f>IF(ISNUMBER(J152),'Cover Page'!$D$35/1000000*J152/'FX rate'!$C$22,"")</f>
        <v/>
      </c>
      <c r="BW152" s="1178" t="str">
        <f>IF(ISNUMBER(K152),'Cover Page'!$D$35/1000000*K152/'FX rate'!$C$22,"")</f>
        <v/>
      </c>
      <c r="BX152" s="1405" t="str">
        <f>IF(ISNUMBER(L152),'Cover Page'!$D$35/1000000*L152/'FX rate'!$C$22,"")</f>
        <v/>
      </c>
      <c r="BY152" s="1404" t="str">
        <f>IF(ISNUMBER(M152),'Cover Page'!$D$35/1000000*M152/'FX rate'!$C$22,"")</f>
        <v/>
      </c>
      <c r="BZ152" s="1178" t="str">
        <f>IF(ISNUMBER(N152),'Cover Page'!$D$35/1000000*N152/'FX rate'!$C$22,"")</f>
        <v/>
      </c>
      <c r="CA152" s="1405" t="str">
        <f>IF(ISNUMBER(O152),'Cover Page'!$D$35/1000000*O152/'FX rate'!$C$22,"")</f>
        <v/>
      </c>
      <c r="CB152" s="1404" t="str">
        <f>IF(ISNUMBER(P152),'Cover Page'!$D$35/1000000*P152/'FX rate'!$C$22,"")</f>
        <v/>
      </c>
      <c r="CC152" s="1178" t="str">
        <f>IF(ISNUMBER(Q152),'Cover Page'!$D$35/1000000*Q152/'FX rate'!$C$22,"")</f>
        <v/>
      </c>
      <c r="CD152" s="1405" t="str">
        <f>IF(ISNUMBER(R152),'Cover Page'!$D$35/1000000*R152/'FX rate'!$C$22,"")</f>
        <v/>
      </c>
      <c r="CE152" s="1404" t="str">
        <f>IF(ISNUMBER(S152),'Cover Page'!$D$35/1000000*S152/'FX rate'!$C$22,"")</f>
        <v/>
      </c>
      <c r="CF152" s="1401" t="str">
        <f>IF(ISNUMBER(T152),'Cover Page'!$D$35/1000000*T152/'FX rate'!$C$22,"")</f>
        <v/>
      </c>
      <c r="CG152" s="1403">
        <f>IF(ISNUMBER(U152),'Cover Page'!$D$35/1000000*U152/'FX rate'!$C$22,"")</f>
        <v>0</v>
      </c>
      <c r="CH152" s="1402">
        <f>IF(ISNUMBER(V152),'Cover Page'!$D$35/1000000*V152/'FX rate'!$C$22,"")</f>
        <v>0</v>
      </c>
      <c r="CI152" s="1399">
        <f>IF(ISNUMBER(W152),'Cover Page'!$D$35/1000000*W152/'FX rate'!$C$22,"")</f>
        <v>0</v>
      </c>
      <c r="CJ152" s="1034"/>
      <c r="CK152" s="1034"/>
      <c r="CL152" s="1034"/>
      <c r="CM152" s="1034"/>
      <c r="CN152" s="1034"/>
      <c r="CO152" s="1034"/>
      <c r="CP152" s="1034"/>
      <c r="CQ152" s="1034"/>
      <c r="CR152" s="1034"/>
      <c r="CS152" s="1034"/>
    </row>
    <row r="153" spans="1:97" s="2" customFormat="1" ht="14.25" x14ac:dyDescent="0.2">
      <c r="A153" s="6"/>
      <c r="B153" s="85">
        <v>2013</v>
      </c>
      <c r="C153" s="210"/>
      <c r="D153" s="137"/>
      <c r="E153" s="136"/>
      <c r="F153" s="206"/>
      <c r="G153" s="137"/>
      <c r="H153" s="136"/>
      <c r="I153" s="206"/>
      <c r="J153" s="137"/>
      <c r="K153" s="136"/>
      <c r="L153" s="206"/>
      <c r="M153" s="137"/>
      <c r="N153" s="136"/>
      <c r="O153" s="206"/>
      <c r="P153" s="137"/>
      <c r="Q153" s="136"/>
      <c r="R153" s="206"/>
      <c r="S153" s="137"/>
      <c r="T153" s="137"/>
      <c r="U153" s="674">
        <f t="shared" si="24"/>
        <v>0</v>
      </c>
      <c r="V153" s="683">
        <f t="shared" si="25"/>
        <v>0</v>
      </c>
      <c r="W153" s="660">
        <f t="shared" si="26"/>
        <v>0</v>
      </c>
      <c r="AH153" s="1026">
        <v>2013</v>
      </c>
      <c r="AI153" s="1123" t="str">
        <f>IF(ISNUMBER(C153),'Cover Page'!$D$35/1000000*'4 classification'!C153/'FX rate'!$C18,"")</f>
        <v/>
      </c>
      <c r="AJ153" s="1422" t="str">
        <f>IF(ISNUMBER(D153),'Cover Page'!$D$35/1000000*'4 classification'!D153/'FX rate'!$C18,"")</f>
        <v/>
      </c>
      <c r="AK153" s="1124" t="str">
        <f>IF(ISNUMBER(E153),'Cover Page'!$D$35/1000000*'4 classification'!E153/'FX rate'!$C18,"")</f>
        <v/>
      </c>
      <c r="AL153" s="1423" t="str">
        <f>IF(ISNUMBER(F153),'Cover Page'!$D$35/1000000*'4 classification'!F153/'FX rate'!$C18,"")</f>
        <v/>
      </c>
      <c r="AM153" s="1422" t="str">
        <f>IF(ISNUMBER(G153),'Cover Page'!$D$35/1000000*'4 classification'!G153/'FX rate'!$C18,"")</f>
        <v/>
      </c>
      <c r="AN153" s="1124" t="str">
        <f>IF(ISNUMBER(H153),'Cover Page'!$D$35/1000000*'4 classification'!H153/'FX rate'!$C18,"")</f>
        <v/>
      </c>
      <c r="AO153" s="1423" t="str">
        <f>IF(ISNUMBER(I153),'Cover Page'!$D$35/1000000*'4 classification'!I153/'FX rate'!$C18,"")</f>
        <v/>
      </c>
      <c r="AP153" s="1422" t="str">
        <f>IF(ISNUMBER(J153),'Cover Page'!$D$35/1000000*'4 classification'!J153/'FX rate'!$C18,"")</f>
        <v/>
      </c>
      <c r="AQ153" s="1124" t="str">
        <f>IF(ISNUMBER(K153),'Cover Page'!$D$35/1000000*'4 classification'!K153/'FX rate'!$C18,"")</f>
        <v/>
      </c>
      <c r="AR153" s="1423" t="str">
        <f>IF(ISNUMBER(L153),'Cover Page'!$D$35/1000000*'4 classification'!L153/'FX rate'!$C18,"")</f>
        <v/>
      </c>
      <c r="AS153" s="1422" t="str">
        <f>IF(ISNUMBER(M153),'Cover Page'!$D$35/1000000*'4 classification'!M153/'FX rate'!$C18,"")</f>
        <v/>
      </c>
      <c r="AT153" s="1124" t="str">
        <f>IF(ISNUMBER(N153),'Cover Page'!$D$35/1000000*'4 classification'!N153/'FX rate'!$C18,"")</f>
        <v/>
      </c>
      <c r="AU153" s="1423" t="str">
        <f>IF(ISNUMBER(O153),'Cover Page'!$D$35/1000000*'4 classification'!O153/'FX rate'!$C18,"")</f>
        <v/>
      </c>
      <c r="AV153" s="1422" t="str">
        <f>IF(ISNUMBER(P153),'Cover Page'!$D$35/1000000*'4 classification'!P153/'FX rate'!$C18,"")</f>
        <v/>
      </c>
      <c r="AW153" s="1124" t="str">
        <f>IF(ISNUMBER(Q153),'Cover Page'!$D$35/1000000*'4 classification'!Q153/'FX rate'!$C18,"")</f>
        <v/>
      </c>
      <c r="AX153" s="1423" t="str">
        <f>IF(ISNUMBER(R153),'Cover Page'!$D$35/1000000*'4 classification'!R153/'FX rate'!$C18,"")</f>
        <v/>
      </c>
      <c r="AY153" s="1422" t="str">
        <f>IF(ISNUMBER(S153),'Cover Page'!$D$35/1000000*'4 classification'!S153/'FX rate'!$C18,"")</f>
        <v/>
      </c>
      <c r="AZ153" s="1422" t="str">
        <f>IF(ISNUMBER(T153),'Cover Page'!$D$35/1000000*'4 classification'!T153/'FX rate'!$C18,"")</f>
        <v/>
      </c>
      <c r="BA153" s="1123">
        <f>IF(ISNUMBER(U153),'Cover Page'!$D$35/1000000*'4 classification'!U153/'FX rate'!$C18,"")</f>
        <v>0</v>
      </c>
      <c r="BB153" s="1420">
        <f>IF(ISNUMBER(V153),'Cover Page'!$D$35/1000000*'4 classification'!V153/'FX rate'!$C18,"")</f>
        <v>0</v>
      </c>
      <c r="BC153" s="1122">
        <f>IF(ISNUMBER(W153),'Cover Page'!$D$35/1000000*'4 classification'!W153/'FX rate'!$C18,"")</f>
        <v>0</v>
      </c>
      <c r="BD153" s="960"/>
      <c r="BE153" s="960"/>
      <c r="BF153" s="960"/>
      <c r="BG153" s="960"/>
      <c r="BH153" s="960"/>
      <c r="BI153" s="960"/>
      <c r="BN153" s="1099">
        <v>2013</v>
      </c>
      <c r="BO153" s="1177" t="str">
        <f>IF(ISNUMBER(C153),'Cover Page'!$D$35/1000000*C153/'FX rate'!$C$22,"")</f>
        <v/>
      </c>
      <c r="BP153" s="1404" t="str">
        <f>IF(ISNUMBER(D153),'Cover Page'!$D$35/1000000*D153/'FX rate'!$C$22,"")</f>
        <v/>
      </c>
      <c r="BQ153" s="1178" t="str">
        <f>IF(ISNUMBER(E153),'Cover Page'!$D$35/1000000*E153/'FX rate'!$C$22,"")</f>
        <v/>
      </c>
      <c r="BR153" s="1405" t="str">
        <f>IF(ISNUMBER(F153),'Cover Page'!$D$35/1000000*F153/'FX rate'!$C$22,"")</f>
        <v/>
      </c>
      <c r="BS153" s="1404" t="str">
        <f>IF(ISNUMBER(G153),'Cover Page'!$D$35/1000000*G153/'FX rate'!$C$22,"")</f>
        <v/>
      </c>
      <c r="BT153" s="1178" t="str">
        <f>IF(ISNUMBER(H153),'Cover Page'!$D$35/1000000*H153/'FX rate'!$C$22,"")</f>
        <v/>
      </c>
      <c r="BU153" s="1405" t="str">
        <f>IF(ISNUMBER(I153),'Cover Page'!$D$35/1000000*I153/'FX rate'!$C$22,"")</f>
        <v/>
      </c>
      <c r="BV153" s="1404" t="str">
        <f>IF(ISNUMBER(J153),'Cover Page'!$D$35/1000000*J153/'FX rate'!$C$22,"")</f>
        <v/>
      </c>
      <c r="BW153" s="1178" t="str">
        <f>IF(ISNUMBER(K153),'Cover Page'!$D$35/1000000*K153/'FX rate'!$C$22,"")</f>
        <v/>
      </c>
      <c r="BX153" s="1405" t="str">
        <f>IF(ISNUMBER(L153),'Cover Page'!$D$35/1000000*L153/'FX rate'!$C$22,"")</f>
        <v/>
      </c>
      <c r="BY153" s="1404" t="str">
        <f>IF(ISNUMBER(M153),'Cover Page'!$D$35/1000000*M153/'FX rate'!$C$22,"")</f>
        <v/>
      </c>
      <c r="BZ153" s="1178" t="str">
        <f>IF(ISNUMBER(N153),'Cover Page'!$D$35/1000000*N153/'FX rate'!$C$22,"")</f>
        <v/>
      </c>
      <c r="CA153" s="1405" t="str">
        <f>IF(ISNUMBER(O153),'Cover Page'!$D$35/1000000*O153/'FX rate'!$C$22,"")</f>
        <v/>
      </c>
      <c r="CB153" s="1404" t="str">
        <f>IF(ISNUMBER(P153),'Cover Page'!$D$35/1000000*P153/'FX rate'!$C$22,"")</f>
        <v/>
      </c>
      <c r="CC153" s="1178" t="str">
        <f>IF(ISNUMBER(Q153),'Cover Page'!$D$35/1000000*Q153/'FX rate'!$C$22,"")</f>
        <v/>
      </c>
      <c r="CD153" s="1405" t="str">
        <f>IF(ISNUMBER(R153),'Cover Page'!$D$35/1000000*R153/'FX rate'!$C$22,"")</f>
        <v/>
      </c>
      <c r="CE153" s="1404" t="str">
        <f>IF(ISNUMBER(S153),'Cover Page'!$D$35/1000000*S153/'FX rate'!$C$22,"")</f>
        <v/>
      </c>
      <c r="CF153" s="1401" t="str">
        <f>IF(ISNUMBER(T153),'Cover Page'!$D$35/1000000*T153/'FX rate'!$C$22,"")</f>
        <v/>
      </c>
      <c r="CG153" s="1403">
        <f>IF(ISNUMBER(U153),'Cover Page'!$D$35/1000000*U153/'FX rate'!$C$22,"")</f>
        <v>0</v>
      </c>
      <c r="CH153" s="1402">
        <f>IF(ISNUMBER(V153),'Cover Page'!$D$35/1000000*V153/'FX rate'!$C$22,"")</f>
        <v>0</v>
      </c>
      <c r="CI153" s="1399">
        <f>IF(ISNUMBER(W153),'Cover Page'!$D$35/1000000*W153/'FX rate'!$C$22,"")</f>
        <v>0</v>
      </c>
      <c r="CJ153" s="1034"/>
      <c r="CK153" s="1034"/>
      <c r="CL153" s="1034"/>
      <c r="CM153" s="1034"/>
      <c r="CN153" s="1034"/>
      <c r="CO153" s="1034"/>
      <c r="CP153" s="1034"/>
      <c r="CQ153" s="1034"/>
      <c r="CR153" s="1034"/>
      <c r="CS153" s="1034"/>
    </row>
    <row r="154" spans="1:97" s="20" customFormat="1" ht="14.25" x14ac:dyDescent="0.2">
      <c r="A154" s="24"/>
      <c r="B154" s="41">
        <v>2014</v>
      </c>
      <c r="C154" s="213"/>
      <c r="D154" s="139"/>
      <c r="E154" s="138"/>
      <c r="F154" s="207"/>
      <c r="G154" s="139"/>
      <c r="H154" s="138"/>
      <c r="I154" s="207"/>
      <c r="J154" s="139"/>
      <c r="K154" s="138"/>
      <c r="L154" s="207"/>
      <c r="M154" s="139"/>
      <c r="N154" s="138"/>
      <c r="O154" s="207"/>
      <c r="P154" s="139"/>
      <c r="Q154" s="138"/>
      <c r="R154" s="207"/>
      <c r="S154" s="139"/>
      <c r="T154" s="139"/>
      <c r="U154" s="674">
        <f t="shared" si="24"/>
        <v>0</v>
      </c>
      <c r="V154" s="683">
        <f t="shared" si="25"/>
        <v>0</v>
      </c>
      <c r="W154" s="660">
        <f t="shared" si="26"/>
        <v>0</v>
      </c>
      <c r="AH154" s="1029">
        <v>2014</v>
      </c>
      <c r="AI154" s="1137" t="str">
        <f>IF(ISNUMBER(C154),'Cover Page'!$D$35/1000000*'4 classification'!C154/'FX rate'!$C19,"")</f>
        <v/>
      </c>
      <c r="AJ154" s="1425" t="str">
        <f>IF(ISNUMBER(D154),'Cover Page'!$D$35/1000000*'4 classification'!D154/'FX rate'!$C19,"")</f>
        <v/>
      </c>
      <c r="AK154" s="1214" t="str">
        <f>IF(ISNUMBER(E154),'Cover Page'!$D$35/1000000*'4 classification'!E154/'FX rate'!$C19,"")</f>
        <v/>
      </c>
      <c r="AL154" s="1426" t="str">
        <f>IF(ISNUMBER(F154),'Cover Page'!$D$35/1000000*'4 classification'!F154/'FX rate'!$C19,"")</f>
        <v/>
      </c>
      <c r="AM154" s="1425" t="str">
        <f>IF(ISNUMBER(G154),'Cover Page'!$D$35/1000000*'4 classification'!G154/'FX rate'!$C19,"")</f>
        <v/>
      </c>
      <c r="AN154" s="1214" t="str">
        <f>IF(ISNUMBER(H154),'Cover Page'!$D$35/1000000*'4 classification'!H154/'FX rate'!$C19,"")</f>
        <v/>
      </c>
      <c r="AO154" s="1426" t="str">
        <f>IF(ISNUMBER(I154),'Cover Page'!$D$35/1000000*'4 classification'!I154/'FX rate'!$C19,"")</f>
        <v/>
      </c>
      <c r="AP154" s="1425" t="str">
        <f>IF(ISNUMBER(J154),'Cover Page'!$D$35/1000000*'4 classification'!J154/'FX rate'!$C19,"")</f>
        <v/>
      </c>
      <c r="AQ154" s="1214" t="str">
        <f>IF(ISNUMBER(K154),'Cover Page'!$D$35/1000000*'4 classification'!K154/'FX rate'!$C19,"")</f>
        <v/>
      </c>
      <c r="AR154" s="1426" t="str">
        <f>IF(ISNUMBER(L154),'Cover Page'!$D$35/1000000*'4 classification'!L154/'FX rate'!$C19,"")</f>
        <v/>
      </c>
      <c r="AS154" s="1425" t="str">
        <f>IF(ISNUMBER(M154),'Cover Page'!$D$35/1000000*'4 classification'!M154/'FX rate'!$C19,"")</f>
        <v/>
      </c>
      <c r="AT154" s="1214" t="str">
        <f>IF(ISNUMBER(N154),'Cover Page'!$D$35/1000000*'4 classification'!N154/'FX rate'!$C19,"")</f>
        <v/>
      </c>
      <c r="AU154" s="1426" t="str">
        <f>IF(ISNUMBER(O154),'Cover Page'!$D$35/1000000*'4 classification'!O154/'FX rate'!$C19,"")</f>
        <v/>
      </c>
      <c r="AV154" s="1425" t="str">
        <f>IF(ISNUMBER(P154),'Cover Page'!$D$35/1000000*'4 classification'!P154/'FX rate'!$C19,"")</f>
        <v/>
      </c>
      <c r="AW154" s="1214" t="str">
        <f>IF(ISNUMBER(Q154),'Cover Page'!$D$35/1000000*'4 classification'!Q154/'FX rate'!$C19,"")</f>
        <v/>
      </c>
      <c r="AX154" s="1426" t="str">
        <f>IF(ISNUMBER(R154),'Cover Page'!$D$35/1000000*'4 classification'!R154/'FX rate'!$C19,"")</f>
        <v/>
      </c>
      <c r="AY154" s="1425" t="str">
        <f>IF(ISNUMBER(S154),'Cover Page'!$D$35/1000000*'4 classification'!S154/'FX rate'!$C19,"")</f>
        <v/>
      </c>
      <c r="AZ154" s="1425" t="str">
        <f>IF(ISNUMBER(T154),'Cover Page'!$D$35/1000000*'4 classification'!T154/'FX rate'!$C19,"")</f>
        <v/>
      </c>
      <c r="BA154" s="1123">
        <f>IF(ISNUMBER(U154),'Cover Page'!$D$35/1000000*'4 classification'!U154/'FX rate'!$C19,"")</f>
        <v>0</v>
      </c>
      <c r="BB154" s="1420">
        <f>IF(ISNUMBER(V154),'Cover Page'!$D$35/1000000*'4 classification'!V154/'FX rate'!$C19,"")</f>
        <v>0</v>
      </c>
      <c r="BC154" s="1122">
        <f>IF(ISNUMBER(W154),'Cover Page'!$D$35/1000000*'4 classification'!W154/'FX rate'!$C19,"")</f>
        <v>0</v>
      </c>
      <c r="BD154" s="960"/>
      <c r="BE154" s="960"/>
      <c r="BF154" s="960"/>
      <c r="BG154" s="960"/>
      <c r="BH154" s="960"/>
      <c r="BI154" s="960"/>
      <c r="BN154" s="1102">
        <v>2014</v>
      </c>
      <c r="BO154" s="1191" t="str">
        <f>IF(ISNUMBER(C154),'Cover Page'!$D$35/1000000*C154/'FX rate'!$C$22,"")</f>
        <v/>
      </c>
      <c r="BP154" s="1406" t="str">
        <f>IF(ISNUMBER(D154),'Cover Page'!$D$35/1000000*D154/'FX rate'!$C$22,"")</f>
        <v/>
      </c>
      <c r="BQ154" s="1192" t="str">
        <f>IF(ISNUMBER(E154),'Cover Page'!$D$35/1000000*E154/'FX rate'!$C$22,"")</f>
        <v/>
      </c>
      <c r="BR154" s="1407" t="str">
        <f>IF(ISNUMBER(F154),'Cover Page'!$D$35/1000000*F154/'FX rate'!$C$22,"")</f>
        <v/>
      </c>
      <c r="BS154" s="1406" t="str">
        <f>IF(ISNUMBER(G154),'Cover Page'!$D$35/1000000*G154/'FX rate'!$C$22,"")</f>
        <v/>
      </c>
      <c r="BT154" s="1192" t="str">
        <f>IF(ISNUMBER(H154),'Cover Page'!$D$35/1000000*H154/'FX rate'!$C$22,"")</f>
        <v/>
      </c>
      <c r="BU154" s="1407" t="str">
        <f>IF(ISNUMBER(I154),'Cover Page'!$D$35/1000000*I154/'FX rate'!$C$22,"")</f>
        <v/>
      </c>
      <c r="BV154" s="1406" t="str">
        <f>IF(ISNUMBER(J154),'Cover Page'!$D$35/1000000*J154/'FX rate'!$C$22,"")</f>
        <v/>
      </c>
      <c r="BW154" s="1192" t="str">
        <f>IF(ISNUMBER(K154),'Cover Page'!$D$35/1000000*K154/'FX rate'!$C$22,"")</f>
        <v/>
      </c>
      <c r="BX154" s="1407" t="str">
        <f>IF(ISNUMBER(L154),'Cover Page'!$D$35/1000000*L154/'FX rate'!$C$22,"")</f>
        <v/>
      </c>
      <c r="BY154" s="1406" t="str">
        <f>IF(ISNUMBER(M154),'Cover Page'!$D$35/1000000*M154/'FX rate'!$C$22,"")</f>
        <v/>
      </c>
      <c r="BZ154" s="1192" t="str">
        <f>IF(ISNUMBER(N154),'Cover Page'!$D$35/1000000*N154/'FX rate'!$C$22,"")</f>
        <v/>
      </c>
      <c r="CA154" s="1407" t="str">
        <f>IF(ISNUMBER(O154),'Cover Page'!$D$35/1000000*O154/'FX rate'!$C$22,"")</f>
        <v/>
      </c>
      <c r="CB154" s="1406" t="str">
        <f>IF(ISNUMBER(P154),'Cover Page'!$D$35/1000000*P154/'FX rate'!$C$22,"")</f>
        <v/>
      </c>
      <c r="CC154" s="1192" t="str">
        <f>IF(ISNUMBER(Q154),'Cover Page'!$D$35/1000000*Q154/'FX rate'!$C$22,"")</f>
        <v/>
      </c>
      <c r="CD154" s="1407" t="str">
        <f>IF(ISNUMBER(R154),'Cover Page'!$D$35/1000000*R154/'FX rate'!$C$22,"")</f>
        <v/>
      </c>
      <c r="CE154" s="1406" t="str">
        <f>IF(ISNUMBER(S154),'Cover Page'!$D$35/1000000*S154/'FX rate'!$C$22,"")</f>
        <v/>
      </c>
      <c r="CF154" s="1490" t="str">
        <f>IF(ISNUMBER(T154),'Cover Page'!$D$35/1000000*T154/'FX rate'!$C$22,"")</f>
        <v/>
      </c>
      <c r="CG154" s="1403">
        <f>IF(ISNUMBER(U154),'Cover Page'!$D$35/1000000*U154/'FX rate'!$C$22,"")</f>
        <v>0</v>
      </c>
      <c r="CH154" s="1402">
        <f>IF(ISNUMBER(V154),'Cover Page'!$D$35/1000000*V154/'FX rate'!$C$22,"")</f>
        <v>0</v>
      </c>
      <c r="CI154" s="1399">
        <f>IF(ISNUMBER(W154),'Cover Page'!$D$35/1000000*W154/'FX rate'!$C$22,"")</f>
        <v>0</v>
      </c>
      <c r="CJ154" s="1034"/>
      <c r="CK154" s="1034"/>
      <c r="CL154" s="1034"/>
      <c r="CM154" s="1034"/>
      <c r="CN154" s="1034"/>
      <c r="CO154" s="1034"/>
      <c r="CP154" s="1034"/>
      <c r="CQ154" s="1034"/>
      <c r="CR154" s="1034"/>
      <c r="CS154" s="1034"/>
    </row>
    <row r="155" spans="1:97" s="20" customFormat="1" ht="14.25" x14ac:dyDescent="0.2">
      <c r="A155" s="24"/>
      <c r="B155" s="85">
        <v>2015</v>
      </c>
      <c r="C155" s="210"/>
      <c r="D155" s="137"/>
      <c r="E155" s="136"/>
      <c r="F155" s="206"/>
      <c r="G155" s="137"/>
      <c r="H155" s="136"/>
      <c r="I155" s="206"/>
      <c r="J155" s="137"/>
      <c r="K155" s="136"/>
      <c r="L155" s="206"/>
      <c r="M155" s="137"/>
      <c r="N155" s="136"/>
      <c r="O155" s="206"/>
      <c r="P155" s="137"/>
      <c r="Q155" s="136"/>
      <c r="R155" s="206"/>
      <c r="S155" s="137"/>
      <c r="T155" s="137"/>
      <c r="U155" s="675">
        <f t="shared" ref="U155:W157" si="27">C155+F155+I155+L155+O155+R155</f>
        <v>0</v>
      </c>
      <c r="V155" s="682">
        <f t="shared" si="27"/>
        <v>0</v>
      </c>
      <c r="W155" s="661">
        <f t="shared" si="27"/>
        <v>0</v>
      </c>
      <c r="AH155" s="1026">
        <v>2015</v>
      </c>
      <c r="AI155" s="1123" t="str">
        <f>IF(ISNUMBER(C155),'Cover Page'!$D$35/1000000*'4 classification'!C155/'FX rate'!$C20,"")</f>
        <v/>
      </c>
      <c r="AJ155" s="1422" t="str">
        <f>IF(ISNUMBER(D155),'Cover Page'!$D$35/1000000*'4 classification'!D155/'FX rate'!$C20,"")</f>
        <v/>
      </c>
      <c r="AK155" s="1124" t="str">
        <f>IF(ISNUMBER(E155),'Cover Page'!$D$35/1000000*'4 classification'!E155/'FX rate'!$C20,"")</f>
        <v/>
      </c>
      <c r="AL155" s="1423" t="str">
        <f>IF(ISNUMBER(F155),'Cover Page'!$D$35/1000000*'4 classification'!F155/'FX rate'!$C20,"")</f>
        <v/>
      </c>
      <c r="AM155" s="1422" t="str">
        <f>IF(ISNUMBER(G155),'Cover Page'!$D$35/1000000*'4 classification'!G155/'FX rate'!$C20,"")</f>
        <v/>
      </c>
      <c r="AN155" s="1124" t="str">
        <f>IF(ISNUMBER(H155),'Cover Page'!$D$35/1000000*'4 classification'!H155/'FX rate'!$C20,"")</f>
        <v/>
      </c>
      <c r="AO155" s="1423" t="str">
        <f>IF(ISNUMBER(I155),'Cover Page'!$D$35/1000000*'4 classification'!I155/'FX rate'!$C20,"")</f>
        <v/>
      </c>
      <c r="AP155" s="1422" t="str">
        <f>IF(ISNUMBER(J155),'Cover Page'!$D$35/1000000*'4 classification'!J155/'FX rate'!$C20,"")</f>
        <v/>
      </c>
      <c r="AQ155" s="1124" t="str">
        <f>IF(ISNUMBER(K155),'Cover Page'!$D$35/1000000*'4 classification'!K155/'FX rate'!$C20,"")</f>
        <v/>
      </c>
      <c r="AR155" s="1423" t="str">
        <f>IF(ISNUMBER(L155),'Cover Page'!$D$35/1000000*'4 classification'!L155/'FX rate'!$C20,"")</f>
        <v/>
      </c>
      <c r="AS155" s="1422" t="str">
        <f>IF(ISNUMBER(M155),'Cover Page'!$D$35/1000000*'4 classification'!M155/'FX rate'!$C20,"")</f>
        <v/>
      </c>
      <c r="AT155" s="1124" t="str">
        <f>IF(ISNUMBER(N155),'Cover Page'!$D$35/1000000*'4 classification'!N155/'FX rate'!$C20,"")</f>
        <v/>
      </c>
      <c r="AU155" s="1423" t="str">
        <f>IF(ISNUMBER(O155),'Cover Page'!$D$35/1000000*'4 classification'!O155/'FX rate'!$C20,"")</f>
        <v/>
      </c>
      <c r="AV155" s="1422" t="str">
        <f>IF(ISNUMBER(P155),'Cover Page'!$D$35/1000000*'4 classification'!P155/'FX rate'!$C20,"")</f>
        <v/>
      </c>
      <c r="AW155" s="1124" t="str">
        <f>IF(ISNUMBER(Q155),'Cover Page'!$D$35/1000000*'4 classification'!Q155/'FX rate'!$C20,"")</f>
        <v/>
      </c>
      <c r="AX155" s="1423" t="str">
        <f>IF(ISNUMBER(R155),'Cover Page'!$D$35/1000000*'4 classification'!R155/'FX rate'!$C20,"")</f>
        <v/>
      </c>
      <c r="AY155" s="1422" t="str">
        <f>IF(ISNUMBER(S155),'Cover Page'!$D$35/1000000*'4 classification'!S155/'FX rate'!$C20,"")</f>
        <v/>
      </c>
      <c r="AZ155" s="1422" t="str">
        <f>IF(ISNUMBER(T155),'Cover Page'!$D$35/1000000*'4 classification'!T155/'FX rate'!$C20,"")</f>
        <v/>
      </c>
      <c r="BA155" s="1123">
        <f>IF(ISNUMBER(U155),'Cover Page'!$D$35/1000000*'4 classification'!U155/'FX rate'!$C20,"")</f>
        <v>0</v>
      </c>
      <c r="BB155" s="1420">
        <f>IF(ISNUMBER(V155),'Cover Page'!$D$35/1000000*'4 classification'!V155/'FX rate'!$C20,"")</f>
        <v>0</v>
      </c>
      <c r="BC155" s="1122">
        <f>IF(ISNUMBER(W155),'Cover Page'!$D$35/1000000*'4 classification'!W155/'FX rate'!$C20,"")</f>
        <v>0</v>
      </c>
      <c r="BD155" s="960"/>
      <c r="BE155" s="960"/>
      <c r="BF155" s="960"/>
      <c r="BG155" s="960"/>
      <c r="BH155" s="960"/>
      <c r="BI155" s="960"/>
      <c r="BN155" s="1099">
        <v>2015</v>
      </c>
      <c r="BO155" s="1177" t="str">
        <f>IF(ISNUMBER(C155),'Cover Page'!$D$35/1000000*C155/'FX rate'!$C$22,"")</f>
        <v/>
      </c>
      <c r="BP155" s="1404" t="str">
        <f>IF(ISNUMBER(D155),'Cover Page'!$D$35/1000000*D155/'FX rate'!$C$22,"")</f>
        <v/>
      </c>
      <c r="BQ155" s="1178" t="str">
        <f>IF(ISNUMBER(E155),'Cover Page'!$D$35/1000000*E155/'FX rate'!$C$22,"")</f>
        <v/>
      </c>
      <c r="BR155" s="1405" t="str">
        <f>IF(ISNUMBER(F155),'Cover Page'!$D$35/1000000*F155/'FX rate'!$C$22,"")</f>
        <v/>
      </c>
      <c r="BS155" s="1404" t="str">
        <f>IF(ISNUMBER(G155),'Cover Page'!$D$35/1000000*G155/'FX rate'!$C$22,"")</f>
        <v/>
      </c>
      <c r="BT155" s="1178" t="str">
        <f>IF(ISNUMBER(H155),'Cover Page'!$D$35/1000000*H155/'FX rate'!$C$22,"")</f>
        <v/>
      </c>
      <c r="BU155" s="1405" t="str">
        <f>IF(ISNUMBER(I155),'Cover Page'!$D$35/1000000*I155/'FX rate'!$C$22,"")</f>
        <v/>
      </c>
      <c r="BV155" s="1404" t="str">
        <f>IF(ISNUMBER(J155),'Cover Page'!$D$35/1000000*J155/'FX rate'!$C$22,"")</f>
        <v/>
      </c>
      <c r="BW155" s="1178" t="str">
        <f>IF(ISNUMBER(K155),'Cover Page'!$D$35/1000000*K155/'FX rate'!$C$22,"")</f>
        <v/>
      </c>
      <c r="BX155" s="1405" t="str">
        <f>IF(ISNUMBER(L155),'Cover Page'!$D$35/1000000*L155/'FX rate'!$C$22,"")</f>
        <v/>
      </c>
      <c r="BY155" s="1404" t="str">
        <f>IF(ISNUMBER(M155),'Cover Page'!$D$35/1000000*M155/'FX rate'!$C$22,"")</f>
        <v/>
      </c>
      <c r="BZ155" s="1178" t="str">
        <f>IF(ISNUMBER(N155),'Cover Page'!$D$35/1000000*N155/'FX rate'!$C$22,"")</f>
        <v/>
      </c>
      <c r="CA155" s="1405" t="str">
        <f>IF(ISNUMBER(O155),'Cover Page'!$D$35/1000000*O155/'FX rate'!$C$22,"")</f>
        <v/>
      </c>
      <c r="CB155" s="1404" t="str">
        <f>IF(ISNUMBER(P155),'Cover Page'!$D$35/1000000*P155/'FX rate'!$C$22,"")</f>
        <v/>
      </c>
      <c r="CC155" s="1178" t="str">
        <f>IF(ISNUMBER(Q155),'Cover Page'!$D$35/1000000*Q155/'FX rate'!$C$22,"")</f>
        <v/>
      </c>
      <c r="CD155" s="1405" t="str">
        <f>IF(ISNUMBER(R155),'Cover Page'!$D$35/1000000*R155/'FX rate'!$C$22,"")</f>
        <v/>
      </c>
      <c r="CE155" s="1404" t="str">
        <f>IF(ISNUMBER(S155),'Cover Page'!$D$35/1000000*S155/'FX rate'!$C$22,"")</f>
        <v/>
      </c>
      <c r="CF155" s="1401" t="str">
        <f>IF(ISNUMBER(T155),'Cover Page'!$D$35/1000000*T155/'FX rate'!$C$22,"")</f>
        <v/>
      </c>
      <c r="CG155" s="1403">
        <f>IF(ISNUMBER(U155),'Cover Page'!$D$35/1000000*U155/'FX rate'!$C$22,"")</f>
        <v>0</v>
      </c>
      <c r="CH155" s="1402">
        <f>IF(ISNUMBER(V155),'Cover Page'!$D$35/1000000*V155/'FX rate'!$C$22,"")</f>
        <v>0</v>
      </c>
      <c r="CI155" s="1399">
        <f>IF(ISNUMBER(W155),'Cover Page'!$D$35/1000000*W155/'FX rate'!$C$22,"")</f>
        <v>0</v>
      </c>
      <c r="CJ155" s="1034"/>
      <c r="CK155" s="1034"/>
      <c r="CL155" s="1034"/>
      <c r="CM155" s="1034"/>
      <c r="CN155" s="1034"/>
      <c r="CO155" s="1034"/>
      <c r="CP155" s="1034"/>
      <c r="CQ155" s="1034"/>
      <c r="CR155" s="1034"/>
      <c r="CS155" s="1034"/>
    </row>
    <row r="156" spans="1:97" s="20" customFormat="1" ht="14.25" x14ac:dyDescent="0.2">
      <c r="A156" s="24"/>
      <c r="B156" s="85">
        <v>2016</v>
      </c>
      <c r="C156" s="210"/>
      <c r="D156" s="137"/>
      <c r="E156" s="136"/>
      <c r="F156" s="206"/>
      <c r="G156" s="137"/>
      <c r="H156" s="136"/>
      <c r="I156" s="206"/>
      <c r="J156" s="137"/>
      <c r="K156" s="136"/>
      <c r="L156" s="206"/>
      <c r="M156" s="137"/>
      <c r="N156" s="136"/>
      <c r="O156" s="206"/>
      <c r="P156" s="137"/>
      <c r="Q156" s="136"/>
      <c r="R156" s="206"/>
      <c r="S156" s="137"/>
      <c r="T156" s="137"/>
      <c r="U156" s="675">
        <f t="shared" ref="U156" si="28">C156+F156+I156+L156+O156+R156</f>
        <v>0</v>
      </c>
      <c r="V156" s="682">
        <f t="shared" ref="V156" si="29">D156+G156+J156+M156+P156+S156</f>
        <v>0</v>
      </c>
      <c r="W156" s="661">
        <f t="shared" ref="W156" si="30">E156+H156+K156+N156+Q156+T156</f>
        <v>0</v>
      </c>
      <c r="AH156" s="1029">
        <v>2016</v>
      </c>
      <c r="AI156" s="1123" t="str">
        <f>IF(ISNUMBER(C156),'Cover Page'!$D$35/1000000*'4 classification'!C156/'FX rate'!$C21,"")</f>
        <v/>
      </c>
      <c r="AJ156" s="1422" t="str">
        <f>IF(ISNUMBER(D156),'Cover Page'!$D$35/1000000*'4 classification'!D156/'FX rate'!$C21,"")</f>
        <v/>
      </c>
      <c r="AK156" s="1124" t="str">
        <f>IF(ISNUMBER(E156),'Cover Page'!$D$35/1000000*'4 classification'!E156/'FX rate'!$C21,"")</f>
        <v/>
      </c>
      <c r="AL156" s="1423" t="str">
        <f>IF(ISNUMBER(F156),'Cover Page'!$D$35/1000000*'4 classification'!F156/'FX rate'!$C21,"")</f>
        <v/>
      </c>
      <c r="AM156" s="1422" t="str">
        <f>IF(ISNUMBER(G156),'Cover Page'!$D$35/1000000*'4 classification'!G156/'FX rate'!$C21,"")</f>
        <v/>
      </c>
      <c r="AN156" s="1124" t="str">
        <f>IF(ISNUMBER(H156),'Cover Page'!$D$35/1000000*'4 classification'!H156/'FX rate'!$C21,"")</f>
        <v/>
      </c>
      <c r="AO156" s="1423" t="str">
        <f>IF(ISNUMBER(I156),'Cover Page'!$D$35/1000000*'4 classification'!I156/'FX rate'!$C21,"")</f>
        <v/>
      </c>
      <c r="AP156" s="1422" t="str">
        <f>IF(ISNUMBER(J156),'Cover Page'!$D$35/1000000*'4 classification'!J156/'FX rate'!$C21,"")</f>
        <v/>
      </c>
      <c r="AQ156" s="1124" t="str">
        <f>IF(ISNUMBER(K156),'Cover Page'!$D$35/1000000*'4 classification'!K156/'FX rate'!$C21,"")</f>
        <v/>
      </c>
      <c r="AR156" s="1423" t="str">
        <f>IF(ISNUMBER(L156),'Cover Page'!$D$35/1000000*'4 classification'!L156/'FX rate'!$C21,"")</f>
        <v/>
      </c>
      <c r="AS156" s="1422" t="str">
        <f>IF(ISNUMBER(M156),'Cover Page'!$D$35/1000000*'4 classification'!M156/'FX rate'!$C21,"")</f>
        <v/>
      </c>
      <c r="AT156" s="1124" t="str">
        <f>IF(ISNUMBER(N156),'Cover Page'!$D$35/1000000*'4 classification'!N156/'FX rate'!$C21,"")</f>
        <v/>
      </c>
      <c r="AU156" s="1423" t="str">
        <f>IF(ISNUMBER(O156),'Cover Page'!$D$35/1000000*'4 classification'!O156/'FX rate'!$C21,"")</f>
        <v/>
      </c>
      <c r="AV156" s="1422" t="str">
        <f>IF(ISNUMBER(P156),'Cover Page'!$D$35/1000000*'4 classification'!P156/'FX rate'!$C21,"")</f>
        <v/>
      </c>
      <c r="AW156" s="1124" t="str">
        <f>IF(ISNUMBER(Q156),'Cover Page'!$D$35/1000000*'4 classification'!Q156/'FX rate'!$C21,"")</f>
        <v/>
      </c>
      <c r="AX156" s="1423" t="str">
        <f>IF(ISNUMBER(R156),'Cover Page'!$D$35/1000000*'4 classification'!R156/'FX rate'!$C21,"")</f>
        <v/>
      </c>
      <c r="AY156" s="1422" t="str">
        <f>IF(ISNUMBER(S156),'Cover Page'!$D$35/1000000*'4 classification'!S156/'FX rate'!$C21,"")</f>
        <v/>
      </c>
      <c r="AZ156" s="1422" t="str">
        <f>IF(ISNUMBER(T156),'Cover Page'!$D$35/1000000*'4 classification'!T156/'FX rate'!$C21,"")</f>
        <v/>
      </c>
      <c r="BA156" s="1123">
        <f>IF(ISNUMBER(U156),'Cover Page'!$D$35/1000000*'4 classification'!U156/'FX rate'!$C21,"")</f>
        <v>0</v>
      </c>
      <c r="BB156" s="1420">
        <f>IF(ISNUMBER(V156),'Cover Page'!$D$35/1000000*'4 classification'!V156/'FX rate'!$C21,"")</f>
        <v>0</v>
      </c>
      <c r="BC156" s="1122">
        <f>IF(ISNUMBER(W156),'Cover Page'!$D$35/1000000*'4 classification'!W156/'FX rate'!$C21,"")</f>
        <v>0</v>
      </c>
      <c r="BD156" s="960"/>
      <c r="BE156" s="960"/>
      <c r="BF156" s="960"/>
      <c r="BG156" s="960"/>
      <c r="BH156" s="960"/>
      <c r="BI156" s="960"/>
      <c r="BN156" s="1102">
        <v>2016</v>
      </c>
      <c r="BO156" s="1177" t="str">
        <f>IF(ISNUMBER(C156),'Cover Page'!$D$35/1000000*C156/'FX rate'!$C$22,"")</f>
        <v/>
      </c>
      <c r="BP156" s="1404" t="str">
        <f>IF(ISNUMBER(D156),'Cover Page'!$D$35/1000000*D156/'FX rate'!$C$22,"")</f>
        <v/>
      </c>
      <c r="BQ156" s="1178" t="str">
        <f>IF(ISNUMBER(E156),'Cover Page'!$D$35/1000000*E156/'FX rate'!$C$22,"")</f>
        <v/>
      </c>
      <c r="BR156" s="1405" t="str">
        <f>IF(ISNUMBER(F156),'Cover Page'!$D$35/1000000*F156/'FX rate'!$C$22,"")</f>
        <v/>
      </c>
      <c r="BS156" s="1404" t="str">
        <f>IF(ISNUMBER(G156),'Cover Page'!$D$35/1000000*G156/'FX rate'!$C$22,"")</f>
        <v/>
      </c>
      <c r="BT156" s="1178" t="str">
        <f>IF(ISNUMBER(H156),'Cover Page'!$D$35/1000000*H156/'FX rate'!$C$22,"")</f>
        <v/>
      </c>
      <c r="BU156" s="1405" t="str">
        <f>IF(ISNUMBER(I156),'Cover Page'!$D$35/1000000*I156/'FX rate'!$C$22,"")</f>
        <v/>
      </c>
      <c r="BV156" s="1404" t="str">
        <f>IF(ISNUMBER(J156),'Cover Page'!$D$35/1000000*J156/'FX rate'!$C$22,"")</f>
        <v/>
      </c>
      <c r="BW156" s="1178" t="str">
        <f>IF(ISNUMBER(K156),'Cover Page'!$D$35/1000000*K156/'FX rate'!$C$22,"")</f>
        <v/>
      </c>
      <c r="BX156" s="1405" t="str">
        <f>IF(ISNUMBER(L156),'Cover Page'!$D$35/1000000*L156/'FX rate'!$C$22,"")</f>
        <v/>
      </c>
      <c r="BY156" s="1404" t="str">
        <f>IF(ISNUMBER(M156),'Cover Page'!$D$35/1000000*M156/'FX rate'!$C$22,"")</f>
        <v/>
      </c>
      <c r="BZ156" s="1178" t="str">
        <f>IF(ISNUMBER(N156),'Cover Page'!$D$35/1000000*N156/'FX rate'!$C$22,"")</f>
        <v/>
      </c>
      <c r="CA156" s="1405" t="str">
        <f>IF(ISNUMBER(O156),'Cover Page'!$D$35/1000000*O156/'FX rate'!$C$22,"")</f>
        <v/>
      </c>
      <c r="CB156" s="1404" t="str">
        <f>IF(ISNUMBER(P156),'Cover Page'!$D$35/1000000*P156/'FX rate'!$C$22,"")</f>
        <v/>
      </c>
      <c r="CC156" s="1178" t="str">
        <f>IF(ISNUMBER(Q156),'Cover Page'!$D$35/1000000*Q156/'FX rate'!$C$22,"")</f>
        <v/>
      </c>
      <c r="CD156" s="1405" t="str">
        <f>IF(ISNUMBER(R156),'Cover Page'!$D$35/1000000*R156/'FX rate'!$C$22,"")</f>
        <v/>
      </c>
      <c r="CE156" s="1404" t="str">
        <f>IF(ISNUMBER(S156),'Cover Page'!$D$35/1000000*S156/'FX rate'!$C$22,"")</f>
        <v/>
      </c>
      <c r="CF156" s="1401" t="str">
        <f>IF(ISNUMBER(T156),'Cover Page'!$D$35/1000000*T156/'FX rate'!$C$22,"")</f>
        <v/>
      </c>
      <c r="CG156" s="1403">
        <f>IF(ISNUMBER(U156),'Cover Page'!$D$35/1000000*U156/'FX rate'!$C$22,"")</f>
        <v>0</v>
      </c>
      <c r="CH156" s="1402">
        <f>IF(ISNUMBER(V156),'Cover Page'!$D$35/1000000*V156/'FX rate'!$C$22,"")</f>
        <v>0</v>
      </c>
      <c r="CI156" s="1399">
        <f>IF(ISNUMBER(W156),'Cover Page'!$D$35/1000000*W156/'FX rate'!$C$22,"")</f>
        <v>0</v>
      </c>
      <c r="CJ156" s="1034"/>
      <c r="CK156" s="1034"/>
      <c r="CL156" s="1034"/>
      <c r="CM156" s="1034"/>
      <c r="CN156" s="1034"/>
      <c r="CO156" s="1034"/>
      <c r="CP156" s="1034"/>
      <c r="CQ156" s="1034"/>
      <c r="CR156" s="1034"/>
      <c r="CS156" s="1034"/>
    </row>
    <row r="157" spans="1:97" s="20" customFormat="1" ht="14.25" x14ac:dyDescent="0.2">
      <c r="A157" s="24"/>
      <c r="B157" s="168">
        <v>2017</v>
      </c>
      <c r="C157" s="893"/>
      <c r="D157" s="896"/>
      <c r="E157" s="805"/>
      <c r="F157" s="897"/>
      <c r="G157" s="896"/>
      <c r="H157" s="805"/>
      <c r="I157" s="897"/>
      <c r="J157" s="896"/>
      <c r="K157" s="805"/>
      <c r="L157" s="897"/>
      <c r="M157" s="896"/>
      <c r="N157" s="805"/>
      <c r="O157" s="897"/>
      <c r="P157" s="896"/>
      <c r="Q157" s="805"/>
      <c r="R157" s="897"/>
      <c r="S157" s="896"/>
      <c r="T157" s="896"/>
      <c r="U157" s="684">
        <f t="shared" si="27"/>
        <v>0</v>
      </c>
      <c r="V157" s="685">
        <f t="shared" si="27"/>
        <v>0</v>
      </c>
      <c r="W157" s="686">
        <f t="shared" si="27"/>
        <v>0</v>
      </c>
      <c r="AH157" s="1138">
        <v>2017</v>
      </c>
      <c r="AI157" s="1146" t="str">
        <f>IF(ISNUMBER(C157),'Cover Page'!$D$35/1000000*'4 classification'!C157/'FX rate'!$C22,"")</f>
        <v/>
      </c>
      <c r="AJ157" s="1424" t="str">
        <f>IF(ISNUMBER(D157),'Cover Page'!$D$35/1000000*'4 classification'!D157/'FX rate'!$C22,"")</f>
        <v/>
      </c>
      <c r="AK157" s="1215" t="str">
        <f>IF(ISNUMBER(E157),'Cover Page'!$D$35/1000000*'4 classification'!E157/'FX rate'!$C22,"")</f>
        <v/>
      </c>
      <c r="AL157" s="1139" t="str">
        <f>IF(ISNUMBER(F157),'Cover Page'!$D$35/1000000*'4 classification'!F157/'FX rate'!$C22,"")</f>
        <v/>
      </c>
      <c r="AM157" s="1424" t="str">
        <f>IF(ISNUMBER(G157),'Cover Page'!$D$35/1000000*'4 classification'!G157/'FX rate'!$C22,"")</f>
        <v/>
      </c>
      <c r="AN157" s="1215" t="str">
        <f>IF(ISNUMBER(H157),'Cover Page'!$D$35/1000000*'4 classification'!H157/'FX rate'!$C22,"")</f>
        <v/>
      </c>
      <c r="AO157" s="1139" t="str">
        <f>IF(ISNUMBER(I157),'Cover Page'!$D$35/1000000*'4 classification'!I157/'FX rate'!$C22,"")</f>
        <v/>
      </c>
      <c r="AP157" s="1424" t="str">
        <f>IF(ISNUMBER(J157),'Cover Page'!$D$35/1000000*'4 classification'!J157/'FX rate'!$C22,"")</f>
        <v/>
      </c>
      <c r="AQ157" s="1215" t="str">
        <f>IF(ISNUMBER(K157),'Cover Page'!$D$35/1000000*'4 classification'!K157/'FX rate'!$C22,"")</f>
        <v/>
      </c>
      <c r="AR157" s="1139" t="str">
        <f>IF(ISNUMBER(L157),'Cover Page'!$D$35/1000000*'4 classification'!L157/'FX rate'!$C22,"")</f>
        <v/>
      </c>
      <c r="AS157" s="1424" t="str">
        <f>IF(ISNUMBER(M157),'Cover Page'!$D$35/1000000*'4 classification'!M157/'FX rate'!$C22,"")</f>
        <v/>
      </c>
      <c r="AT157" s="1215" t="str">
        <f>IF(ISNUMBER(N157),'Cover Page'!$D$35/1000000*'4 classification'!N157/'FX rate'!$C22,"")</f>
        <v/>
      </c>
      <c r="AU157" s="1139" t="str">
        <f>IF(ISNUMBER(O157),'Cover Page'!$D$35/1000000*'4 classification'!O157/'FX rate'!$C22,"")</f>
        <v/>
      </c>
      <c r="AV157" s="1424" t="str">
        <f>IF(ISNUMBER(P157),'Cover Page'!$D$35/1000000*'4 classification'!P157/'FX rate'!$C22,"")</f>
        <v/>
      </c>
      <c r="AW157" s="1215" t="str">
        <f>IF(ISNUMBER(Q157),'Cover Page'!$D$35/1000000*'4 classification'!Q157/'FX rate'!$C22,"")</f>
        <v/>
      </c>
      <c r="AX157" s="1139" t="str">
        <f>IF(ISNUMBER(R157),'Cover Page'!$D$35/1000000*'4 classification'!R157/'FX rate'!$C22,"")</f>
        <v/>
      </c>
      <c r="AY157" s="1424" t="str">
        <f>IF(ISNUMBER(S157),'Cover Page'!$D$35/1000000*'4 classification'!S157/'FX rate'!$C22,"")</f>
        <v/>
      </c>
      <c r="AZ157" s="1424" t="str">
        <f>IF(ISNUMBER(T157),'Cover Page'!$D$35/1000000*'4 classification'!T157/'FX rate'!$C22,"")</f>
        <v/>
      </c>
      <c r="BA157" s="1146">
        <f>IF(ISNUMBER(U157),'Cover Page'!$D$35/1000000*'4 classification'!U157/'FX rate'!$C22,"")</f>
        <v>0</v>
      </c>
      <c r="BB157" s="1424">
        <f>IF(ISNUMBER(V157),'Cover Page'!$D$35/1000000*'4 classification'!V157/'FX rate'!$C22,"")</f>
        <v>0</v>
      </c>
      <c r="BC157" s="1215">
        <f>IF(ISNUMBER(W157),'Cover Page'!$D$35/1000000*'4 classification'!W157/'FX rate'!$C22,"")</f>
        <v>0</v>
      </c>
      <c r="BD157" s="960"/>
      <c r="BE157" s="960"/>
      <c r="BF157" s="960"/>
      <c r="BG157" s="960"/>
      <c r="BH157" s="960"/>
      <c r="BI157" s="960"/>
      <c r="BN157" s="1193">
        <v>2017</v>
      </c>
      <c r="BO157" s="1202" t="str">
        <f>IF(ISNUMBER(C157),'Cover Page'!$D$35/1000000*C157/'FX rate'!$C$22,"")</f>
        <v/>
      </c>
      <c r="BP157" s="1408" t="str">
        <f>IF(ISNUMBER(D157),'Cover Page'!$D$35/1000000*D157/'FX rate'!$C$22,"")</f>
        <v/>
      </c>
      <c r="BQ157" s="1196" t="str">
        <f>IF(ISNUMBER(E157),'Cover Page'!$D$35/1000000*E157/'FX rate'!$C$22,"")</f>
        <v/>
      </c>
      <c r="BR157" s="1194" t="str">
        <f>IF(ISNUMBER(F157),'Cover Page'!$D$35/1000000*F157/'FX rate'!$C$22,"")</f>
        <v/>
      </c>
      <c r="BS157" s="1408" t="str">
        <f>IF(ISNUMBER(G157),'Cover Page'!$D$35/1000000*G157/'FX rate'!$C$22,"")</f>
        <v/>
      </c>
      <c r="BT157" s="1196" t="str">
        <f>IF(ISNUMBER(H157),'Cover Page'!$D$35/1000000*H157/'FX rate'!$C$22,"")</f>
        <v/>
      </c>
      <c r="BU157" s="1194" t="str">
        <f>IF(ISNUMBER(I157),'Cover Page'!$D$35/1000000*I157/'FX rate'!$C$22,"")</f>
        <v/>
      </c>
      <c r="BV157" s="1408" t="str">
        <f>IF(ISNUMBER(J157),'Cover Page'!$D$35/1000000*J157/'FX rate'!$C$22,"")</f>
        <v/>
      </c>
      <c r="BW157" s="1196" t="str">
        <f>IF(ISNUMBER(K157),'Cover Page'!$D$35/1000000*K157/'FX rate'!$C$22,"")</f>
        <v/>
      </c>
      <c r="BX157" s="1194" t="str">
        <f>IF(ISNUMBER(L157),'Cover Page'!$D$35/1000000*L157/'FX rate'!$C$22,"")</f>
        <v/>
      </c>
      <c r="BY157" s="1408" t="str">
        <f>IF(ISNUMBER(M157),'Cover Page'!$D$35/1000000*M157/'FX rate'!$C$22,"")</f>
        <v/>
      </c>
      <c r="BZ157" s="1196" t="str">
        <f>IF(ISNUMBER(N157),'Cover Page'!$D$35/1000000*N157/'FX rate'!$C$22,"")</f>
        <v/>
      </c>
      <c r="CA157" s="1194" t="str">
        <f>IF(ISNUMBER(O157),'Cover Page'!$D$35/1000000*O157/'FX rate'!$C$22,"")</f>
        <v/>
      </c>
      <c r="CB157" s="1408" t="str">
        <f>IF(ISNUMBER(P157),'Cover Page'!$D$35/1000000*P157/'FX rate'!$C$22,"")</f>
        <v/>
      </c>
      <c r="CC157" s="1196" t="str">
        <f>IF(ISNUMBER(Q157),'Cover Page'!$D$35/1000000*Q157/'FX rate'!$C$22,"")</f>
        <v/>
      </c>
      <c r="CD157" s="1194" t="str">
        <f>IF(ISNUMBER(R157),'Cover Page'!$D$35/1000000*R157/'FX rate'!$C$22,"")</f>
        <v/>
      </c>
      <c r="CE157" s="1408" t="str">
        <f>IF(ISNUMBER(S157),'Cover Page'!$D$35/1000000*S157/'FX rate'!$C$22,"")</f>
        <v/>
      </c>
      <c r="CF157" s="1410" t="str">
        <f>IF(ISNUMBER(T157),'Cover Page'!$D$35/1000000*T157/'FX rate'!$C$22,"")</f>
        <v/>
      </c>
      <c r="CG157" s="1202">
        <f>IF(ISNUMBER(U157),'Cover Page'!$D$35/1000000*U157/'FX rate'!$C$22,"")</f>
        <v>0</v>
      </c>
      <c r="CH157" s="1408">
        <f>IF(ISNUMBER(V157),'Cover Page'!$D$35/1000000*V157/'FX rate'!$C$22,"")</f>
        <v>0</v>
      </c>
      <c r="CI157" s="1410">
        <f>IF(ISNUMBER(W157),'Cover Page'!$D$35/1000000*W157/'FX rate'!$C$22,"")</f>
        <v>0</v>
      </c>
      <c r="CJ157" s="1034"/>
      <c r="CK157" s="1034"/>
      <c r="CL157" s="1034"/>
      <c r="CM157" s="1034"/>
      <c r="CN157" s="1034"/>
      <c r="CO157" s="1034"/>
      <c r="CP157" s="1034"/>
      <c r="CQ157" s="1034"/>
      <c r="CR157" s="1034"/>
      <c r="CS157" s="1034"/>
    </row>
    <row r="158" spans="1:97" s="2" customFormat="1" ht="14.25" customHeight="1" x14ac:dyDescent="0.2">
      <c r="B158" s="229" t="s">
        <v>653</v>
      </c>
      <c r="C158" s="1366"/>
      <c r="D158" s="1370"/>
      <c r="E158" s="1367"/>
      <c r="F158" s="1371"/>
      <c r="G158" s="1370"/>
      <c r="H158" s="1367"/>
      <c r="I158" s="1371"/>
      <c r="J158" s="1370"/>
      <c r="K158" s="1367"/>
      <c r="L158" s="1371"/>
      <c r="M158" s="1370"/>
      <c r="N158" s="1367"/>
      <c r="O158" s="1371"/>
      <c r="P158" s="1370"/>
      <c r="Q158" s="1367"/>
      <c r="R158" s="1371"/>
      <c r="S158" s="1370"/>
      <c r="T158" s="1370"/>
      <c r="U158" s="687">
        <f t="shared" si="24"/>
        <v>0</v>
      </c>
      <c r="V158" s="688">
        <f t="shared" si="25"/>
        <v>0</v>
      </c>
      <c r="W158" s="689">
        <f t="shared" si="26"/>
        <v>0</v>
      </c>
      <c r="AH158" s="960"/>
      <c r="AI158" s="960"/>
      <c r="AJ158" s="960"/>
      <c r="AK158" s="960"/>
      <c r="AL158" s="960"/>
      <c r="AM158" s="960"/>
      <c r="AN158" s="960"/>
      <c r="AO158" s="960"/>
      <c r="AP158" s="960"/>
      <c r="AQ158" s="960"/>
      <c r="AR158" s="960"/>
      <c r="AS158" s="960"/>
      <c r="AT158" s="960"/>
      <c r="AU158" s="960"/>
      <c r="AV158" s="960"/>
      <c r="AW158" s="960"/>
      <c r="AX158" s="960"/>
      <c r="AY158" s="960"/>
      <c r="AZ158" s="960"/>
      <c r="BA158" s="960"/>
      <c r="BB158" s="960"/>
      <c r="BC158" s="960"/>
      <c r="BD158" s="960"/>
      <c r="BE158" s="960"/>
      <c r="BF158" s="960"/>
      <c r="BG158" s="960"/>
      <c r="BH158" s="960"/>
      <c r="BI158" s="960"/>
      <c r="BN158" s="1033"/>
      <c r="BO158" s="1033"/>
      <c r="BP158" s="1033"/>
      <c r="BQ158" s="1033"/>
      <c r="BR158" s="1033"/>
      <c r="BS158" s="1033"/>
      <c r="BT158" s="1033"/>
      <c r="BU158" s="1033"/>
      <c r="BV158" s="1033"/>
      <c r="BW158" s="1033"/>
      <c r="BX158" s="1033"/>
      <c r="BY158" s="1033"/>
      <c r="BZ158" s="1033"/>
      <c r="CA158" s="1033"/>
      <c r="CB158" s="1033"/>
      <c r="CC158" s="1033"/>
      <c r="CD158" s="1033"/>
      <c r="CE158" s="1033"/>
      <c r="CF158" s="1033"/>
      <c r="CG158" s="1033"/>
      <c r="CH158" s="1033"/>
      <c r="CI158" s="1033"/>
      <c r="CJ158" s="1034"/>
      <c r="CK158" s="1034"/>
      <c r="CL158" s="1034"/>
      <c r="CM158" s="1034"/>
      <c r="CN158" s="1034"/>
      <c r="CO158" s="1034"/>
      <c r="CP158" s="1034"/>
      <c r="CQ158" s="1034"/>
      <c r="CR158" s="1034"/>
      <c r="CS158" s="1034"/>
    </row>
    <row r="159" spans="1:97" s="14" customFormat="1" ht="69.95" customHeight="1" thickBot="1" x14ac:dyDescent="0.25">
      <c r="A159" s="2"/>
      <c r="B159" s="230" t="s">
        <v>358</v>
      </c>
      <c r="C159" s="216"/>
      <c r="D159" s="231"/>
      <c r="E159" s="217"/>
      <c r="F159" s="232"/>
      <c r="G159" s="231"/>
      <c r="H159" s="217"/>
      <c r="I159" s="232"/>
      <c r="J159" s="231"/>
      <c r="K159" s="217"/>
      <c r="L159" s="232"/>
      <c r="M159" s="231"/>
      <c r="N159" s="217"/>
      <c r="O159" s="232"/>
      <c r="P159" s="231"/>
      <c r="Q159" s="217"/>
      <c r="R159" s="232"/>
      <c r="S159" s="231"/>
      <c r="T159" s="231"/>
      <c r="U159" s="679"/>
      <c r="V159" s="690"/>
      <c r="W159" s="680"/>
      <c r="AH159" s="961"/>
      <c r="AI159" s="961"/>
      <c r="AJ159" s="961"/>
      <c r="AK159" s="961"/>
      <c r="AL159" s="961"/>
      <c r="AM159" s="961"/>
      <c r="AN159" s="961"/>
      <c r="AO159" s="961"/>
      <c r="AP159" s="961"/>
      <c r="AQ159" s="961"/>
      <c r="AR159" s="961"/>
      <c r="AS159" s="961"/>
      <c r="AT159" s="961"/>
      <c r="AU159" s="961"/>
      <c r="AV159" s="961"/>
      <c r="AW159" s="961"/>
      <c r="AX159" s="961"/>
      <c r="AY159" s="961"/>
      <c r="AZ159" s="961"/>
      <c r="BA159" s="961"/>
      <c r="BB159" s="961"/>
      <c r="BC159" s="961"/>
      <c r="BD159" s="960"/>
      <c r="BE159" s="960"/>
      <c r="BF159" s="960"/>
      <c r="BG159" s="960"/>
      <c r="BH159" s="960"/>
      <c r="BI159" s="960"/>
      <c r="BN159" s="1034"/>
      <c r="BO159" s="1034"/>
      <c r="BP159" s="1034"/>
      <c r="BQ159" s="1034"/>
      <c r="BR159" s="1034"/>
      <c r="BS159" s="1034"/>
      <c r="BT159" s="1034"/>
      <c r="BU159" s="1034"/>
      <c r="BV159" s="1034"/>
      <c r="BW159" s="1034"/>
      <c r="BX159" s="1034"/>
      <c r="BY159" s="1034"/>
      <c r="BZ159" s="1034"/>
      <c r="CA159" s="1034"/>
      <c r="CB159" s="1034"/>
      <c r="CC159" s="1034"/>
      <c r="CD159" s="1034"/>
      <c r="CE159" s="1034"/>
      <c r="CF159" s="1034"/>
      <c r="CG159" s="1034"/>
      <c r="CH159" s="1034"/>
      <c r="CI159" s="1034"/>
      <c r="CJ159" s="1034"/>
      <c r="CK159" s="1034"/>
      <c r="CL159" s="1034"/>
      <c r="CM159" s="1034"/>
      <c r="CN159" s="1034"/>
      <c r="CO159" s="1034"/>
      <c r="CP159" s="1034"/>
      <c r="CQ159" s="1034"/>
      <c r="CR159" s="1034"/>
      <c r="CS159" s="1034"/>
    </row>
    <row r="160" spans="1:97" s="2" customFormat="1" ht="20.100000000000001" customHeight="1" x14ac:dyDescent="0.2">
      <c r="B160" s="7"/>
      <c r="C160" s="906" t="str">
        <f>IF(MAX(C152:C157)&gt;0,IF(ISBLANK(C151),"Please extend back to at least 2011",""),"")</f>
        <v/>
      </c>
      <c r="D160" s="906" t="str">
        <f t="shared" ref="D160:T160" si="31">IF(MAX(D152:D157)&gt;0,IF(ISBLANK(D151),"Please extend back to at least 2011",""),"")</f>
        <v/>
      </c>
      <c r="E160" s="906" t="str">
        <f t="shared" si="31"/>
        <v/>
      </c>
      <c r="F160" s="906" t="str">
        <f t="shared" si="31"/>
        <v/>
      </c>
      <c r="G160" s="906" t="str">
        <f t="shared" si="31"/>
        <v/>
      </c>
      <c r="H160" s="906" t="str">
        <f t="shared" si="31"/>
        <v/>
      </c>
      <c r="I160" s="906" t="str">
        <f t="shared" si="31"/>
        <v/>
      </c>
      <c r="J160" s="906" t="str">
        <f t="shared" si="31"/>
        <v/>
      </c>
      <c r="K160" s="906" t="str">
        <f t="shared" si="31"/>
        <v/>
      </c>
      <c r="L160" s="906" t="str">
        <f t="shared" si="31"/>
        <v/>
      </c>
      <c r="M160" s="906" t="str">
        <f t="shared" si="31"/>
        <v/>
      </c>
      <c r="N160" s="906" t="str">
        <f t="shared" si="31"/>
        <v/>
      </c>
      <c r="O160" s="906" t="str">
        <f t="shared" si="31"/>
        <v/>
      </c>
      <c r="P160" s="906" t="str">
        <f t="shared" si="31"/>
        <v/>
      </c>
      <c r="Q160" s="906" t="str">
        <f t="shared" si="31"/>
        <v/>
      </c>
      <c r="R160" s="906" t="str">
        <f t="shared" si="31"/>
        <v/>
      </c>
      <c r="S160" s="906" t="str">
        <f t="shared" si="31"/>
        <v/>
      </c>
      <c r="T160" s="906" t="str">
        <f t="shared" si="31"/>
        <v/>
      </c>
      <c r="U160" s="7"/>
      <c r="V160" s="7"/>
      <c r="W160" s="7"/>
      <c r="AH160" s="960"/>
      <c r="AI160" s="960"/>
      <c r="AJ160" s="960"/>
      <c r="AK160" s="960"/>
      <c r="AL160" s="960"/>
      <c r="AM160" s="960"/>
      <c r="AN160" s="960"/>
      <c r="AO160" s="960"/>
      <c r="AP160" s="960"/>
      <c r="AQ160" s="960"/>
      <c r="AR160" s="960"/>
      <c r="AS160" s="960"/>
      <c r="AT160" s="960"/>
      <c r="AU160" s="960"/>
      <c r="AV160" s="960"/>
      <c r="AW160" s="960"/>
      <c r="AX160" s="960"/>
      <c r="AY160" s="960"/>
      <c r="AZ160" s="960"/>
      <c r="BA160" s="960"/>
      <c r="BB160" s="960"/>
      <c r="BC160" s="960"/>
      <c r="BD160" s="960"/>
      <c r="BE160" s="960"/>
      <c r="BF160" s="960"/>
      <c r="BG160" s="960"/>
      <c r="BH160" s="960"/>
      <c r="BI160" s="960"/>
      <c r="BN160" s="1033"/>
      <c r="BO160" s="1033"/>
      <c r="BP160" s="1033"/>
      <c r="BQ160" s="1033"/>
      <c r="BR160" s="1033"/>
      <c r="BS160" s="1033"/>
      <c r="BT160" s="1033"/>
      <c r="BU160" s="1033"/>
      <c r="BV160" s="1033"/>
      <c r="BW160" s="1033"/>
      <c r="BX160" s="1033"/>
      <c r="BY160" s="1033"/>
      <c r="BZ160" s="1033"/>
      <c r="CA160" s="1033"/>
      <c r="CB160" s="1033"/>
      <c r="CC160" s="1033"/>
      <c r="CD160" s="1033"/>
      <c r="CE160" s="1033"/>
      <c r="CF160" s="1033"/>
      <c r="CG160" s="1033"/>
      <c r="CH160" s="1033"/>
      <c r="CI160" s="1033"/>
      <c r="CJ160" s="1034"/>
      <c r="CK160" s="1034"/>
      <c r="CL160" s="1034"/>
      <c r="CM160" s="1034"/>
      <c r="CN160" s="1034"/>
      <c r="CO160" s="1034"/>
      <c r="CP160" s="1034"/>
      <c r="CQ160" s="1034"/>
      <c r="CR160" s="1034"/>
      <c r="CS160" s="1034"/>
    </row>
    <row r="161" spans="1:97" s="2" customFormat="1" ht="20.100000000000001" customHeight="1" x14ac:dyDescent="0.2">
      <c r="B161" s="1648" t="s">
        <v>671</v>
      </c>
      <c r="C161" s="1649" t="s">
        <v>888</v>
      </c>
      <c r="D161" s="1649" t="s">
        <v>889</v>
      </c>
      <c r="E161" s="1649" t="s">
        <v>890</v>
      </c>
      <c r="F161" s="1649" t="s">
        <v>891</v>
      </c>
      <c r="G161" s="1649" t="s">
        <v>892</v>
      </c>
      <c r="H161" s="1649" t="s">
        <v>893</v>
      </c>
      <c r="I161" s="1649" t="s">
        <v>894</v>
      </c>
      <c r="J161" s="1649" t="s">
        <v>895</v>
      </c>
      <c r="K161" s="1649" t="s">
        <v>896</v>
      </c>
      <c r="L161" s="1649" t="s">
        <v>897</v>
      </c>
      <c r="M161" s="1649" t="s">
        <v>898</v>
      </c>
      <c r="N161" s="1649" t="s">
        <v>899</v>
      </c>
      <c r="O161" s="1649" t="s">
        <v>900</v>
      </c>
      <c r="P161" s="1649" t="s">
        <v>901</v>
      </c>
      <c r="Q161" s="1649" t="s">
        <v>902</v>
      </c>
      <c r="R161" s="1649" t="s">
        <v>903</v>
      </c>
      <c r="S161" s="1649" t="s">
        <v>904</v>
      </c>
      <c r="T161" s="1649" t="s">
        <v>905</v>
      </c>
      <c r="U161" s="7"/>
      <c r="V161" s="7"/>
      <c r="W161" s="7"/>
      <c r="AH161" s="960"/>
      <c r="AI161" s="960"/>
      <c r="AJ161" s="960"/>
      <c r="AK161" s="960"/>
      <c r="AL161" s="960"/>
      <c r="AM161" s="960"/>
      <c r="AN161" s="960"/>
      <c r="AO161" s="960"/>
      <c r="AP161" s="960"/>
      <c r="AQ161" s="960"/>
      <c r="AR161" s="960"/>
      <c r="AS161" s="960"/>
      <c r="AT161" s="960"/>
      <c r="AU161" s="960"/>
      <c r="AV161" s="960"/>
      <c r="AW161" s="960"/>
      <c r="AX161" s="960"/>
      <c r="AY161" s="960"/>
      <c r="AZ161" s="960"/>
      <c r="BA161" s="960"/>
      <c r="BB161" s="960"/>
      <c r="BC161" s="960"/>
      <c r="BD161" s="960"/>
      <c r="BE161" s="960"/>
      <c r="BF161" s="960"/>
      <c r="BG161" s="960"/>
      <c r="BH161" s="960"/>
      <c r="BI161" s="960"/>
      <c r="BN161" s="1033"/>
      <c r="BO161" s="1033"/>
      <c r="BP161" s="1033"/>
      <c r="BQ161" s="1033"/>
      <c r="BR161" s="1033"/>
      <c r="BS161" s="1033"/>
      <c r="BT161" s="1033"/>
      <c r="BU161" s="1033"/>
      <c r="BV161" s="1033"/>
      <c r="BW161" s="1033"/>
      <c r="BX161" s="1033"/>
      <c r="BY161" s="1033"/>
      <c r="BZ161" s="1033"/>
      <c r="CA161" s="1033"/>
      <c r="CB161" s="1033"/>
      <c r="CC161" s="1033"/>
      <c r="CD161" s="1033"/>
      <c r="CE161" s="1033"/>
      <c r="CF161" s="1033"/>
      <c r="CG161" s="1033"/>
      <c r="CH161" s="1033"/>
      <c r="CI161" s="1033"/>
      <c r="CJ161" s="1034"/>
      <c r="CK161" s="1034"/>
      <c r="CL161" s="1034"/>
      <c r="CM161" s="1034"/>
      <c r="CN161" s="1034"/>
      <c r="CO161" s="1034"/>
      <c r="CP161" s="1034"/>
      <c r="CQ161" s="1034"/>
      <c r="CR161" s="1034"/>
      <c r="CS161" s="1034"/>
    </row>
    <row r="162" spans="1:97" s="2" customFormat="1" ht="20.100000000000001" customHeight="1" x14ac:dyDescent="0.2">
      <c r="B162" s="7"/>
      <c r="C162" s="7"/>
      <c r="D162" s="7"/>
      <c r="E162" s="7"/>
      <c r="F162" s="7"/>
      <c r="G162" s="7"/>
      <c r="H162" s="7"/>
      <c r="I162" s="7"/>
      <c r="J162" s="7"/>
      <c r="K162" s="7"/>
      <c r="L162" s="7"/>
      <c r="M162" s="7"/>
      <c r="N162" s="7"/>
      <c r="O162" s="7"/>
      <c r="P162" s="7"/>
      <c r="Q162" s="7"/>
      <c r="R162" s="7"/>
      <c r="S162" s="7"/>
      <c r="T162" s="7"/>
      <c r="U162" s="7"/>
      <c r="V162" s="7"/>
      <c r="W162" s="7"/>
      <c r="AH162" s="960"/>
      <c r="AI162" s="960"/>
      <c r="AJ162" s="960"/>
      <c r="AK162" s="960"/>
      <c r="AL162" s="960"/>
      <c r="AM162" s="960"/>
      <c r="AN162" s="960"/>
      <c r="AO162" s="960"/>
      <c r="AP162" s="960"/>
      <c r="AQ162" s="960"/>
      <c r="AR162" s="960"/>
      <c r="AS162" s="960"/>
      <c r="AT162" s="960"/>
      <c r="AU162" s="960"/>
      <c r="AV162" s="960"/>
      <c r="AW162" s="960"/>
      <c r="AX162" s="960"/>
      <c r="AY162" s="960"/>
      <c r="AZ162" s="960"/>
      <c r="BA162" s="960"/>
      <c r="BB162" s="960"/>
      <c r="BC162" s="960"/>
      <c r="BD162" s="960"/>
      <c r="BE162" s="960"/>
      <c r="BF162" s="960"/>
      <c r="BG162" s="960"/>
      <c r="BH162" s="960"/>
      <c r="BI162" s="960"/>
      <c r="BN162" s="1033"/>
      <c r="BO162" s="1033"/>
      <c r="BP162" s="1033"/>
      <c r="BQ162" s="1033"/>
      <c r="BR162" s="1033"/>
      <c r="BS162" s="1033"/>
      <c r="BT162" s="1033"/>
      <c r="BU162" s="1033"/>
      <c r="BV162" s="1033"/>
      <c r="BW162" s="1033"/>
      <c r="BX162" s="1033"/>
      <c r="BY162" s="1033"/>
      <c r="BZ162" s="1033"/>
      <c r="CA162" s="1033"/>
      <c r="CB162" s="1033"/>
      <c r="CC162" s="1033"/>
      <c r="CD162" s="1033"/>
      <c r="CE162" s="1033"/>
      <c r="CF162" s="1033"/>
      <c r="CG162" s="1033"/>
      <c r="CH162" s="1033"/>
      <c r="CI162" s="1033"/>
      <c r="CJ162" s="1034"/>
      <c r="CK162" s="1034"/>
      <c r="CL162" s="1034"/>
      <c r="CM162" s="1034"/>
      <c r="CN162" s="1034"/>
      <c r="CO162" s="1034"/>
      <c r="CP162" s="1034"/>
      <c r="CQ162" s="1034"/>
      <c r="CR162" s="1034"/>
      <c r="CS162" s="1034"/>
    </row>
    <row r="163" spans="1:97" s="2" customFormat="1" ht="14.25" customHeight="1" x14ac:dyDescent="0.25">
      <c r="B163" s="106" t="s">
        <v>1229</v>
      </c>
      <c r="C163" s="7"/>
      <c r="D163" s="7"/>
      <c r="E163" s="7"/>
      <c r="F163" s="7"/>
      <c r="G163" s="7"/>
      <c r="H163" s="7"/>
      <c r="I163" s="7"/>
      <c r="J163" s="7"/>
      <c r="K163" s="7"/>
      <c r="L163" s="7"/>
      <c r="M163" s="7"/>
      <c r="N163" s="7"/>
      <c r="O163" s="7"/>
      <c r="P163" s="7"/>
      <c r="Q163" s="7"/>
      <c r="R163" s="7"/>
      <c r="S163" s="7"/>
      <c r="T163" s="7"/>
      <c r="U163" s="7"/>
      <c r="V163" s="7"/>
      <c r="W163" s="7"/>
      <c r="AH163" s="1216"/>
      <c r="AI163" s="960"/>
      <c r="AJ163" s="960"/>
      <c r="AK163" s="960"/>
      <c r="AL163" s="960"/>
      <c r="AM163" s="960"/>
      <c r="AN163" s="960"/>
      <c r="AO163" s="960"/>
      <c r="AP163" s="960"/>
      <c r="AQ163" s="960"/>
      <c r="AR163" s="960"/>
      <c r="AS163" s="960"/>
      <c r="AT163" s="960"/>
      <c r="AU163" s="960"/>
      <c r="AV163" s="960"/>
      <c r="AW163" s="960"/>
      <c r="AX163" s="960"/>
      <c r="AY163" s="960"/>
      <c r="AZ163" s="960"/>
      <c r="BA163" s="960"/>
      <c r="BB163" s="960"/>
      <c r="BC163" s="960"/>
      <c r="BD163" s="960"/>
      <c r="BE163" s="960"/>
      <c r="BF163" s="960"/>
      <c r="BG163" s="960"/>
      <c r="BH163" s="960"/>
      <c r="BI163" s="960"/>
      <c r="BN163" s="1217"/>
      <c r="BO163" s="1033"/>
      <c r="BP163" s="1033"/>
      <c r="BQ163" s="1033"/>
      <c r="BR163" s="1033"/>
      <c r="BS163" s="1033"/>
      <c r="BT163" s="1033"/>
      <c r="BU163" s="1033"/>
      <c r="BV163" s="1033"/>
      <c r="BW163" s="1033"/>
      <c r="BX163" s="1033"/>
      <c r="BY163" s="1033"/>
      <c r="BZ163" s="1033"/>
      <c r="CA163" s="1033"/>
      <c r="CB163" s="1033"/>
      <c r="CC163" s="1033"/>
      <c r="CD163" s="1033"/>
      <c r="CE163" s="1033"/>
      <c r="CF163" s="1033"/>
      <c r="CG163" s="1033"/>
      <c r="CH163" s="1033"/>
      <c r="CI163" s="1033"/>
      <c r="CJ163" s="1034"/>
      <c r="CK163" s="1034"/>
      <c r="CL163" s="1034"/>
      <c r="CM163" s="1034"/>
      <c r="CN163" s="1034"/>
      <c r="CO163" s="1034"/>
      <c r="CP163" s="1034"/>
      <c r="CQ163" s="1034"/>
      <c r="CR163" s="1034"/>
      <c r="CS163" s="1034"/>
    </row>
    <row r="164" spans="1:97" s="2" customFormat="1" ht="9.9499999999999993" customHeight="1" x14ac:dyDescent="0.2">
      <c r="B164" s="7"/>
      <c r="C164" s="7"/>
      <c r="D164" s="7"/>
      <c r="E164" s="7"/>
      <c r="F164" s="7"/>
      <c r="G164" s="7"/>
      <c r="H164" s="7"/>
      <c r="I164" s="7"/>
      <c r="J164" s="7"/>
      <c r="K164" s="7"/>
      <c r="L164" s="7"/>
      <c r="M164" s="7"/>
      <c r="N164" s="7"/>
      <c r="O164" s="7"/>
      <c r="P164" s="7"/>
      <c r="Q164" s="7"/>
      <c r="R164" s="7"/>
      <c r="S164" s="7"/>
      <c r="T164" s="7"/>
      <c r="U164" s="7"/>
      <c r="V164" s="7"/>
      <c r="W164" s="7"/>
      <c r="AH164" s="960"/>
      <c r="AI164" s="960"/>
      <c r="AJ164" s="960"/>
      <c r="AK164" s="960"/>
      <c r="AL164" s="960"/>
      <c r="AM164" s="960"/>
      <c r="AN164" s="960"/>
      <c r="AO164" s="960"/>
      <c r="AP164" s="960"/>
      <c r="AQ164" s="960"/>
      <c r="AR164" s="960"/>
      <c r="AS164" s="960"/>
      <c r="AT164" s="960"/>
      <c r="AU164" s="960"/>
      <c r="AV164" s="960"/>
      <c r="AW164" s="960"/>
      <c r="AX164" s="960"/>
      <c r="AY164" s="960"/>
      <c r="AZ164" s="960"/>
      <c r="BA164" s="960"/>
      <c r="BB164" s="960"/>
      <c r="BC164" s="960"/>
      <c r="BD164" s="960"/>
      <c r="BE164" s="960"/>
      <c r="BF164" s="960"/>
      <c r="BG164" s="960"/>
      <c r="BH164" s="960"/>
      <c r="BI164" s="960"/>
      <c r="BN164" s="1033"/>
      <c r="BO164" s="1033"/>
      <c r="BP164" s="1033"/>
      <c r="BQ164" s="1033"/>
      <c r="BR164" s="1033"/>
      <c r="BS164" s="1033"/>
      <c r="BT164" s="1033"/>
      <c r="BU164" s="1033"/>
      <c r="BV164" s="1033"/>
      <c r="BW164" s="1033"/>
      <c r="BX164" s="1033"/>
      <c r="BY164" s="1033"/>
      <c r="BZ164" s="1033"/>
      <c r="CA164" s="1033"/>
      <c r="CB164" s="1033"/>
      <c r="CC164" s="1033"/>
      <c r="CD164" s="1033"/>
      <c r="CE164" s="1033"/>
      <c r="CF164" s="1033"/>
      <c r="CG164" s="1033"/>
      <c r="CH164" s="1033"/>
      <c r="CI164" s="1033"/>
      <c r="CJ164" s="1034"/>
      <c r="CK164" s="1034"/>
      <c r="CL164" s="1034"/>
      <c r="CM164" s="1034"/>
      <c r="CN164" s="1034"/>
      <c r="CO164" s="1034"/>
      <c r="CP164" s="1034"/>
      <c r="CQ164" s="1034"/>
      <c r="CR164" s="1034"/>
      <c r="CS164" s="1034"/>
    </row>
    <row r="165" spans="1:97" s="2" customFormat="1" ht="14.25" customHeight="1" x14ac:dyDescent="0.25">
      <c r="B165" s="2136"/>
      <c r="C165" s="182" t="s">
        <v>1</v>
      </c>
      <c r="D165" s="183" t="s">
        <v>2</v>
      </c>
      <c r="E165" s="182" t="s">
        <v>3</v>
      </c>
      <c r="F165" s="183" t="s">
        <v>94</v>
      </c>
      <c r="G165" s="182" t="s">
        <v>4</v>
      </c>
      <c r="H165" s="183" t="s">
        <v>5</v>
      </c>
      <c r="I165" s="182" t="s">
        <v>6</v>
      </c>
      <c r="J165" s="183" t="s">
        <v>7</v>
      </c>
      <c r="K165" s="182" t="s">
        <v>8</v>
      </c>
      <c r="L165" s="183" t="s">
        <v>9</v>
      </c>
      <c r="M165" s="182" t="s">
        <v>10</v>
      </c>
      <c r="N165" s="183" t="s">
        <v>11</v>
      </c>
      <c r="O165" s="182" t="s">
        <v>12</v>
      </c>
      <c r="P165" s="183" t="s">
        <v>13</v>
      </c>
      <c r="Q165" s="182" t="s">
        <v>14</v>
      </c>
      <c r="R165" s="183" t="s">
        <v>15</v>
      </c>
      <c r="S165" s="182" t="s">
        <v>14</v>
      </c>
      <c r="T165" s="183" t="s">
        <v>15</v>
      </c>
      <c r="U165" s="184" t="s">
        <v>16</v>
      </c>
      <c r="V165" s="185" t="s">
        <v>17</v>
      </c>
      <c r="W165" s="185" t="s">
        <v>18</v>
      </c>
      <c r="AH165" s="1106"/>
      <c r="AI165" s="1141"/>
      <c r="AJ165" s="965"/>
      <c r="AK165" s="1141"/>
      <c r="AL165" s="965"/>
      <c r="AM165" s="1141"/>
      <c r="AN165" s="965"/>
      <c r="AO165" s="1141"/>
      <c r="AP165" s="965"/>
      <c r="AQ165" s="1141"/>
      <c r="AR165" s="965"/>
      <c r="AS165" s="1141"/>
      <c r="AT165" s="965"/>
      <c r="AU165" s="1141"/>
      <c r="AV165" s="965"/>
      <c r="AW165" s="1141"/>
      <c r="AX165" s="965"/>
      <c r="AY165" s="1141"/>
      <c r="AZ165" s="965"/>
      <c r="BA165" s="1141"/>
      <c r="BB165" s="965"/>
      <c r="BC165" s="965"/>
      <c r="BD165" s="960"/>
      <c r="BE165" s="960"/>
      <c r="BF165" s="960"/>
      <c r="BG165" s="960"/>
      <c r="BH165" s="960"/>
      <c r="BI165" s="960"/>
      <c r="BN165" s="1158"/>
      <c r="BO165" s="1197"/>
      <c r="BP165" s="1038"/>
      <c r="BQ165" s="1197"/>
      <c r="BR165" s="1038"/>
      <c r="BS165" s="1197"/>
      <c r="BT165" s="1038"/>
      <c r="BU165" s="1197"/>
      <c r="BV165" s="1038"/>
      <c r="BW165" s="1197"/>
      <c r="BX165" s="1038"/>
      <c r="BY165" s="1197"/>
      <c r="BZ165" s="1038"/>
      <c r="CA165" s="1197"/>
      <c r="CB165" s="1038"/>
      <c r="CC165" s="1197"/>
      <c r="CD165" s="1038"/>
      <c r="CE165" s="1197"/>
      <c r="CF165" s="1038"/>
      <c r="CG165" s="1197"/>
      <c r="CH165" s="1038"/>
      <c r="CI165" s="1038"/>
      <c r="CJ165" s="1034"/>
      <c r="CK165" s="1034"/>
      <c r="CL165" s="1034"/>
      <c r="CM165" s="1034"/>
      <c r="CN165" s="1034"/>
      <c r="CO165" s="1034"/>
      <c r="CP165" s="1034"/>
      <c r="CQ165" s="1034"/>
      <c r="CR165" s="1034"/>
      <c r="CS165" s="1034"/>
    </row>
    <row r="166" spans="1:97" s="2" customFormat="1" ht="39" customHeight="1" x14ac:dyDescent="0.25">
      <c r="B166" s="2137"/>
      <c r="C166" s="2139" t="s">
        <v>45</v>
      </c>
      <c r="D166" s="49"/>
      <c r="E166" s="131"/>
      <c r="F166" s="2141" t="s">
        <v>59</v>
      </c>
      <c r="G166" s="49"/>
      <c r="H166" s="157"/>
      <c r="I166" s="2141" t="s">
        <v>71</v>
      </c>
      <c r="J166" s="49"/>
      <c r="K166" s="157"/>
      <c r="L166" s="2141" t="s">
        <v>111</v>
      </c>
      <c r="M166" s="49"/>
      <c r="N166" s="157"/>
      <c r="O166" s="2141" t="s">
        <v>112</v>
      </c>
      <c r="P166" s="49"/>
      <c r="Q166" s="157"/>
      <c r="R166" s="2141" t="s">
        <v>113</v>
      </c>
      <c r="S166" s="49"/>
      <c r="T166" s="158"/>
      <c r="U166" s="2034" t="s">
        <v>50</v>
      </c>
      <c r="V166" s="49"/>
      <c r="W166" s="157"/>
      <c r="AH166" s="1383" t="s">
        <v>1228</v>
      </c>
      <c r="AI166" s="1147"/>
      <c r="AJ166" s="973"/>
      <c r="AK166" s="973"/>
      <c r="AL166" s="1147"/>
      <c r="AM166" s="973"/>
      <c r="AN166" s="973"/>
      <c r="AO166" s="1147"/>
      <c r="AP166" s="973"/>
      <c r="AQ166" s="973"/>
      <c r="AR166" s="1147"/>
      <c r="AS166" s="973"/>
      <c r="AT166" s="973"/>
      <c r="AU166" s="1147"/>
      <c r="AV166" s="973"/>
      <c r="AW166" s="973"/>
      <c r="AX166" s="1147"/>
      <c r="AY166" s="973"/>
      <c r="AZ166" s="973"/>
      <c r="BA166" s="1148"/>
      <c r="BB166" s="973"/>
      <c r="BC166" s="973"/>
      <c r="BD166" s="960"/>
      <c r="BE166" s="960"/>
      <c r="BF166" s="960"/>
      <c r="BG166" s="960"/>
      <c r="BH166" s="960"/>
      <c r="BI166" s="960"/>
      <c r="BN166" s="1392" t="s">
        <v>1228</v>
      </c>
      <c r="BO166" s="1203"/>
      <c r="BP166" s="1046"/>
      <c r="BQ166" s="1046"/>
      <c r="BR166" s="1203"/>
      <c r="BS166" s="1046"/>
      <c r="BT166" s="1046"/>
      <c r="BU166" s="1203"/>
      <c r="BV166" s="1046"/>
      <c r="BW166" s="1046"/>
      <c r="BX166" s="1203"/>
      <c r="BY166" s="1046"/>
      <c r="BZ166" s="1046"/>
      <c r="CA166" s="1203"/>
      <c r="CB166" s="1046"/>
      <c r="CC166" s="1046"/>
      <c r="CD166" s="1203"/>
      <c r="CE166" s="1046"/>
      <c r="CF166" s="1046"/>
      <c r="CG166" s="1204"/>
      <c r="CH166" s="1046"/>
      <c r="CI166" s="1046"/>
      <c r="CJ166" s="1034"/>
      <c r="CK166" s="1034"/>
      <c r="CL166" s="1034"/>
      <c r="CM166" s="1034"/>
      <c r="CN166" s="1034"/>
      <c r="CO166" s="1034"/>
      <c r="CP166" s="1034"/>
      <c r="CQ166" s="1034"/>
      <c r="CR166" s="1034"/>
      <c r="CS166" s="1034"/>
    </row>
    <row r="167" spans="1:97" s="2" customFormat="1" ht="60.95" customHeight="1" thickBot="1" x14ac:dyDescent="0.25">
      <c r="B167" s="2138"/>
      <c r="C167" s="2140"/>
      <c r="D167" s="386" t="s">
        <v>355</v>
      </c>
      <c r="E167" s="387" t="s">
        <v>360</v>
      </c>
      <c r="F167" s="2142"/>
      <c r="G167" s="386" t="s">
        <v>355</v>
      </c>
      <c r="H167" s="387" t="s">
        <v>360</v>
      </c>
      <c r="I167" s="2142"/>
      <c r="J167" s="386" t="s">
        <v>355</v>
      </c>
      <c r="K167" s="387" t="s">
        <v>360</v>
      </c>
      <c r="L167" s="2142"/>
      <c r="M167" s="386" t="s">
        <v>355</v>
      </c>
      <c r="N167" s="387" t="s">
        <v>360</v>
      </c>
      <c r="O167" s="2142"/>
      <c r="P167" s="386" t="s">
        <v>355</v>
      </c>
      <c r="Q167" s="387" t="s">
        <v>360</v>
      </c>
      <c r="R167" s="2142"/>
      <c r="S167" s="386" t="s">
        <v>355</v>
      </c>
      <c r="T167" s="387" t="s">
        <v>360</v>
      </c>
      <c r="U167" s="2155"/>
      <c r="V167" s="386" t="s">
        <v>355</v>
      </c>
      <c r="W167" s="387" t="s">
        <v>361</v>
      </c>
      <c r="AH167" s="1381" t="s">
        <v>598</v>
      </c>
      <c r="AI167" s="1147"/>
      <c r="AJ167" s="1143"/>
      <c r="AK167" s="1143"/>
      <c r="AL167" s="1147"/>
      <c r="AM167" s="1143"/>
      <c r="AN167" s="1143"/>
      <c r="AO167" s="1147"/>
      <c r="AP167" s="1143"/>
      <c r="AQ167" s="1143"/>
      <c r="AR167" s="1147"/>
      <c r="AS167" s="1143"/>
      <c r="AT167" s="1143"/>
      <c r="AU167" s="1147"/>
      <c r="AV167" s="1143"/>
      <c r="AW167" s="1143"/>
      <c r="AX167" s="1147"/>
      <c r="AY167" s="1143"/>
      <c r="AZ167" s="1143"/>
      <c r="BA167" s="1148"/>
      <c r="BB167" s="1143"/>
      <c r="BC167" s="1143"/>
      <c r="BD167" s="960"/>
      <c r="BE167" s="960"/>
      <c r="BF167" s="960"/>
      <c r="BG167" s="960"/>
      <c r="BH167" s="960"/>
      <c r="BI167" s="960"/>
      <c r="BN167" s="1390" t="s">
        <v>806</v>
      </c>
      <c r="BO167" s="1203"/>
      <c r="BP167" s="1199"/>
      <c r="BQ167" s="1199"/>
      <c r="BR167" s="1203"/>
      <c r="BS167" s="1199"/>
      <c r="BT167" s="1199"/>
      <c r="BU167" s="1203"/>
      <c r="BV167" s="1199"/>
      <c r="BW167" s="1199"/>
      <c r="BX167" s="1203"/>
      <c r="BY167" s="1199"/>
      <c r="BZ167" s="1199"/>
      <c r="CA167" s="1203"/>
      <c r="CB167" s="1199"/>
      <c r="CC167" s="1199"/>
      <c r="CD167" s="1203"/>
      <c r="CE167" s="1199"/>
      <c r="CF167" s="1199"/>
      <c r="CG167" s="1204"/>
      <c r="CH167" s="1199"/>
      <c r="CI167" s="1199"/>
      <c r="CJ167" s="1034"/>
      <c r="CK167" s="1034"/>
      <c r="CL167" s="1034"/>
      <c r="CM167" s="1034"/>
      <c r="CN167" s="1034"/>
      <c r="CO167" s="1034"/>
      <c r="CP167" s="1034"/>
      <c r="CQ167" s="1034"/>
      <c r="CR167" s="1034"/>
      <c r="CS167" s="1034"/>
    </row>
    <row r="168" spans="1:97" s="2" customFormat="1" ht="60" customHeight="1" x14ac:dyDescent="0.2">
      <c r="B168" s="226" t="s">
        <v>43</v>
      </c>
      <c r="C168" s="694"/>
      <c r="D168" s="187"/>
      <c r="E168" s="95"/>
      <c r="F168" s="712"/>
      <c r="G168" s="187"/>
      <c r="H168" s="95"/>
      <c r="I168" s="712"/>
      <c r="J168" s="187"/>
      <c r="K168" s="95"/>
      <c r="L168" s="712"/>
      <c r="M168" s="187"/>
      <c r="N168" s="95"/>
      <c r="O168" s="712"/>
      <c r="P168" s="187"/>
      <c r="Q168" s="95"/>
      <c r="R168" s="712"/>
      <c r="S168" s="187"/>
      <c r="T168" s="187"/>
      <c r="U168" s="98"/>
      <c r="V168" s="187"/>
      <c r="W168" s="95"/>
      <c r="AH168" s="1142"/>
      <c r="AI168" s="1107" t="s">
        <v>1</v>
      </c>
      <c r="AJ168" s="1108" t="s">
        <v>2</v>
      </c>
      <c r="AK168" s="1107" t="s">
        <v>3</v>
      </c>
      <c r="AL168" s="1108" t="s">
        <v>94</v>
      </c>
      <c r="AM168" s="1107" t="s">
        <v>4</v>
      </c>
      <c r="AN168" s="1108" t="s">
        <v>5</v>
      </c>
      <c r="AO168" s="1107" t="s">
        <v>6</v>
      </c>
      <c r="AP168" s="1108" t="s">
        <v>7</v>
      </c>
      <c r="AQ168" s="1107" t="s">
        <v>8</v>
      </c>
      <c r="AR168" s="1108" t="s">
        <v>9</v>
      </c>
      <c r="AS168" s="1107" t="s">
        <v>10</v>
      </c>
      <c r="AT168" s="1108" t="s">
        <v>11</v>
      </c>
      <c r="AU168" s="1107" t="s">
        <v>12</v>
      </c>
      <c r="AV168" s="1108" t="s">
        <v>13</v>
      </c>
      <c r="AW168" s="1107" t="s">
        <v>14</v>
      </c>
      <c r="AX168" s="1108" t="s">
        <v>15</v>
      </c>
      <c r="AY168" s="1107" t="s">
        <v>14</v>
      </c>
      <c r="AZ168" s="1108" t="s">
        <v>15</v>
      </c>
      <c r="BA168" s="1107" t="s">
        <v>16</v>
      </c>
      <c r="BB168" s="1108" t="s">
        <v>17</v>
      </c>
      <c r="BC168" s="1108" t="s">
        <v>18</v>
      </c>
      <c r="BD168" s="960"/>
      <c r="BE168" s="960"/>
      <c r="BF168" s="960"/>
      <c r="BG168" s="960"/>
      <c r="BH168" s="960"/>
      <c r="BI168" s="960"/>
      <c r="BN168" s="1198"/>
      <c r="BO168" s="1159" t="s">
        <v>1</v>
      </c>
      <c r="BP168" s="1160" t="s">
        <v>2</v>
      </c>
      <c r="BQ168" s="1159" t="s">
        <v>3</v>
      </c>
      <c r="BR168" s="1160" t="s">
        <v>94</v>
      </c>
      <c r="BS168" s="1159" t="s">
        <v>4</v>
      </c>
      <c r="BT168" s="1160" t="s">
        <v>5</v>
      </c>
      <c r="BU168" s="1159" t="s">
        <v>6</v>
      </c>
      <c r="BV168" s="1160" t="s">
        <v>7</v>
      </c>
      <c r="BW168" s="1159" t="s">
        <v>8</v>
      </c>
      <c r="BX168" s="1160" t="s">
        <v>9</v>
      </c>
      <c r="BY168" s="1159" t="s">
        <v>10</v>
      </c>
      <c r="BZ168" s="1160" t="s">
        <v>11</v>
      </c>
      <c r="CA168" s="1159" t="s">
        <v>12</v>
      </c>
      <c r="CB168" s="1160" t="s">
        <v>13</v>
      </c>
      <c r="CC168" s="1159" t="s">
        <v>14</v>
      </c>
      <c r="CD168" s="1160" t="s">
        <v>15</v>
      </c>
      <c r="CE168" s="1159" t="s">
        <v>14</v>
      </c>
      <c r="CF168" s="1160" t="s">
        <v>15</v>
      </c>
      <c r="CG168" s="1159" t="s">
        <v>16</v>
      </c>
      <c r="CH168" s="1160" t="s">
        <v>17</v>
      </c>
      <c r="CI168" s="1160" t="s">
        <v>18</v>
      </c>
      <c r="CJ168" s="1034"/>
      <c r="CK168" s="1034"/>
      <c r="CL168" s="1034"/>
      <c r="CM168" s="1034"/>
      <c r="CN168" s="1034"/>
      <c r="CO168" s="1034"/>
      <c r="CP168" s="1034"/>
      <c r="CQ168" s="1034"/>
      <c r="CR168" s="1034"/>
      <c r="CS168" s="1034"/>
    </row>
    <row r="169" spans="1:97" s="2" customFormat="1" ht="60" customHeight="1" x14ac:dyDescent="0.2">
      <c r="B169" s="227" t="s">
        <v>109</v>
      </c>
      <c r="C169" s="700"/>
      <c r="D169" s="188"/>
      <c r="E169" s="96"/>
      <c r="F169" s="713"/>
      <c r="G169" s="188"/>
      <c r="H169" s="96"/>
      <c r="I169" s="713"/>
      <c r="J169" s="188"/>
      <c r="K169" s="96"/>
      <c r="L169" s="713"/>
      <c r="M169" s="188"/>
      <c r="N169" s="96"/>
      <c r="O169" s="713"/>
      <c r="P169" s="188"/>
      <c r="Q169" s="96"/>
      <c r="R169" s="713"/>
      <c r="S169" s="188"/>
      <c r="T169" s="188"/>
      <c r="U169" s="99"/>
      <c r="V169" s="188"/>
      <c r="W169" s="96"/>
      <c r="AH169" s="1144"/>
      <c r="AI169" s="2123" t="str">
        <f>C166</f>
        <v>Entity Type 1</v>
      </c>
      <c r="AJ169" s="973"/>
      <c r="AK169" s="1132"/>
      <c r="AL169" s="2125" t="str">
        <f>F166</f>
        <v>Entity Type 2</v>
      </c>
      <c r="AM169" s="973"/>
      <c r="AN169" s="1132"/>
      <c r="AO169" s="2125" t="str">
        <f>I166</f>
        <v>Entity Type 3</v>
      </c>
      <c r="AP169" s="973"/>
      <c r="AQ169" s="1132"/>
      <c r="AR169" s="2125" t="str">
        <f>L166</f>
        <v>Entity Type 4</v>
      </c>
      <c r="AS169" s="973"/>
      <c r="AT169" s="1132"/>
      <c r="AU169" s="2125" t="str">
        <f>O166</f>
        <v>Entity Type 5</v>
      </c>
      <c r="AV169" s="973"/>
      <c r="AW169" s="1132"/>
      <c r="AX169" s="2125" t="str">
        <f>R166</f>
        <v>Entity Type 6</v>
      </c>
      <c r="AY169" s="973"/>
      <c r="AZ169" s="973"/>
      <c r="BA169" s="2123" t="s">
        <v>50</v>
      </c>
      <c r="BB169" s="973"/>
      <c r="BC169" s="1132"/>
      <c r="BD169" s="960"/>
      <c r="BE169" s="960"/>
      <c r="BF169" s="960"/>
      <c r="BG169" s="960"/>
      <c r="BH169" s="960"/>
      <c r="BI169" s="960"/>
      <c r="BN169" s="1200"/>
      <c r="BO169" s="2162" t="str">
        <f>C166</f>
        <v>Entity Type 1</v>
      </c>
      <c r="BP169" s="1046"/>
      <c r="BQ169" s="1186"/>
      <c r="BR169" s="2160" t="str">
        <f>F166</f>
        <v>Entity Type 2</v>
      </c>
      <c r="BS169" s="1046"/>
      <c r="BT169" s="1186"/>
      <c r="BU169" s="2160" t="str">
        <f>I166</f>
        <v>Entity Type 3</v>
      </c>
      <c r="BV169" s="1046"/>
      <c r="BW169" s="1186"/>
      <c r="BX169" s="2160" t="str">
        <f>L166</f>
        <v>Entity Type 4</v>
      </c>
      <c r="BY169" s="1046"/>
      <c r="BZ169" s="1186"/>
      <c r="CA169" s="2160" t="str">
        <f>O166</f>
        <v>Entity Type 5</v>
      </c>
      <c r="CB169" s="1046"/>
      <c r="CC169" s="1186"/>
      <c r="CD169" s="2160" t="str">
        <f>R166</f>
        <v>Entity Type 6</v>
      </c>
      <c r="CE169" s="1046"/>
      <c r="CF169" s="1046"/>
      <c r="CG169" s="2162" t="s">
        <v>50</v>
      </c>
      <c r="CH169" s="1046"/>
      <c r="CI169" s="1186"/>
      <c r="CJ169" s="1034"/>
      <c r="CK169" s="1034"/>
      <c r="CL169" s="1034"/>
      <c r="CM169" s="1034"/>
      <c r="CN169" s="1034"/>
      <c r="CO169" s="1034"/>
      <c r="CP169" s="1034"/>
      <c r="CQ169" s="1034"/>
      <c r="CR169" s="1034"/>
      <c r="CS169" s="1034"/>
    </row>
    <row r="170" spans="1:97" s="2" customFormat="1" ht="60" customHeight="1" thickBot="1" x14ac:dyDescent="0.25">
      <c r="B170" s="228" t="s">
        <v>1230</v>
      </c>
      <c r="C170" s="706"/>
      <c r="D170" s="189"/>
      <c r="E170" s="97"/>
      <c r="F170" s="714"/>
      <c r="G170" s="189"/>
      <c r="H170" s="97"/>
      <c r="I170" s="714"/>
      <c r="J170" s="189"/>
      <c r="K170" s="97"/>
      <c r="L170" s="714"/>
      <c r="M170" s="189"/>
      <c r="N170" s="97"/>
      <c r="O170" s="714"/>
      <c r="P170" s="189"/>
      <c r="Q170" s="97"/>
      <c r="R170" s="714"/>
      <c r="S170" s="189"/>
      <c r="T170" s="189"/>
      <c r="U170" s="100"/>
      <c r="V170" s="189"/>
      <c r="W170" s="97"/>
      <c r="AH170" s="1145"/>
      <c r="AI170" s="2124"/>
      <c r="AJ170" s="1134" t="s">
        <v>355</v>
      </c>
      <c r="AK170" s="1135" t="s">
        <v>360</v>
      </c>
      <c r="AL170" s="2126"/>
      <c r="AM170" s="1134" t="s">
        <v>355</v>
      </c>
      <c r="AN170" s="1135" t="s">
        <v>360</v>
      </c>
      <c r="AO170" s="2126"/>
      <c r="AP170" s="1134" t="s">
        <v>355</v>
      </c>
      <c r="AQ170" s="1135" t="s">
        <v>360</v>
      </c>
      <c r="AR170" s="2126"/>
      <c r="AS170" s="1134" t="s">
        <v>355</v>
      </c>
      <c r="AT170" s="1135" t="s">
        <v>360</v>
      </c>
      <c r="AU170" s="2126"/>
      <c r="AV170" s="1134" t="s">
        <v>355</v>
      </c>
      <c r="AW170" s="1135" t="s">
        <v>360</v>
      </c>
      <c r="AX170" s="2126"/>
      <c r="AY170" s="1134" t="s">
        <v>355</v>
      </c>
      <c r="AZ170" s="1135" t="s">
        <v>360</v>
      </c>
      <c r="BA170" s="2124"/>
      <c r="BB170" s="1134" t="s">
        <v>355</v>
      </c>
      <c r="BC170" s="1135" t="s">
        <v>361</v>
      </c>
      <c r="BD170" s="960"/>
      <c r="BE170" s="960"/>
      <c r="BF170" s="960"/>
      <c r="BG170" s="960"/>
      <c r="BH170" s="960"/>
      <c r="BI170" s="960"/>
      <c r="BN170" s="1201"/>
      <c r="BO170" s="2163"/>
      <c r="BP170" s="1188" t="s">
        <v>252</v>
      </c>
      <c r="BQ170" s="1189" t="s">
        <v>360</v>
      </c>
      <c r="BR170" s="2161"/>
      <c r="BS170" s="1188" t="s">
        <v>252</v>
      </c>
      <c r="BT170" s="1189" t="s">
        <v>360</v>
      </c>
      <c r="BU170" s="2161"/>
      <c r="BV170" s="1188" t="s">
        <v>252</v>
      </c>
      <c r="BW170" s="1189" t="s">
        <v>360</v>
      </c>
      <c r="BX170" s="2161"/>
      <c r="BY170" s="1188" t="s">
        <v>252</v>
      </c>
      <c r="BZ170" s="1189" t="s">
        <v>360</v>
      </c>
      <c r="CA170" s="2161"/>
      <c r="CB170" s="1188" t="s">
        <v>252</v>
      </c>
      <c r="CC170" s="1189" t="s">
        <v>360</v>
      </c>
      <c r="CD170" s="2161"/>
      <c r="CE170" s="1188" t="s">
        <v>252</v>
      </c>
      <c r="CF170" s="1189" t="s">
        <v>360</v>
      </c>
      <c r="CG170" s="2163"/>
      <c r="CH170" s="1188" t="s">
        <v>252</v>
      </c>
      <c r="CI170" s="1189" t="s">
        <v>361</v>
      </c>
      <c r="CJ170" s="1034"/>
      <c r="CK170" s="1034"/>
      <c r="CL170" s="1034"/>
      <c r="CM170" s="1034"/>
      <c r="CN170" s="1034"/>
      <c r="CO170" s="1034"/>
      <c r="CP170" s="1034"/>
      <c r="CQ170" s="1034"/>
      <c r="CR170" s="1034"/>
      <c r="CS170" s="1034"/>
    </row>
    <row r="171" spans="1:97" s="52" customFormat="1" ht="14.25" customHeight="1" x14ac:dyDescent="0.2">
      <c r="A171" s="51"/>
      <c r="B171" s="112" t="s">
        <v>146</v>
      </c>
      <c r="C171" s="101"/>
      <c r="D171" s="190"/>
      <c r="E171" s="94"/>
      <c r="F171" s="186"/>
      <c r="G171" s="190"/>
      <c r="H171" s="94"/>
      <c r="I171" s="186"/>
      <c r="J171" s="190"/>
      <c r="K171" s="94"/>
      <c r="L171" s="186"/>
      <c r="M171" s="190"/>
      <c r="N171" s="94"/>
      <c r="O171" s="186"/>
      <c r="P171" s="190"/>
      <c r="Q171" s="94"/>
      <c r="R171" s="186"/>
      <c r="S171" s="190"/>
      <c r="T171" s="190"/>
      <c r="U171" s="101"/>
      <c r="V171" s="190"/>
      <c r="W171" s="94"/>
      <c r="AH171" s="1115"/>
      <c r="AI171" s="1121"/>
      <c r="AJ171" s="1420"/>
      <c r="AK171" s="1122"/>
      <c r="AL171" s="1421"/>
      <c r="AM171" s="1420"/>
      <c r="AN171" s="1122"/>
      <c r="AO171" s="1421"/>
      <c r="AP171" s="1420"/>
      <c r="AQ171" s="1122"/>
      <c r="AR171" s="1421"/>
      <c r="AS171" s="1420"/>
      <c r="AT171" s="1122"/>
      <c r="AU171" s="1421"/>
      <c r="AV171" s="1420"/>
      <c r="AW171" s="1122"/>
      <c r="AX171" s="1421"/>
      <c r="AY171" s="1420"/>
      <c r="AZ171" s="1420"/>
      <c r="BA171" s="1123"/>
      <c r="BB171" s="1136"/>
      <c r="BC171" s="1124"/>
      <c r="BD171" s="960"/>
      <c r="BE171" s="960"/>
      <c r="BF171" s="960"/>
      <c r="BG171" s="960"/>
      <c r="BH171" s="960"/>
      <c r="BI171" s="960"/>
      <c r="BN171" s="1167"/>
      <c r="BO171" s="1175"/>
      <c r="BP171" s="1402"/>
      <c r="BQ171" s="1176"/>
      <c r="BR171" s="1403"/>
      <c r="BS171" s="1402"/>
      <c r="BT171" s="1176"/>
      <c r="BU171" s="1403"/>
      <c r="BV171" s="1402"/>
      <c r="BW171" s="1176"/>
      <c r="BX171" s="1403"/>
      <c r="BY171" s="1402"/>
      <c r="BZ171" s="1176"/>
      <c r="CA171" s="1403"/>
      <c r="CB171" s="1402"/>
      <c r="CC171" s="1176"/>
      <c r="CD171" s="1403"/>
      <c r="CE171" s="1402"/>
      <c r="CF171" s="1402"/>
      <c r="CG171" s="1177"/>
      <c r="CH171" s="1190"/>
      <c r="CI171" s="1178"/>
      <c r="CJ171" s="1034"/>
      <c r="CK171" s="1034"/>
      <c r="CL171" s="1034"/>
      <c r="CM171" s="1034"/>
      <c r="CN171" s="1034"/>
      <c r="CO171" s="1034"/>
      <c r="CP171" s="1034"/>
      <c r="CQ171" s="1034"/>
      <c r="CR171" s="1034"/>
      <c r="CS171" s="1034"/>
    </row>
    <row r="172" spans="1:97" s="2" customFormat="1" ht="14.25" x14ac:dyDescent="0.2">
      <c r="A172" s="6"/>
      <c r="B172" s="84">
        <v>2002</v>
      </c>
      <c r="C172" s="208"/>
      <c r="D172" s="135"/>
      <c r="E172" s="134"/>
      <c r="F172" s="204"/>
      <c r="G172" s="135"/>
      <c r="H172" s="134"/>
      <c r="I172" s="204"/>
      <c r="J172" s="135"/>
      <c r="K172" s="134"/>
      <c r="L172" s="204"/>
      <c r="M172" s="135"/>
      <c r="N172" s="134"/>
      <c r="O172" s="204"/>
      <c r="P172" s="135"/>
      <c r="Q172" s="134"/>
      <c r="R172" s="204"/>
      <c r="S172" s="135"/>
      <c r="T172" s="135"/>
      <c r="U172" s="675">
        <f>C172+F172+I172+L172+O172+R172</f>
        <v>0</v>
      </c>
      <c r="V172" s="682">
        <f>D172+G172+J172+M172+P172+S172</f>
        <v>0</v>
      </c>
      <c r="W172" s="661">
        <f>E172+H172+K172+N172+Q172+T172</f>
        <v>0</v>
      </c>
      <c r="AH172" s="1120">
        <v>2002</v>
      </c>
      <c r="AI172" s="1121" t="str">
        <f>IF(ISNUMBER(C172),'Cover Page'!$D$35/1000000*'4 classification'!C172/'FX rate'!$C7,"")</f>
        <v/>
      </c>
      <c r="AJ172" s="1420" t="str">
        <f>IF(ISNUMBER(D172),'Cover Page'!$D$35/1000000*'4 classification'!D172/'FX rate'!$C7,"")</f>
        <v/>
      </c>
      <c r="AK172" s="1122" t="str">
        <f>IF(ISNUMBER(E172),'Cover Page'!$D$35/1000000*'4 classification'!E172/'FX rate'!$C7,"")</f>
        <v/>
      </c>
      <c r="AL172" s="1421" t="str">
        <f>IF(ISNUMBER(F172),'Cover Page'!$D$35/1000000*'4 classification'!F172/'FX rate'!$C7,"")</f>
        <v/>
      </c>
      <c r="AM172" s="1420" t="str">
        <f>IF(ISNUMBER(G172),'Cover Page'!$D$35/1000000*'4 classification'!G172/'FX rate'!$C7,"")</f>
        <v/>
      </c>
      <c r="AN172" s="1122" t="str">
        <f>IF(ISNUMBER(H172),'Cover Page'!$D$35/1000000*'4 classification'!H172/'FX rate'!$C7,"")</f>
        <v/>
      </c>
      <c r="AO172" s="1421" t="str">
        <f>IF(ISNUMBER(I172),'Cover Page'!$D$35/1000000*'4 classification'!I172/'FX rate'!$C7,"")</f>
        <v/>
      </c>
      <c r="AP172" s="1420" t="str">
        <f>IF(ISNUMBER(J172),'Cover Page'!$D$35/1000000*'4 classification'!J172/'FX rate'!$C7,"")</f>
        <v/>
      </c>
      <c r="AQ172" s="1122" t="str">
        <f>IF(ISNUMBER(K172),'Cover Page'!$D$35/1000000*'4 classification'!K172/'FX rate'!$C7,"")</f>
        <v/>
      </c>
      <c r="AR172" s="1421" t="str">
        <f>IF(ISNUMBER(L172),'Cover Page'!$D$35/1000000*'4 classification'!L172/'FX rate'!$C7,"")</f>
        <v/>
      </c>
      <c r="AS172" s="1420" t="str">
        <f>IF(ISNUMBER(M172),'Cover Page'!$D$35/1000000*'4 classification'!M172/'FX rate'!$C7,"")</f>
        <v/>
      </c>
      <c r="AT172" s="1122" t="str">
        <f>IF(ISNUMBER(N172),'Cover Page'!$D$35/1000000*'4 classification'!N172/'FX rate'!$C7,"")</f>
        <v/>
      </c>
      <c r="AU172" s="1421" t="str">
        <f>IF(ISNUMBER(O172),'Cover Page'!$D$35/1000000*'4 classification'!O172/'FX rate'!$C7,"")</f>
        <v/>
      </c>
      <c r="AV172" s="1420" t="str">
        <f>IF(ISNUMBER(P172),'Cover Page'!$D$35/1000000*'4 classification'!P172/'FX rate'!$C7,"")</f>
        <v/>
      </c>
      <c r="AW172" s="1122" t="str">
        <f>IF(ISNUMBER(Q172),'Cover Page'!$D$35/1000000*'4 classification'!Q172/'FX rate'!$C7,"")</f>
        <v/>
      </c>
      <c r="AX172" s="1421" t="str">
        <f>IF(ISNUMBER(R172),'Cover Page'!$D$35/1000000*'4 classification'!R172/'FX rate'!$C7,"")</f>
        <v/>
      </c>
      <c r="AY172" s="1420" t="str">
        <f>IF(ISNUMBER(S172),'Cover Page'!$D$35/1000000*'4 classification'!S172/'FX rate'!$C7,"")</f>
        <v/>
      </c>
      <c r="AZ172" s="1432" t="str">
        <f>IF(ISNUMBER(T172),'Cover Page'!$D$35/1000000*'4 classification'!T172/'FX rate'!$C7,"")</f>
        <v/>
      </c>
      <c r="BA172" s="1421">
        <f>IF(ISNUMBER(U172),'Cover Page'!$D$35/1000000*'4 classification'!U172/'FX rate'!$C7,"")</f>
        <v>0</v>
      </c>
      <c r="BB172" s="1420">
        <f>IF(ISNUMBER(V172),'Cover Page'!$D$35/1000000*'4 classification'!V172/'FX rate'!$C7,"")</f>
        <v>0</v>
      </c>
      <c r="BC172" s="1124">
        <f>IF(ISNUMBER(W172),'Cover Page'!$D$35/1000000*'4 classification'!W172/'FX rate'!$C7,"")</f>
        <v>0</v>
      </c>
      <c r="BD172" s="960"/>
      <c r="BE172" s="960"/>
      <c r="BF172" s="960"/>
      <c r="BG172" s="960"/>
      <c r="BH172" s="960"/>
      <c r="BI172" s="960"/>
      <c r="BN172" s="1174">
        <v>2002</v>
      </c>
      <c r="BO172" s="1175" t="str">
        <f>IF(ISNUMBER(C172),'Cover Page'!$D$35/1000000*C172/'FX rate'!$C$22,"")</f>
        <v/>
      </c>
      <c r="BP172" s="1402" t="str">
        <f>IF(ISNUMBER(D172),'Cover Page'!$D$35/1000000*D172/'FX rate'!$C$22,"")</f>
        <v/>
      </c>
      <c r="BQ172" s="1176" t="str">
        <f>IF(ISNUMBER(E172),'Cover Page'!$D$35/1000000*E172/'FX rate'!$C$22,"")</f>
        <v/>
      </c>
      <c r="BR172" s="1403" t="str">
        <f>IF(ISNUMBER(F172),'Cover Page'!$D$35/1000000*F172/'FX rate'!$C$22,"")</f>
        <v/>
      </c>
      <c r="BS172" s="1402" t="str">
        <f>IF(ISNUMBER(G172),'Cover Page'!$D$35/1000000*G172/'FX rate'!$C$22,"")</f>
        <v/>
      </c>
      <c r="BT172" s="1176" t="str">
        <f>IF(ISNUMBER(H172),'Cover Page'!$D$35/1000000*H172/'FX rate'!$C$22,"")</f>
        <v/>
      </c>
      <c r="BU172" s="1403" t="str">
        <f>IF(ISNUMBER(I172),'Cover Page'!$D$35/1000000*I172/'FX rate'!$C$22,"")</f>
        <v/>
      </c>
      <c r="BV172" s="1402" t="str">
        <f>IF(ISNUMBER(J172),'Cover Page'!$D$35/1000000*J172/'FX rate'!$C$22,"")</f>
        <v/>
      </c>
      <c r="BW172" s="1176" t="str">
        <f>IF(ISNUMBER(K172),'Cover Page'!$D$35/1000000*K172/'FX rate'!$C$22,"")</f>
        <v/>
      </c>
      <c r="BX172" s="1403" t="str">
        <f>IF(ISNUMBER(L172),'Cover Page'!$D$35/1000000*L172/'FX rate'!$C$22,"")</f>
        <v/>
      </c>
      <c r="BY172" s="1402" t="str">
        <f>IF(ISNUMBER(M172),'Cover Page'!$D$35/1000000*M172/'FX rate'!$C$22,"")</f>
        <v/>
      </c>
      <c r="BZ172" s="1176" t="str">
        <f>IF(ISNUMBER(N172),'Cover Page'!$D$35/1000000*N172/'FX rate'!$C$22,"")</f>
        <v/>
      </c>
      <c r="CA172" s="1403" t="str">
        <f>IF(ISNUMBER(O172),'Cover Page'!$D$35/1000000*O172/'FX rate'!$C$22,"")</f>
        <v/>
      </c>
      <c r="CB172" s="1402" t="str">
        <f>IF(ISNUMBER(P172),'Cover Page'!$D$35/1000000*P172/'FX rate'!$C$22,"")</f>
        <v/>
      </c>
      <c r="CC172" s="1176" t="str">
        <f>IF(ISNUMBER(Q172),'Cover Page'!$D$35/1000000*Q172/'FX rate'!$C$22,"")</f>
        <v/>
      </c>
      <c r="CD172" s="1403" t="str">
        <f>IF(ISNUMBER(R172),'Cover Page'!$D$35/1000000*R172/'FX rate'!$C$22,"")</f>
        <v/>
      </c>
      <c r="CE172" s="1402" t="str">
        <f>IF(ISNUMBER(S172),'Cover Page'!$D$35/1000000*S172/'FX rate'!$C$22,"")</f>
        <v/>
      </c>
      <c r="CF172" s="1401" t="str">
        <f>IF(ISNUMBER(T172),'Cover Page'!$D$35/1000000*T172/'FX rate'!$C$22,"")</f>
        <v/>
      </c>
      <c r="CG172" s="1403">
        <f>IF(ISNUMBER(U172),'Cover Page'!$D$35/1000000*U172/'FX rate'!$C$22,"")</f>
        <v>0</v>
      </c>
      <c r="CH172" s="1402">
        <f>IF(ISNUMBER(V172),'Cover Page'!$D$35/1000000*V172/'FX rate'!$C$22,"")</f>
        <v>0</v>
      </c>
      <c r="CI172" s="1178">
        <f>IF(ISNUMBER(W172),'Cover Page'!$D$35/1000000*W172/'FX rate'!$C$22,"")</f>
        <v>0</v>
      </c>
      <c r="CJ172" s="1034"/>
      <c r="CK172" s="1034"/>
      <c r="CL172" s="1034"/>
      <c r="CM172" s="1034"/>
      <c r="CN172" s="1034"/>
      <c r="CO172" s="1034"/>
      <c r="CP172" s="1034"/>
      <c r="CQ172" s="1034"/>
      <c r="CR172" s="1034"/>
      <c r="CS172" s="1034"/>
    </row>
    <row r="173" spans="1:97" s="2" customFormat="1" ht="14.25" x14ac:dyDescent="0.2">
      <c r="A173" s="6"/>
      <c r="B173" s="85">
        <v>2003</v>
      </c>
      <c r="C173" s="210"/>
      <c r="D173" s="137"/>
      <c r="E173" s="136"/>
      <c r="F173" s="206"/>
      <c r="G173" s="137"/>
      <c r="H173" s="136"/>
      <c r="I173" s="206"/>
      <c r="J173" s="137"/>
      <c r="K173" s="136"/>
      <c r="L173" s="206"/>
      <c r="M173" s="137"/>
      <c r="N173" s="136"/>
      <c r="O173" s="206"/>
      <c r="P173" s="137"/>
      <c r="Q173" s="136"/>
      <c r="R173" s="206"/>
      <c r="S173" s="137"/>
      <c r="T173" s="137"/>
      <c r="U173" s="674">
        <f t="shared" ref="U173:U188" si="32">C173+F173+I173+L173+O173+R173</f>
        <v>0</v>
      </c>
      <c r="V173" s="683">
        <f t="shared" ref="V173:V188" si="33">D173+G173+J173+M173+P173+S173</f>
        <v>0</v>
      </c>
      <c r="W173" s="660">
        <f t="shared" ref="W173:W188" si="34">E173+H173+K173+N173+Q173+T173</f>
        <v>0</v>
      </c>
      <c r="AH173" s="1026">
        <v>2003</v>
      </c>
      <c r="AI173" s="1123" t="str">
        <f>IF(ISNUMBER(C173),'Cover Page'!$D$35/1000000*'4 classification'!C173/'FX rate'!$C8,"")</f>
        <v/>
      </c>
      <c r="AJ173" s="1422" t="str">
        <f>IF(ISNUMBER(D173),'Cover Page'!$D$35/1000000*'4 classification'!D173/'FX rate'!$C8,"")</f>
        <v/>
      </c>
      <c r="AK173" s="1124" t="str">
        <f>IF(ISNUMBER(E173),'Cover Page'!$D$35/1000000*'4 classification'!E173/'FX rate'!$C8,"")</f>
        <v/>
      </c>
      <c r="AL173" s="1423" t="str">
        <f>IF(ISNUMBER(F173),'Cover Page'!$D$35/1000000*'4 classification'!F173/'FX rate'!$C8,"")</f>
        <v/>
      </c>
      <c r="AM173" s="1422" t="str">
        <f>IF(ISNUMBER(G173),'Cover Page'!$D$35/1000000*'4 classification'!G173/'FX rate'!$C8,"")</f>
        <v/>
      </c>
      <c r="AN173" s="1124" t="str">
        <f>IF(ISNUMBER(H173),'Cover Page'!$D$35/1000000*'4 classification'!H173/'FX rate'!$C8,"")</f>
        <v/>
      </c>
      <c r="AO173" s="1423" t="str">
        <f>IF(ISNUMBER(I173),'Cover Page'!$D$35/1000000*'4 classification'!I173/'FX rate'!$C8,"")</f>
        <v/>
      </c>
      <c r="AP173" s="1422" t="str">
        <f>IF(ISNUMBER(J173),'Cover Page'!$D$35/1000000*'4 classification'!J173/'FX rate'!$C8,"")</f>
        <v/>
      </c>
      <c r="AQ173" s="1124" t="str">
        <f>IF(ISNUMBER(K173),'Cover Page'!$D$35/1000000*'4 classification'!K173/'FX rate'!$C8,"")</f>
        <v/>
      </c>
      <c r="AR173" s="1423" t="str">
        <f>IF(ISNUMBER(L173),'Cover Page'!$D$35/1000000*'4 classification'!L173/'FX rate'!$C8,"")</f>
        <v/>
      </c>
      <c r="AS173" s="1422" t="str">
        <f>IF(ISNUMBER(M173),'Cover Page'!$D$35/1000000*'4 classification'!M173/'FX rate'!$C8,"")</f>
        <v/>
      </c>
      <c r="AT173" s="1124" t="str">
        <f>IF(ISNUMBER(N173),'Cover Page'!$D$35/1000000*'4 classification'!N173/'FX rate'!$C8,"")</f>
        <v/>
      </c>
      <c r="AU173" s="1423" t="str">
        <f>IF(ISNUMBER(O173),'Cover Page'!$D$35/1000000*'4 classification'!O173/'FX rate'!$C8,"")</f>
        <v/>
      </c>
      <c r="AV173" s="1422" t="str">
        <f>IF(ISNUMBER(P173),'Cover Page'!$D$35/1000000*'4 classification'!P173/'FX rate'!$C8,"")</f>
        <v/>
      </c>
      <c r="AW173" s="1124" t="str">
        <f>IF(ISNUMBER(Q173),'Cover Page'!$D$35/1000000*'4 classification'!Q173/'FX rate'!$C8,"")</f>
        <v/>
      </c>
      <c r="AX173" s="1423" t="str">
        <f>IF(ISNUMBER(R173),'Cover Page'!$D$35/1000000*'4 classification'!R173/'FX rate'!$C8,"")</f>
        <v/>
      </c>
      <c r="AY173" s="1422" t="str">
        <f>IF(ISNUMBER(S173),'Cover Page'!$D$35/1000000*'4 classification'!S173/'FX rate'!$C8,"")</f>
        <v/>
      </c>
      <c r="AZ173" s="1432" t="str">
        <f>IF(ISNUMBER(T173),'Cover Page'!$D$35/1000000*'4 classification'!T173/'FX rate'!$C8,"")</f>
        <v/>
      </c>
      <c r="BA173" s="1421">
        <f>IF(ISNUMBER(U173),'Cover Page'!$D$35/1000000*'4 classification'!U173/'FX rate'!$C8,"")</f>
        <v>0</v>
      </c>
      <c r="BB173" s="1420">
        <f>IF(ISNUMBER(V173),'Cover Page'!$D$35/1000000*'4 classification'!V173/'FX rate'!$C8,"")</f>
        <v>0</v>
      </c>
      <c r="BC173" s="1122">
        <f>IF(ISNUMBER(W173),'Cover Page'!$D$35/1000000*'4 classification'!W173/'FX rate'!$C8,"")</f>
        <v>0</v>
      </c>
      <c r="BD173" s="960"/>
      <c r="BE173" s="960"/>
      <c r="BF173" s="960"/>
      <c r="BG173" s="960"/>
      <c r="BH173" s="960"/>
      <c r="BI173" s="960"/>
      <c r="BN173" s="1099">
        <v>2003</v>
      </c>
      <c r="BO173" s="1177" t="str">
        <f>IF(ISNUMBER(C173),'Cover Page'!$D$35/1000000*C173/'FX rate'!$C$22,"")</f>
        <v/>
      </c>
      <c r="BP173" s="1404" t="str">
        <f>IF(ISNUMBER(D173),'Cover Page'!$D$35/1000000*D173/'FX rate'!$C$22,"")</f>
        <v/>
      </c>
      <c r="BQ173" s="1178" t="str">
        <f>IF(ISNUMBER(E173),'Cover Page'!$D$35/1000000*E173/'FX rate'!$C$22,"")</f>
        <v/>
      </c>
      <c r="BR173" s="1405" t="str">
        <f>IF(ISNUMBER(F173),'Cover Page'!$D$35/1000000*F173/'FX rate'!$C$22,"")</f>
        <v/>
      </c>
      <c r="BS173" s="1404" t="str">
        <f>IF(ISNUMBER(G173),'Cover Page'!$D$35/1000000*G173/'FX rate'!$C$22,"")</f>
        <v/>
      </c>
      <c r="BT173" s="1178" t="str">
        <f>IF(ISNUMBER(H173),'Cover Page'!$D$35/1000000*H173/'FX rate'!$C$22,"")</f>
        <v/>
      </c>
      <c r="BU173" s="1405" t="str">
        <f>IF(ISNUMBER(I173),'Cover Page'!$D$35/1000000*I173/'FX rate'!$C$22,"")</f>
        <v/>
      </c>
      <c r="BV173" s="1404" t="str">
        <f>IF(ISNUMBER(J173),'Cover Page'!$D$35/1000000*J173/'FX rate'!$C$22,"")</f>
        <v/>
      </c>
      <c r="BW173" s="1178" t="str">
        <f>IF(ISNUMBER(K173),'Cover Page'!$D$35/1000000*K173/'FX rate'!$C$22,"")</f>
        <v/>
      </c>
      <c r="BX173" s="1405" t="str">
        <f>IF(ISNUMBER(L173),'Cover Page'!$D$35/1000000*L173/'FX rate'!$C$22,"")</f>
        <v/>
      </c>
      <c r="BY173" s="1404" t="str">
        <f>IF(ISNUMBER(M173),'Cover Page'!$D$35/1000000*M173/'FX rate'!$C$22,"")</f>
        <v/>
      </c>
      <c r="BZ173" s="1178" t="str">
        <f>IF(ISNUMBER(N173),'Cover Page'!$D$35/1000000*N173/'FX rate'!$C$22,"")</f>
        <v/>
      </c>
      <c r="CA173" s="1405" t="str">
        <f>IF(ISNUMBER(O173),'Cover Page'!$D$35/1000000*O173/'FX rate'!$C$22,"")</f>
        <v/>
      </c>
      <c r="CB173" s="1404" t="str">
        <f>IF(ISNUMBER(P173),'Cover Page'!$D$35/1000000*P173/'FX rate'!$C$22,"")</f>
        <v/>
      </c>
      <c r="CC173" s="1178" t="str">
        <f>IF(ISNUMBER(Q173),'Cover Page'!$D$35/1000000*Q173/'FX rate'!$C$22,"")</f>
        <v/>
      </c>
      <c r="CD173" s="1405" t="str">
        <f>IF(ISNUMBER(R173),'Cover Page'!$D$35/1000000*R173/'FX rate'!$C$22,"")</f>
        <v/>
      </c>
      <c r="CE173" s="1404" t="str">
        <f>IF(ISNUMBER(S173),'Cover Page'!$D$35/1000000*S173/'FX rate'!$C$22,"")</f>
        <v/>
      </c>
      <c r="CF173" s="1401" t="str">
        <f>IF(ISNUMBER(T173),'Cover Page'!$D$35/1000000*T173/'FX rate'!$C$22,"")</f>
        <v/>
      </c>
      <c r="CG173" s="1403">
        <f>IF(ISNUMBER(U173),'Cover Page'!$D$35/1000000*U173/'FX rate'!$C$22,"")</f>
        <v>0</v>
      </c>
      <c r="CH173" s="1402">
        <f>IF(ISNUMBER(V173),'Cover Page'!$D$35/1000000*V173/'FX rate'!$C$22,"")</f>
        <v>0</v>
      </c>
      <c r="CI173" s="1176">
        <f>IF(ISNUMBER(W173),'Cover Page'!$D$35/1000000*W173/'FX rate'!$C$22,"")</f>
        <v>0</v>
      </c>
      <c r="CJ173" s="1034"/>
      <c r="CK173" s="1034"/>
      <c r="CL173" s="1034"/>
      <c r="CM173" s="1034"/>
      <c r="CN173" s="1034"/>
      <c r="CO173" s="1034"/>
      <c r="CP173" s="1034"/>
      <c r="CQ173" s="1034"/>
      <c r="CR173" s="1034"/>
      <c r="CS173" s="1034"/>
    </row>
    <row r="174" spans="1:97" s="2" customFormat="1" ht="14.25" x14ac:dyDescent="0.2">
      <c r="A174" s="6"/>
      <c r="B174" s="85">
        <v>2004</v>
      </c>
      <c r="C174" s="210"/>
      <c r="D174" s="137"/>
      <c r="E174" s="136"/>
      <c r="F174" s="206"/>
      <c r="G174" s="137"/>
      <c r="H174" s="136"/>
      <c r="I174" s="206"/>
      <c r="J174" s="137"/>
      <c r="K174" s="136"/>
      <c r="L174" s="206"/>
      <c r="M174" s="137"/>
      <c r="N174" s="136"/>
      <c r="O174" s="206"/>
      <c r="P174" s="137"/>
      <c r="Q174" s="136"/>
      <c r="R174" s="206"/>
      <c r="S174" s="137"/>
      <c r="T174" s="137"/>
      <c r="U174" s="674">
        <f t="shared" si="32"/>
        <v>0</v>
      </c>
      <c r="V174" s="683">
        <f t="shared" si="33"/>
        <v>0</v>
      </c>
      <c r="W174" s="660">
        <f t="shared" si="34"/>
        <v>0</v>
      </c>
      <c r="AH174" s="1026">
        <v>2004</v>
      </c>
      <c r="AI174" s="1123" t="str">
        <f>IF(ISNUMBER(C174),'Cover Page'!$D$35/1000000*'4 classification'!C174/'FX rate'!$C9,"")</f>
        <v/>
      </c>
      <c r="AJ174" s="1422" t="str">
        <f>IF(ISNUMBER(D174),'Cover Page'!$D$35/1000000*'4 classification'!D174/'FX rate'!$C9,"")</f>
        <v/>
      </c>
      <c r="AK174" s="1124" t="str">
        <f>IF(ISNUMBER(E174),'Cover Page'!$D$35/1000000*'4 classification'!E174/'FX rate'!$C9,"")</f>
        <v/>
      </c>
      <c r="AL174" s="1423" t="str">
        <f>IF(ISNUMBER(F174),'Cover Page'!$D$35/1000000*'4 classification'!F174/'FX rate'!$C9,"")</f>
        <v/>
      </c>
      <c r="AM174" s="1422" t="str">
        <f>IF(ISNUMBER(G174),'Cover Page'!$D$35/1000000*'4 classification'!G174/'FX rate'!$C9,"")</f>
        <v/>
      </c>
      <c r="AN174" s="1124" t="str">
        <f>IF(ISNUMBER(H174),'Cover Page'!$D$35/1000000*'4 classification'!H174/'FX rate'!$C9,"")</f>
        <v/>
      </c>
      <c r="AO174" s="1423" t="str">
        <f>IF(ISNUMBER(I174),'Cover Page'!$D$35/1000000*'4 classification'!I174/'FX rate'!$C9,"")</f>
        <v/>
      </c>
      <c r="AP174" s="1422" t="str">
        <f>IF(ISNUMBER(J174),'Cover Page'!$D$35/1000000*'4 classification'!J174/'FX rate'!$C9,"")</f>
        <v/>
      </c>
      <c r="AQ174" s="1124" t="str">
        <f>IF(ISNUMBER(K174),'Cover Page'!$D$35/1000000*'4 classification'!K174/'FX rate'!$C9,"")</f>
        <v/>
      </c>
      <c r="AR174" s="1423" t="str">
        <f>IF(ISNUMBER(L174),'Cover Page'!$D$35/1000000*'4 classification'!L174/'FX rate'!$C9,"")</f>
        <v/>
      </c>
      <c r="AS174" s="1422" t="str">
        <f>IF(ISNUMBER(M174),'Cover Page'!$D$35/1000000*'4 classification'!M174/'FX rate'!$C9,"")</f>
        <v/>
      </c>
      <c r="AT174" s="1124" t="str">
        <f>IF(ISNUMBER(N174),'Cover Page'!$D$35/1000000*'4 classification'!N174/'FX rate'!$C9,"")</f>
        <v/>
      </c>
      <c r="AU174" s="1423" t="str">
        <f>IF(ISNUMBER(O174),'Cover Page'!$D$35/1000000*'4 classification'!O174/'FX rate'!$C9,"")</f>
        <v/>
      </c>
      <c r="AV174" s="1422" t="str">
        <f>IF(ISNUMBER(P174),'Cover Page'!$D$35/1000000*'4 classification'!P174/'FX rate'!$C9,"")</f>
        <v/>
      </c>
      <c r="AW174" s="1124" t="str">
        <f>IF(ISNUMBER(Q174),'Cover Page'!$D$35/1000000*'4 classification'!Q174/'FX rate'!$C9,"")</f>
        <v/>
      </c>
      <c r="AX174" s="1423" t="str">
        <f>IF(ISNUMBER(R174),'Cover Page'!$D$35/1000000*'4 classification'!R174/'FX rate'!$C9,"")</f>
        <v/>
      </c>
      <c r="AY174" s="1422" t="str">
        <f>IF(ISNUMBER(S174),'Cover Page'!$D$35/1000000*'4 classification'!S174/'FX rate'!$C9,"")</f>
        <v/>
      </c>
      <c r="AZ174" s="1432" t="str">
        <f>IF(ISNUMBER(T174),'Cover Page'!$D$35/1000000*'4 classification'!T174/'FX rate'!$C9,"")</f>
        <v/>
      </c>
      <c r="BA174" s="1421">
        <f>IF(ISNUMBER(U174),'Cover Page'!$D$35/1000000*'4 classification'!U174/'FX rate'!$C9,"")</f>
        <v>0</v>
      </c>
      <c r="BB174" s="1420">
        <f>IF(ISNUMBER(V174),'Cover Page'!$D$35/1000000*'4 classification'!V174/'FX rate'!$C9,"")</f>
        <v>0</v>
      </c>
      <c r="BC174" s="1122">
        <f>IF(ISNUMBER(W174),'Cover Page'!$D$35/1000000*'4 classification'!W174/'FX rate'!$C9,"")</f>
        <v>0</v>
      </c>
      <c r="BD174" s="960"/>
      <c r="BE174" s="960"/>
      <c r="BF174" s="960"/>
      <c r="BG174" s="960"/>
      <c r="BH174" s="960"/>
      <c r="BI174" s="960"/>
      <c r="BN174" s="1099">
        <v>2004</v>
      </c>
      <c r="BO174" s="1177" t="str">
        <f>IF(ISNUMBER(C174),'Cover Page'!$D$35/1000000*C174/'FX rate'!$C$22,"")</f>
        <v/>
      </c>
      <c r="BP174" s="1404" t="str">
        <f>IF(ISNUMBER(D174),'Cover Page'!$D$35/1000000*D174/'FX rate'!$C$22,"")</f>
        <v/>
      </c>
      <c r="BQ174" s="1178" t="str">
        <f>IF(ISNUMBER(E174),'Cover Page'!$D$35/1000000*E174/'FX rate'!$C$22,"")</f>
        <v/>
      </c>
      <c r="BR174" s="1405" t="str">
        <f>IF(ISNUMBER(F174),'Cover Page'!$D$35/1000000*F174/'FX rate'!$C$22,"")</f>
        <v/>
      </c>
      <c r="BS174" s="1404" t="str">
        <f>IF(ISNUMBER(G174),'Cover Page'!$D$35/1000000*G174/'FX rate'!$C$22,"")</f>
        <v/>
      </c>
      <c r="BT174" s="1178" t="str">
        <f>IF(ISNUMBER(H174),'Cover Page'!$D$35/1000000*H174/'FX rate'!$C$22,"")</f>
        <v/>
      </c>
      <c r="BU174" s="1405" t="str">
        <f>IF(ISNUMBER(I174),'Cover Page'!$D$35/1000000*I174/'FX rate'!$C$22,"")</f>
        <v/>
      </c>
      <c r="BV174" s="1404" t="str">
        <f>IF(ISNUMBER(J174),'Cover Page'!$D$35/1000000*J174/'FX rate'!$C$22,"")</f>
        <v/>
      </c>
      <c r="BW174" s="1178" t="str">
        <f>IF(ISNUMBER(K174),'Cover Page'!$D$35/1000000*K174/'FX rate'!$C$22,"")</f>
        <v/>
      </c>
      <c r="BX174" s="1405" t="str">
        <f>IF(ISNUMBER(L174),'Cover Page'!$D$35/1000000*L174/'FX rate'!$C$22,"")</f>
        <v/>
      </c>
      <c r="BY174" s="1404" t="str">
        <f>IF(ISNUMBER(M174),'Cover Page'!$D$35/1000000*M174/'FX rate'!$C$22,"")</f>
        <v/>
      </c>
      <c r="BZ174" s="1178" t="str">
        <f>IF(ISNUMBER(N174),'Cover Page'!$D$35/1000000*N174/'FX rate'!$C$22,"")</f>
        <v/>
      </c>
      <c r="CA174" s="1405" t="str">
        <f>IF(ISNUMBER(O174),'Cover Page'!$D$35/1000000*O174/'FX rate'!$C$22,"")</f>
        <v/>
      </c>
      <c r="CB174" s="1404" t="str">
        <f>IF(ISNUMBER(P174),'Cover Page'!$D$35/1000000*P174/'FX rate'!$C$22,"")</f>
        <v/>
      </c>
      <c r="CC174" s="1178" t="str">
        <f>IF(ISNUMBER(Q174),'Cover Page'!$D$35/1000000*Q174/'FX rate'!$C$22,"")</f>
        <v/>
      </c>
      <c r="CD174" s="1405" t="str">
        <f>IF(ISNUMBER(R174),'Cover Page'!$D$35/1000000*R174/'FX rate'!$C$22,"")</f>
        <v/>
      </c>
      <c r="CE174" s="1404" t="str">
        <f>IF(ISNUMBER(S174),'Cover Page'!$D$35/1000000*S174/'FX rate'!$C$22,"")</f>
        <v/>
      </c>
      <c r="CF174" s="1401" t="str">
        <f>IF(ISNUMBER(T174),'Cover Page'!$D$35/1000000*T174/'FX rate'!$C$22,"")</f>
        <v/>
      </c>
      <c r="CG174" s="1403">
        <f>IF(ISNUMBER(U174),'Cover Page'!$D$35/1000000*U174/'FX rate'!$C$22,"")</f>
        <v>0</v>
      </c>
      <c r="CH174" s="1402">
        <f>IF(ISNUMBER(V174),'Cover Page'!$D$35/1000000*V174/'FX rate'!$C$22,"")</f>
        <v>0</v>
      </c>
      <c r="CI174" s="1176">
        <f>IF(ISNUMBER(W174),'Cover Page'!$D$35/1000000*W174/'FX rate'!$C$22,"")</f>
        <v>0</v>
      </c>
      <c r="CJ174" s="1034"/>
      <c r="CK174" s="1034"/>
      <c r="CL174" s="1034"/>
      <c r="CM174" s="1034"/>
      <c r="CN174" s="1034"/>
      <c r="CO174" s="1034"/>
      <c r="CP174" s="1034"/>
      <c r="CQ174" s="1034"/>
      <c r="CR174" s="1034"/>
      <c r="CS174" s="1034"/>
    </row>
    <row r="175" spans="1:97" s="2" customFormat="1" ht="14.25" x14ac:dyDescent="0.2">
      <c r="A175" s="6"/>
      <c r="B175" s="85">
        <v>2005</v>
      </c>
      <c r="C175" s="210"/>
      <c r="D175" s="137"/>
      <c r="E175" s="136"/>
      <c r="F175" s="206"/>
      <c r="G175" s="137"/>
      <c r="H175" s="136"/>
      <c r="I175" s="206"/>
      <c r="J175" s="137"/>
      <c r="K175" s="136"/>
      <c r="L175" s="206"/>
      <c r="M175" s="137"/>
      <c r="N175" s="136"/>
      <c r="O175" s="206"/>
      <c r="P175" s="137"/>
      <c r="Q175" s="136"/>
      <c r="R175" s="206"/>
      <c r="S175" s="137"/>
      <c r="T175" s="137"/>
      <c r="U175" s="674">
        <f t="shared" si="32"/>
        <v>0</v>
      </c>
      <c r="V175" s="683">
        <f t="shared" si="33"/>
        <v>0</v>
      </c>
      <c r="W175" s="660">
        <f t="shared" si="34"/>
        <v>0</v>
      </c>
      <c r="AH175" s="1026">
        <v>2005</v>
      </c>
      <c r="AI175" s="1123" t="str">
        <f>IF(ISNUMBER(C175),'Cover Page'!$D$35/1000000*'4 classification'!C175/'FX rate'!$C10,"")</f>
        <v/>
      </c>
      <c r="AJ175" s="1422" t="str">
        <f>IF(ISNUMBER(D175),'Cover Page'!$D$35/1000000*'4 classification'!D175/'FX rate'!$C10,"")</f>
        <v/>
      </c>
      <c r="AK175" s="1124" t="str">
        <f>IF(ISNUMBER(E175),'Cover Page'!$D$35/1000000*'4 classification'!E175/'FX rate'!$C10,"")</f>
        <v/>
      </c>
      <c r="AL175" s="1423" t="str">
        <f>IF(ISNUMBER(F175),'Cover Page'!$D$35/1000000*'4 classification'!F175/'FX rate'!$C10,"")</f>
        <v/>
      </c>
      <c r="AM175" s="1422" t="str">
        <f>IF(ISNUMBER(G175),'Cover Page'!$D$35/1000000*'4 classification'!G175/'FX rate'!$C10,"")</f>
        <v/>
      </c>
      <c r="AN175" s="1124" t="str">
        <f>IF(ISNUMBER(H175),'Cover Page'!$D$35/1000000*'4 classification'!H175/'FX rate'!$C10,"")</f>
        <v/>
      </c>
      <c r="AO175" s="1423" t="str">
        <f>IF(ISNUMBER(I175),'Cover Page'!$D$35/1000000*'4 classification'!I175/'FX rate'!$C10,"")</f>
        <v/>
      </c>
      <c r="AP175" s="1422" t="str">
        <f>IF(ISNUMBER(J175),'Cover Page'!$D$35/1000000*'4 classification'!J175/'FX rate'!$C10,"")</f>
        <v/>
      </c>
      <c r="AQ175" s="1124" t="str">
        <f>IF(ISNUMBER(K175),'Cover Page'!$D$35/1000000*'4 classification'!K175/'FX rate'!$C10,"")</f>
        <v/>
      </c>
      <c r="AR175" s="1423" t="str">
        <f>IF(ISNUMBER(L175),'Cover Page'!$D$35/1000000*'4 classification'!L175/'FX rate'!$C10,"")</f>
        <v/>
      </c>
      <c r="AS175" s="1422" t="str">
        <f>IF(ISNUMBER(M175),'Cover Page'!$D$35/1000000*'4 classification'!M175/'FX rate'!$C10,"")</f>
        <v/>
      </c>
      <c r="AT175" s="1124" t="str">
        <f>IF(ISNUMBER(N175),'Cover Page'!$D$35/1000000*'4 classification'!N175/'FX rate'!$C10,"")</f>
        <v/>
      </c>
      <c r="AU175" s="1423" t="str">
        <f>IF(ISNUMBER(O175),'Cover Page'!$D$35/1000000*'4 classification'!O175/'FX rate'!$C10,"")</f>
        <v/>
      </c>
      <c r="AV175" s="1422" t="str">
        <f>IF(ISNUMBER(P175),'Cover Page'!$D$35/1000000*'4 classification'!P175/'FX rate'!$C10,"")</f>
        <v/>
      </c>
      <c r="AW175" s="1124" t="str">
        <f>IF(ISNUMBER(Q175),'Cover Page'!$D$35/1000000*'4 classification'!Q175/'FX rate'!$C10,"")</f>
        <v/>
      </c>
      <c r="AX175" s="1423" t="str">
        <f>IF(ISNUMBER(R175),'Cover Page'!$D$35/1000000*'4 classification'!R175/'FX rate'!$C10,"")</f>
        <v/>
      </c>
      <c r="AY175" s="1422" t="str">
        <f>IF(ISNUMBER(S175),'Cover Page'!$D$35/1000000*'4 classification'!S175/'FX rate'!$C10,"")</f>
        <v/>
      </c>
      <c r="AZ175" s="1432" t="str">
        <f>IF(ISNUMBER(T175),'Cover Page'!$D$35/1000000*'4 classification'!T175/'FX rate'!$C10,"")</f>
        <v/>
      </c>
      <c r="BA175" s="1421">
        <f>IF(ISNUMBER(U175),'Cover Page'!$D$35/1000000*'4 classification'!U175/'FX rate'!$C10,"")</f>
        <v>0</v>
      </c>
      <c r="BB175" s="1420">
        <f>IF(ISNUMBER(V175),'Cover Page'!$D$35/1000000*'4 classification'!V175/'FX rate'!$C10,"")</f>
        <v>0</v>
      </c>
      <c r="BC175" s="1122">
        <f>IF(ISNUMBER(W175),'Cover Page'!$D$35/1000000*'4 classification'!W175/'FX rate'!$C10,"")</f>
        <v>0</v>
      </c>
      <c r="BD175" s="960"/>
      <c r="BE175" s="960"/>
      <c r="BF175" s="960"/>
      <c r="BG175" s="960"/>
      <c r="BH175" s="960"/>
      <c r="BI175" s="960"/>
      <c r="BN175" s="1099">
        <v>2005</v>
      </c>
      <c r="BO175" s="1177" t="str">
        <f>IF(ISNUMBER(C175),'Cover Page'!$D$35/1000000*C175/'FX rate'!$C$22,"")</f>
        <v/>
      </c>
      <c r="BP175" s="1404" t="str">
        <f>IF(ISNUMBER(D175),'Cover Page'!$D$35/1000000*D175/'FX rate'!$C$22,"")</f>
        <v/>
      </c>
      <c r="BQ175" s="1178" t="str">
        <f>IF(ISNUMBER(E175),'Cover Page'!$D$35/1000000*E175/'FX rate'!$C$22,"")</f>
        <v/>
      </c>
      <c r="BR175" s="1405" t="str">
        <f>IF(ISNUMBER(F175),'Cover Page'!$D$35/1000000*F175/'FX rate'!$C$22,"")</f>
        <v/>
      </c>
      <c r="BS175" s="1404" t="str">
        <f>IF(ISNUMBER(G175),'Cover Page'!$D$35/1000000*G175/'FX rate'!$C$22,"")</f>
        <v/>
      </c>
      <c r="BT175" s="1178" t="str">
        <f>IF(ISNUMBER(H175),'Cover Page'!$D$35/1000000*H175/'FX rate'!$C$22,"")</f>
        <v/>
      </c>
      <c r="BU175" s="1405" t="str">
        <f>IF(ISNUMBER(I175),'Cover Page'!$D$35/1000000*I175/'FX rate'!$C$22,"")</f>
        <v/>
      </c>
      <c r="BV175" s="1404" t="str">
        <f>IF(ISNUMBER(J175),'Cover Page'!$D$35/1000000*J175/'FX rate'!$C$22,"")</f>
        <v/>
      </c>
      <c r="BW175" s="1178" t="str">
        <f>IF(ISNUMBER(K175),'Cover Page'!$D$35/1000000*K175/'FX rate'!$C$22,"")</f>
        <v/>
      </c>
      <c r="BX175" s="1405" t="str">
        <f>IF(ISNUMBER(L175),'Cover Page'!$D$35/1000000*L175/'FX rate'!$C$22,"")</f>
        <v/>
      </c>
      <c r="BY175" s="1404" t="str">
        <f>IF(ISNUMBER(M175),'Cover Page'!$D$35/1000000*M175/'FX rate'!$C$22,"")</f>
        <v/>
      </c>
      <c r="BZ175" s="1178" t="str">
        <f>IF(ISNUMBER(N175),'Cover Page'!$D$35/1000000*N175/'FX rate'!$C$22,"")</f>
        <v/>
      </c>
      <c r="CA175" s="1405" t="str">
        <f>IF(ISNUMBER(O175),'Cover Page'!$D$35/1000000*O175/'FX rate'!$C$22,"")</f>
        <v/>
      </c>
      <c r="CB175" s="1404" t="str">
        <f>IF(ISNUMBER(P175),'Cover Page'!$D$35/1000000*P175/'FX rate'!$C$22,"")</f>
        <v/>
      </c>
      <c r="CC175" s="1178" t="str">
        <f>IF(ISNUMBER(Q175),'Cover Page'!$D$35/1000000*Q175/'FX rate'!$C$22,"")</f>
        <v/>
      </c>
      <c r="CD175" s="1405" t="str">
        <f>IF(ISNUMBER(R175),'Cover Page'!$D$35/1000000*R175/'FX rate'!$C$22,"")</f>
        <v/>
      </c>
      <c r="CE175" s="1404" t="str">
        <f>IF(ISNUMBER(S175),'Cover Page'!$D$35/1000000*S175/'FX rate'!$C$22,"")</f>
        <v/>
      </c>
      <c r="CF175" s="1401" t="str">
        <f>IF(ISNUMBER(T175),'Cover Page'!$D$35/1000000*T175/'FX rate'!$C$22,"")</f>
        <v/>
      </c>
      <c r="CG175" s="1403">
        <f>IF(ISNUMBER(U175),'Cover Page'!$D$35/1000000*U175/'FX rate'!$C$22,"")</f>
        <v>0</v>
      </c>
      <c r="CH175" s="1402">
        <f>IF(ISNUMBER(V175),'Cover Page'!$D$35/1000000*V175/'FX rate'!$C$22,"")</f>
        <v>0</v>
      </c>
      <c r="CI175" s="1176">
        <f>IF(ISNUMBER(W175),'Cover Page'!$D$35/1000000*W175/'FX rate'!$C$22,"")</f>
        <v>0</v>
      </c>
      <c r="CJ175" s="1034"/>
      <c r="CK175" s="1034"/>
      <c r="CL175" s="1034"/>
      <c r="CM175" s="1034"/>
      <c r="CN175" s="1034"/>
      <c r="CO175" s="1034"/>
      <c r="CP175" s="1034"/>
      <c r="CQ175" s="1034"/>
      <c r="CR175" s="1034"/>
      <c r="CS175" s="1034"/>
    </row>
    <row r="176" spans="1:97" s="2" customFormat="1" ht="14.25" x14ac:dyDescent="0.2">
      <c r="A176" s="6"/>
      <c r="B176" s="85">
        <v>2006</v>
      </c>
      <c r="C176" s="210"/>
      <c r="D176" s="137"/>
      <c r="E176" s="136"/>
      <c r="F176" s="206"/>
      <c r="G176" s="137"/>
      <c r="H176" s="136"/>
      <c r="I176" s="206"/>
      <c r="J176" s="137"/>
      <c r="K176" s="136"/>
      <c r="L176" s="206"/>
      <c r="M176" s="137"/>
      <c r="N176" s="136"/>
      <c r="O176" s="206"/>
      <c r="P176" s="137"/>
      <c r="Q176" s="136"/>
      <c r="R176" s="206"/>
      <c r="S176" s="137"/>
      <c r="T176" s="137"/>
      <c r="U176" s="674">
        <f t="shared" si="32"/>
        <v>0</v>
      </c>
      <c r="V176" s="683">
        <f t="shared" si="33"/>
        <v>0</v>
      </c>
      <c r="W176" s="660">
        <f t="shared" si="34"/>
        <v>0</v>
      </c>
      <c r="AH176" s="1026">
        <v>2006</v>
      </c>
      <c r="AI176" s="1123" t="str">
        <f>IF(ISNUMBER(C176),'Cover Page'!$D$35/1000000*'4 classification'!C176/'FX rate'!$C11,"")</f>
        <v/>
      </c>
      <c r="AJ176" s="1422" t="str">
        <f>IF(ISNUMBER(D176),'Cover Page'!$D$35/1000000*'4 classification'!D176/'FX rate'!$C11,"")</f>
        <v/>
      </c>
      <c r="AK176" s="1124" t="str">
        <f>IF(ISNUMBER(E176),'Cover Page'!$D$35/1000000*'4 classification'!E176/'FX rate'!$C11,"")</f>
        <v/>
      </c>
      <c r="AL176" s="1423" t="str">
        <f>IF(ISNUMBER(F176),'Cover Page'!$D$35/1000000*'4 classification'!F176/'FX rate'!$C11,"")</f>
        <v/>
      </c>
      <c r="AM176" s="1422" t="str">
        <f>IF(ISNUMBER(G176),'Cover Page'!$D$35/1000000*'4 classification'!G176/'FX rate'!$C11,"")</f>
        <v/>
      </c>
      <c r="AN176" s="1124" t="str">
        <f>IF(ISNUMBER(H176),'Cover Page'!$D$35/1000000*'4 classification'!H176/'FX rate'!$C11,"")</f>
        <v/>
      </c>
      <c r="AO176" s="1423" t="str">
        <f>IF(ISNUMBER(I176),'Cover Page'!$D$35/1000000*'4 classification'!I176/'FX rate'!$C11,"")</f>
        <v/>
      </c>
      <c r="AP176" s="1422" t="str">
        <f>IF(ISNUMBER(J176),'Cover Page'!$D$35/1000000*'4 classification'!J176/'FX rate'!$C11,"")</f>
        <v/>
      </c>
      <c r="AQ176" s="1124" t="str">
        <f>IF(ISNUMBER(K176),'Cover Page'!$D$35/1000000*'4 classification'!K176/'FX rate'!$C11,"")</f>
        <v/>
      </c>
      <c r="AR176" s="1423" t="str">
        <f>IF(ISNUMBER(L176),'Cover Page'!$D$35/1000000*'4 classification'!L176/'FX rate'!$C11,"")</f>
        <v/>
      </c>
      <c r="AS176" s="1422" t="str">
        <f>IF(ISNUMBER(M176),'Cover Page'!$D$35/1000000*'4 classification'!M176/'FX rate'!$C11,"")</f>
        <v/>
      </c>
      <c r="AT176" s="1124" t="str">
        <f>IF(ISNUMBER(N176),'Cover Page'!$D$35/1000000*'4 classification'!N176/'FX rate'!$C11,"")</f>
        <v/>
      </c>
      <c r="AU176" s="1423" t="str">
        <f>IF(ISNUMBER(O176),'Cover Page'!$D$35/1000000*'4 classification'!O176/'FX rate'!$C11,"")</f>
        <v/>
      </c>
      <c r="AV176" s="1422" t="str">
        <f>IF(ISNUMBER(P176),'Cover Page'!$D$35/1000000*'4 classification'!P176/'FX rate'!$C11,"")</f>
        <v/>
      </c>
      <c r="AW176" s="1124" t="str">
        <f>IF(ISNUMBER(Q176),'Cover Page'!$D$35/1000000*'4 classification'!Q176/'FX rate'!$C11,"")</f>
        <v/>
      </c>
      <c r="AX176" s="1423" t="str">
        <f>IF(ISNUMBER(R176),'Cover Page'!$D$35/1000000*'4 classification'!R176/'FX rate'!$C11,"")</f>
        <v/>
      </c>
      <c r="AY176" s="1422" t="str">
        <f>IF(ISNUMBER(S176),'Cover Page'!$D$35/1000000*'4 classification'!S176/'FX rate'!$C11,"")</f>
        <v/>
      </c>
      <c r="AZ176" s="1432" t="str">
        <f>IF(ISNUMBER(T176),'Cover Page'!$D$35/1000000*'4 classification'!T176/'FX rate'!$C11,"")</f>
        <v/>
      </c>
      <c r="BA176" s="1421">
        <f>IF(ISNUMBER(U176),'Cover Page'!$D$35/1000000*'4 classification'!U176/'FX rate'!$C11,"")</f>
        <v>0</v>
      </c>
      <c r="BB176" s="1420">
        <f>IF(ISNUMBER(V176),'Cover Page'!$D$35/1000000*'4 classification'!V176/'FX rate'!$C11,"")</f>
        <v>0</v>
      </c>
      <c r="BC176" s="1122">
        <f>IF(ISNUMBER(W176),'Cover Page'!$D$35/1000000*'4 classification'!W176/'FX rate'!$C11,"")</f>
        <v>0</v>
      </c>
      <c r="BD176" s="960"/>
      <c r="BE176" s="960"/>
      <c r="BF176" s="960"/>
      <c r="BG176" s="960"/>
      <c r="BH176" s="960"/>
      <c r="BI176" s="960"/>
      <c r="BN176" s="1099">
        <v>2006</v>
      </c>
      <c r="BO176" s="1177" t="str">
        <f>IF(ISNUMBER(C176),'Cover Page'!$D$35/1000000*C176/'FX rate'!$C$22,"")</f>
        <v/>
      </c>
      <c r="BP176" s="1404" t="str">
        <f>IF(ISNUMBER(D176),'Cover Page'!$D$35/1000000*D176/'FX rate'!$C$22,"")</f>
        <v/>
      </c>
      <c r="BQ176" s="1178" t="str">
        <f>IF(ISNUMBER(E176),'Cover Page'!$D$35/1000000*E176/'FX rate'!$C$22,"")</f>
        <v/>
      </c>
      <c r="BR176" s="1405" t="str">
        <f>IF(ISNUMBER(F176),'Cover Page'!$D$35/1000000*F176/'FX rate'!$C$22,"")</f>
        <v/>
      </c>
      <c r="BS176" s="1404" t="str">
        <f>IF(ISNUMBER(G176),'Cover Page'!$D$35/1000000*G176/'FX rate'!$C$22,"")</f>
        <v/>
      </c>
      <c r="BT176" s="1178" t="str">
        <f>IF(ISNUMBER(H176),'Cover Page'!$D$35/1000000*H176/'FX rate'!$C$22,"")</f>
        <v/>
      </c>
      <c r="BU176" s="1405" t="str">
        <f>IF(ISNUMBER(I176),'Cover Page'!$D$35/1000000*I176/'FX rate'!$C$22,"")</f>
        <v/>
      </c>
      <c r="BV176" s="1404" t="str">
        <f>IF(ISNUMBER(J176),'Cover Page'!$D$35/1000000*J176/'FX rate'!$C$22,"")</f>
        <v/>
      </c>
      <c r="BW176" s="1178" t="str">
        <f>IF(ISNUMBER(K176),'Cover Page'!$D$35/1000000*K176/'FX rate'!$C$22,"")</f>
        <v/>
      </c>
      <c r="BX176" s="1405" t="str">
        <f>IF(ISNUMBER(L176),'Cover Page'!$D$35/1000000*L176/'FX rate'!$C$22,"")</f>
        <v/>
      </c>
      <c r="BY176" s="1404" t="str">
        <f>IF(ISNUMBER(M176),'Cover Page'!$D$35/1000000*M176/'FX rate'!$C$22,"")</f>
        <v/>
      </c>
      <c r="BZ176" s="1178" t="str">
        <f>IF(ISNUMBER(N176),'Cover Page'!$D$35/1000000*N176/'FX rate'!$C$22,"")</f>
        <v/>
      </c>
      <c r="CA176" s="1405" t="str">
        <f>IF(ISNUMBER(O176),'Cover Page'!$D$35/1000000*O176/'FX rate'!$C$22,"")</f>
        <v/>
      </c>
      <c r="CB176" s="1404" t="str">
        <f>IF(ISNUMBER(P176),'Cover Page'!$D$35/1000000*P176/'FX rate'!$C$22,"")</f>
        <v/>
      </c>
      <c r="CC176" s="1178" t="str">
        <f>IF(ISNUMBER(Q176),'Cover Page'!$D$35/1000000*Q176/'FX rate'!$C$22,"")</f>
        <v/>
      </c>
      <c r="CD176" s="1405" t="str">
        <f>IF(ISNUMBER(R176),'Cover Page'!$D$35/1000000*R176/'FX rate'!$C$22,"")</f>
        <v/>
      </c>
      <c r="CE176" s="1404" t="str">
        <f>IF(ISNUMBER(S176),'Cover Page'!$D$35/1000000*S176/'FX rate'!$C$22,"")</f>
        <v/>
      </c>
      <c r="CF176" s="1401" t="str">
        <f>IF(ISNUMBER(T176),'Cover Page'!$D$35/1000000*T176/'FX rate'!$C$22,"")</f>
        <v/>
      </c>
      <c r="CG176" s="1403">
        <f>IF(ISNUMBER(U176),'Cover Page'!$D$35/1000000*U176/'FX rate'!$C$22,"")</f>
        <v>0</v>
      </c>
      <c r="CH176" s="1402">
        <f>IF(ISNUMBER(V176),'Cover Page'!$D$35/1000000*V176/'FX rate'!$C$22,"")</f>
        <v>0</v>
      </c>
      <c r="CI176" s="1176">
        <f>IF(ISNUMBER(W176),'Cover Page'!$D$35/1000000*W176/'FX rate'!$C$22,"")</f>
        <v>0</v>
      </c>
      <c r="CJ176" s="1034"/>
      <c r="CK176" s="1034"/>
      <c r="CL176" s="1034"/>
      <c r="CM176" s="1034"/>
      <c r="CN176" s="1034"/>
      <c r="CO176" s="1034"/>
      <c r="CP176" s="1034"/>
      <c r="CQ176" s="1034"/>
      <c r="CR176" s="1034"/>
      <c r="CS176" s="1034"/>
    </row>
    <row r="177" spans="1:97" s="2" customFormat="1" ht="14.25" x14ac:dyDescent="0.2">
      <c r="A177" s="6"/>
      <c r="B177" s="85">
        <v>2007</v>
      </c>
      <c r="C177" s="210"/>
      <c r="D177" s="137"/>
      <c r="E177" s="136"/>
      <c r="F177" s="206"/>
      <c r="G177" s="137"/>
      <c r="H177" s="136"/>
      <c r="I177" s="206"/>
      <c r="J177" s="137"/>
      <c r="K177" s="136"/>
      <c r="L177" s="206"/>
      <c r="M177" s="137"/>
      <c r="N177" s="136"/>
      <c r="O177" s="206"/>
      <c r="P177" s="137"/>
      <c r="Q177" s="136"/>
      <c r="R177" s="206"/>
      <c r="S177" s="137"/>
      <c r="T177" s="137"/>
      <c r="U177" s="674">
        <f t="shared" si="32"/>
        <v>0</v>
      </c>
      <c r="V177" s="683">
        <f t="shared" si="33"/>
        <v>0</v>
      </c>
      <c r="W177" s="660">
        <f t="shared" si="34"/>
        <v>0</v>
      </c>
      <c r="AH177" s="1026">
        <v>2007</v>
      </c>
      <c r="AI177" s="1123" t="str">
        <f>IF(ISNUMBER(C177),'Cover Page'!$D$35/1000000*'4 classification'!C177/'FX rate'!$C12,"")</f>
        <v/>
      </c>
      <c r="AJ177" s="1422" t="str">
        <f>IF(ISNUMBER(D177),'Cover Page'!$D$35/1000000*'4 classification'!D177/'FX rate'!$C12,"")</f>
        <v/>
      </c>
      <c r="AK177" s="1124" t="str">
        <f>IF(ISNUMBER(E177),'Cover Page'!$D$35/1000000*'4 classification'!E177/'FX rate'!$C12,"")</f>
        <v/>
      </c>
      <c r="AL177" s="1423" t="str">
        <f>IF(ISNUMBER(F177),'Cover Page'!$D$35/1000000*'4 classification'!F177/'FX rate'!$C12,"")</f>
        <v/>
      </c>
      <c r="AM177" s="1422" t="str">
        <f>IF(ISNUMBER(G177),'Cover Page'!$D$35/1000000*'4 classification'!G177/'FX rate'!$C12,"")</f>
        <v/>
      </c>
      <c r="AN177" s="1124" t="str">
        <f>IF(ISNUMBER(H177),'Cover Page'!$D$35/1000000*'4 classification'!H177/'FX rate'!$C12,"")</f>
        <v/>
      </c>
      <c r="AO177" s="1423" t="str">
        <f>IF(ISNUMBER(I177),'Cover Page'!$D$35/1000000*'4 classification'!I177/'FX rate'!$C12,"")</f>
        <v/>
      </c>
      <c r="AP177" s="1422" t="str">
        <f>IF(ISNUMBER(J177),'Cover Page'!$D$35/1000000*'4 classification'!J177/'FX rate'!$C12,"")</f>
        <v/>
      </c>
      <c r="AQ177" s="1124" t="str">
        <f>IF(ISNUMBER(K177),'Cover Page'!$D$35/1000000*'4 classification'!K177/'FX rate'!$C12,"")</f>
        <v/>
      </c>
      <c r="AR177" s="1423" t="str">
        <f>IF(ISNUMBER(L177),'Cover Page'!$D$35/1000000*'4 classification'!L177/'FX rate'!$C12,"")</f>
        <v/>
      </c>
      <c r="AS177" s="1422" t="str">
        <f>IF(ISNUMBER(M177),'Cover Page'!$D$35/1000000*'4 classification'!M177/'FX rate'!$C12,"")</f>
        <v/>
      </c>
      <c r="AT177" s="1124" t="str">
        <f>IF(ISNUMBER(N177),'Cover Page'!$D$35/1000000*'4 classification'!N177/'FX rate'!$C12,"")</f>
        <v/>
      </c>
      <c r="AU177" s="1423" t="str">
        <f>IF(ISNUMBER(O177),'Cover Page'!$D$35/1000000*'4 classification'!O177/'FX rate'!$C12,"")</f>
        <v/>
      </c>
      <c r="AV177" s="1422" t="str">
        <f>IF(ISNUMBER(P177),'Cover Page'!$D$35/1000000*'4 classification'!P177/'FX rate'!$C12,"")</f>
        <v/>
      </c>
      <c r="AW177" s="1124" t="str">
        <f>IF(ISNUMBER(Q177),'Cover Page'!$D$35/1000000*'4 classification'!Q177/'FX rate'!$C12,"")</f>
        <v/>
      </c>
      <c r="AX177" s="1423" t="str">
        <f>IF(ISNUMBER(R177),'Cover Page'!$D$35/1000000*'4 classification'!R177/'FX rate'!$C12,"")</f>
        <v/>
      </c>
      <c r="AY177" s="1422" t="str">
        <f>IF(ISNUMBER(S177),'Cover Page'!$D$35/1000000*'4 classification'!S177/'FX rate'!$C12,"")</f>
        <v/>
      </c>
      <c r="AZ177" s="1432" t="str">
        <f>IF(ISNUMBER(T177),'Cover Page'!$D$35/1000000*'4 classification'!T177/'FX rate'!$C12,"")</f>
        <v/>
      </c>
      <c r="BA177" s="1421">
        <f>IF(ISNUMBER(U177),'Cover Page'!$D$35/1000000*'4 classification'!U177/'FX rate'!$C12,"")</f>
        <v>0</v>
      </c>
      <c r="BB177" s="1420">
        <f>IF(ISNUMBER(V177),'Cover Page'!$D$35/1000000*'4 classification'!V177/'FX rate'!$C12,"")</f>
        <v>0</v>
      </c>
      <c r="BC177" s="1122">
        <f>IF(ISNUMBER(W177),'Cover Page'!$D$35/1000000*'4 classification'!W177/'FX rate'!$C12,"")</f>
        <v>0</v>
      </c>
      <c r="BD177" s="960"/>
      <c r="BE177" s="960"/>
      <c r="BF177" s="960"/>
      <c r="BG177" s="960"/>
      <c r="BH177" s="960"/>
      <c r="BI177" s="960"/>
      <c r="BN177" s="1099">
        <v>2007</v>
      </c>
      <c r="BO177" s="1177" t="str">
        <f>IF(ISNUMBER(C177),'Cover Page'!$D$35/1000000*C177/'FX rate'!$C$22,"")</f>
        <v/>
      </c>
      <c r="BP177" s="1404" t="str">
        <f>IF(ISNUMBER(D177),'Cover Page'!$D$35/1000000*D177/'FX rate'!$C$22,"")</f>
        <v/>
      </c>
      <c r="BQ177" s="1178" t="str">
        <f>IF(ISNUMBER(E177),'Cover Page'!$D$35/1000000*E177/'FX rate'!$C$22,"")</f>
        <v/>
      </c>
      <c r="BR177" s="1405" t="str">
        <f>IF(ISNUMBER(F177),'Cover Page'!$D$35/1000000*F177/'FX rate'!$C$22,"")</f>
        <v/>
      </c>
      <c r="BS177" s="1404" t="str">
        <f>IF(ISNUMBER(G177),'Cover Page'!$D$35/1000000*G177/'FX rate'!$C$22,"")</f>
        <v/>
      </c>
      <c r="BT177" s="1178" t="str">
        <f>IF(ISNUMBER(H177),'Cover Page'!$D$35/1000000*H177/'FX rate'!$C$22,"")</f>
        <v/>
      </c>
      <c r="BU177" s="1405" t="str">
        <f>IF(ISNUMBER(I177),'Cover Page'!$D$35/1000000*I177/'FX rate'!$C$22,"")</f>
        <v/>
      </c>
      <c r="BV177" s="1404" t="str">
        <f>IF(ISNUMBER(J177),'Cover Page'!$D$35/1000000*J177/'FX rate'!$C$22,"")</f>
        <v/>
      </c>
      <c r="BW177" s="1178" t="str">
        <f>IF(ISNUMBER(K177),'Cover Page'!$D$35/1000000*K177/'FX rate'!$C$22,"")</f>
        <v/>
      </c>
      <c r="BX177" s="1405" t="str">
        <f>IF(ISNUMBER(L177),'Cover Page'!$D$35/1000000*L177/'FX rate'!$C$22,"")</f>
        <v/>
      </c>
      <c r="BY177" s="1404" t="str">
        <f>IF(ISNUMBER(M177),'Cover Page'!$D$35/1000000*M177/'FX rate'!$C$22,"")</f>
        <v/>
      </c>
      <c r="BZ177" s="1178" t="str">
        <f>IF(ISNUMBER(N177),'Cover Page'!$D$35/1000000*N177/'FX rate'!$C$22,"")</f>
        <v/>
      </c>
      <c r="CA177" s="1405" t="str">
        <f>IF(ISNUMBER(O177),'Cover Page'!$D$35/1000000*O177/'FX rate'!$C$22,"")</f>
        <v/>
      </c>
      <c r="CB177" s="1404" t="str">
        <f>IF(ISNUMBER(P177),'Cover Page'!$D$35/1000000*P177/'FX rate'!$C$22,"")</f>
        <v/>
      </c>
      <c r="CC177" s="1178" t="str">
        <f>IF(ISNUMBER(Q177),'Cover Page'!$D$35/1000000*Q177/'FX rate'!$C$22,"")</f>
        <v/>
      </c>
      <c r="CD177" s="1405" t="str">
        <f>IF(ISNUMBER(R177),'Cover Page'!$D$35/1000000*R177/'FX rate'!$C$22,"")</f>
        <v/>
      </c>
      <c r="CE177" s="1404" t="str">
        <f>IF(ISNUMBER(S177),'Cover Page'!$D$35/1000000*S177/'FX rate'!$C$22,"")</f>
        <v/>
      </c>
      <c r="CF177" s="1401" t="str">
        <f>IF(ISNUMBER(T177),'Cover Page'!$D$35/1000000*T177/'FX rate'!$C$22,"")</f>
        <v/>
      </c>
      <c r="CG177" s="1403">
        <f>IF(ISNUMBER(U177),'Cover Page'!$D$35/1000000*U177/'FX rate'!$C$22,"")</f>
        <v>0</v>
      </c>
      <c r="CH177" s="1402">
        <f>IF(ISNUMBER(V177),'Cover Page'!$D$35/1000000*V177/'FX rate'!$C$22,"")</f>
        <v>0</v>
      </c>
      <c r="CI177" s="1176">
        <f>IF(ISNUMBER(W177),'Cover Page'!$D$35/1000000*W177/'FX rate'!$C$22,"")</f>
        <v>0</v>
      </c>
      <c r="CJ177" s="1034"/>
      <c r="CK177" s="1034"/>
      <c r="CL177" s="1034"/>
      <c r="CM177" s="1034"/>
      <c r="CN177" s="1034"/>
      <c r="CO177" s="1034"/>
      <c r="CP177" s="1034"/>
      <c r="CQ177" s="1034"/>
      <c r="CR177" s="1034"/>
      <c r="CS177" s="1034"/>
    </row>
    <row r="178" spans="1:97" s="2" customFormat="1" ht="14.25" x14ac:dyDescent="0.2">
      <c r="A178" s="6"/>
      <c r="B178" s="85">
        <v>2008</v>
      </c>
      <c r="C178" s="210"/>
      <c r="D178" s="137"/>
      <c r="E178" s="136"/>
      <c r="F178" s="206"/>
      <c r="G178" s="137"/>
      <c r="H178" s="136"/>
      <c r="I178" s="206"/>
      <c r="J178" s="137"/>
      <c r="K178" s="136"/>
      <c r="L178" s="206"/>
      <c r="M178" s="137"/>
      <c r="N178" s="136"/>
      <c r="O178" s="206"/>
      <c r="P178" s="137"/>
      <c r="Q178" s="136"/>
      <c r="R178" s="206"/>
      <c r="S178" s="137"/>
      <c r="T178" s="137"/>
      <c r="U178" s="674">
        <f t="shared" si="32"/>
        <v>0</v>
      </c>
      <c r="V178" s="683">
        <f t="shared" si="33"/>
        <v>0</v>
      </c>
      <c r="W178" s="660">
        <f t="shared" si="34"/>
        <v>0</v>
      </c>
      <c r="AH178" s="1026">
        <v>2008</v>
      </c>
      <c r="AI178" s="1123" t="str">
        <f>IF(ISNUMBER(C178),'Cover Page'!$D$35/1000000*'4 classification'!C178/'FX rate'!$C13,"")</f>
        <v/>
      </c>
      <c r="AJ178" s="1422" t="str">
        <f>IF(ISNUMBER(D178),'Cover Page'!$D$35/1000000*'4 classification'!D178/'FX rate'!$C13,"")</f>
        <v/>
      </c>
      <c r="AK178" s="1124" t="str">
        <f>IF(ISNUMBER(E178),'Cover Page'!$D$35/1000000*'4 classification'!E178/'FX rate'!$C13,"")</f>
        <v/>
      </c>
      <c r="AL178" s="1423" t="str">
        <f>IF(ISNUMBER(F178),'Cover Page'!$D$35/1000000*'4 classification'!F178/'FX rate'!$C13,"")</f>
        <v/>
      </c>
      <c r="AM178" s="1422" t="str">
        <f>IF(ISNUMBER(G178),'Cover Page'!$D$35/1000000*'4 classification'!G178/'FX rate'!$C13,"")</f>
        <v/>
      </c>
      <c r="AN178" s="1124" t="str">
        <f>IF(ISNUMBER(H178),'Cover Page'!$D$35/1000000*'4 classification'!H178/'FX rate'!$C13,"")</f>
        <v/>
      </c>
      <c r="AO178" s="1423" t="str">
        <f>IF(ISNUMBER(I178),'Cover Page'!$D$35/1000000*'4 classification'!I178/'FX rate'!$C13,"")</f>
        <v/>
      </c>
      <c r="AP178" s="1422" t="str">
        <f>IF(ISNUMBER(J178),'Cover Page'!$D$35/1000000*'4 classification'!J178/'FX rate'!$C13,"")</f>
        <v/>
      </c>
      <c r="AQ178" s="1124" t="str">
        <f>IF(ISNUMBER(K178),'Cover Page'!$D$35/1000000*'4 classification'!K178/'FX rate'!$C13,"")</f>
        <v/>
      </c>
      <c r="AR178" s="1423" t="str">
        <f>IF(ISNUMBER(L178),'Cover Page'!$D$35/1000000*'4 classification'!L178/'FX rate'!$C13,"")</f>
        <v/>
      </c>
      <c r="AS178" s="1422" t="str">
        <f>IF(ISNUMBER(M178),'Cover Page'!$D$35/1000000*'4 classification'!M178/'FX rate'!$C13,"")</f>
        <v/>
      </c>
      <c r="AT178" s="1124" t="str">
        <f>IF(ISNUMBER(N178),'Cover Page'!$D$35/1000000*'4 classification'!N178/'FX rate'!$C13,"")</f>
        <v/>
      </c>
      <c r="AU178" s="1423" t="str">
        <f>IF(ISNUMBER(O178),'Cover Page'!$D$35/1000000*'4 classification'!O178/'FX rate'!$C13,"")</f>
        <v/>
      </c>
      <c r="AV178" s="1422" t="str">
        <f>IF(ISNUMBER(P178),'Cover Page'!$D$35/1000000*'4 classification'!P178/'FX rate'!$C13,"")</f>
        <v/>
      </c>
      <c r="AW178" s="1124" t="str">
        <f>IF(ISNUMBER(Q178),'Cover Page'!$D$35/1000000*'4 classification'!Q178/'FX rate'!$C13,"")</f>
        <v/>
      </c>
      <c r="AX178" s="1423" t="str">
        <f>IF(ISNUMBER(R178),'Cover Page'!$D$35/1000000*'4 classification'!R178/'FX rate'!$C13,"")</f>
        <v/>
      </c>
      <c r="AY178" s="1422" t="str">
        <f>IF(ISNUMBER(S178),'Cover Page'!$D$35/1000000*'4 classification'!S178/'FX rate'!$C13,"")</f>
        <v/>
      </c>
      <c r="AZ178" s="1432" t="str">
        <f>IF(ISNUMBER(T178),'Cover Page'!$D$35/1000000*'4 classification'!T178/'FX rate'!$C13,"")</f>
        <v/>
      </c>
      <c r="BA178" s="1421">
        <f>IF(ISNUMBER(U178),'Cover Page'!$D$35/1000000*'4 classification'!U178/'FX rate'!$C13,"")</f>
        <v>0</v>
      </c>
      <c r="BB178" s="1420">
        <f>IF(ISNUMBER(V178),'Cover Page'!$D$35/1000000*'4 classification'!V178/'FX rate'!$C13,"")</f>
        <v>0</v>
      </c>
      <c r="BC178" s="1122">
        <f>IF(ISNUMBER(W178),'Cover Page'!$D$35/1000000*'4 classification'!W178/'FX rate'!$C13,"")</f>
        <v>0</v>
      </c>
      <c r="BD178" s="960"/>
      <c r="BE178" s="960"/>
      <c r="BF178" s="960"/>
      <c r="BG178" s="960"/>
      <c r="BH178" s="960"/>
      <c r="BI178" s="960"/>
      <c r="BN178" s="1099">
        <v>2008</v>
      </c>
      <c r="BO178" s="1177" t="str">
        <f>IF(ISNUMBER(C178),'Cover Page'!$D$35/1000000*C178/'FX rate'!$C$22,"")</f>
        <v/>
      </c>
      <c r="BP178" s="1404" t="str">
        <f>IF(ISNUMBER(D178),'Cover Page'!$D$35/1000000*D178/'FX rate'!$C$22,"")</f>
        <v/>
      </c>
      <c r="BQ178" s="1178" t="str">
        <f>IF(ISNUMBER(E178),'Cover Page'!$D$35/1000000*E178/'FX rate'!$C$22,"")</f>
        <v/>
      </c>
      <c r="BR178" s="1405" t="str">
        <f>IF(ISNUMBER(F178),'Cover Page'!$D$35/1000000*F178/'FX rate'!$C$22,"")</f>
        <v/>
      </c>
      <c r="BS178" s="1404" t="str">
        <f>IF(ISNUMBER(G178),'Cover Page'!$D$35/1000000*G178/'FX rate'!$C$22,"")</f>
        <v/>
      </c>
      <c r="BT178" s="1178" t="str">
        <f>IF(ISNUMBER(H178),'Cover Page'!$D$35/1000000*H178/'FX rate'!$C$22,"")</f>
        <v/>
      </c>
      <c r="BU178" s="1405" t="str">
        <f>IF(ISNUMBER(I178),'Cover Page'!$D$35/1000000*I178/'FX rate'!$C$22,"")</f>
        <v/>
      </c>
      <c r="BV178" s="1404" t="str">
        <f>IF(ISNUMBER(J178),'Cover Page'!$D$35/1000000*J178/'FX rate'!$C$22,"")</f>
        <v/>
      </c>
      <c r="BW178" s="1178" t="str">
        <f>IF(ISNUMBER(K178),'Cover Page'!$D$35/1000000*K178/'FX rate'!$C$22,"")</f>
        <v/>
      </c>
      <c r="BX178" s="1405" t="str">
        <f>IF(ISNUMBER(L178),'Cover Page'!$D$35/1000000*L178/'FX rate'!$C$22,"")</f>
        <v/>
      </c>
      <c r="BY178" s="1404" t="str">
        <f>IF(ISNUMBER(M178),'Cover Page'!$D$35/1000000*M178/'FX rate'!$C$22,"")</f>
        <v/>
      </c>
      <c r="BZ178" s="1178" t="str">
        <f>IF(ISNUMBER(N178),'Cover Page'!$D$35/1000000*N178/'FX rate'!$C$22,"")</f>
        <v/>
      </c>
      <c r="CA178" s="1405" t="str">
        <f>IF(ISNUMBER(O178),'Cover Page'!$D$35/1000000*O178/'FX rate'!$C$22,"")</f>
        <v/>
      </c>
      <c r="CB178" s="1404" t="str">
        <f>IF(ISNUMBER(P178),'Cover Page'!$D$35/1000000*P178/'FX rate'!$C$22,"")</f>
        <v/>
      </c>
      <c r="CC178" s="1178" t="str">
        <f>IF(ISNUMBER(Q178),'Cover Page'!$D$35/1000000*Q178/'FX rate'!$C$22,"")</f>
        <v/>
      </c>
      <c r="CD178" s="1405" t="str">
        <f>IF(ISNUMBER(R178),'Cover Page'!$D$35/1000000*R178/'FX rate'!$C$22,"")</f>
        <v/>
      </c>
      <c r="CE178" s="1404" t="str">
        <f>IF(ISNUMBER(S178),'Cover Page'!$D$35/1000000*S178/'FX rate'!$C$22,"")</f>
        <v/>
      </c>
      <c r="CF178" s="1401" t="str">
        <f>IF(ISNUMBER(T178),'Cover Page'!$D$35/1000000*T178/'FX rate'!$C$22,"")</f>
        <v/>
      </c>
      <c r="CG178" s="1403">
        <f>IF(ISNUMBER(U178),'Cover Page'!$D$35/1000000*U178/'FX rate'!$C$22,"")</f>
        <v>0</v>
      </c>
      <c r="CH178" s="1402">
        <f>IF(ISNUMBER(V178),'Cover Page'!$D$35/1000000*V178/'FX rate'!$C$22,"")</f>
        <v>0</v>
      </c>
      <c r="CI178" s="1176">
        <f>IF(ISNUMBER(W178),'Cover Page'!$D$35/1000000*W178/'FX rate'!$C$22,"")</f>
        <v>0</v>
      </c>
      <c r="CJ178" s="1034"/>
      <c r="CK178" s="1034"/>
      <c r="CL178" s="1034"/>
      <c r="CM178" s="1034"/>
      <c r="CN178" s="1034"/>
      <c r="CO178" s="1034"/>
      <c r="CP178" s="1034"/>
      <c r="CQ178" s="1034"/>
      <c r="CR178" s="1034"/>
      <c r="CS178" s="1034"/>
    </row>
    <row r="179" spans="1:97" s="2" customFormat="1" ht="14.25" x14ac:dyDescent="0.2">
      <c r="A179" s="6"/>
      <c r="B179" s="85">
        <v>2009</v>
      </c>
      <c r="C179" s="210"/>
      <c r="D179" s="137"/>
      <c r="E179" s="136"/>
      <c r="F179" s="206"/>
      <c r="G179" s="137"/>
      <c r="H179" s="136"/>
      <c r="I179" s="206"/>
      <c r="J179" s="137"/>
      <c r="K179" s="136"/>
      <c r="L179" s="206"/>
      <c r="M179" s="137"/>
      <c r="N179" s="136"/>
      <c r="O179" s="206"/>
      <c r="P179" s="137"/>
      <c r="Q179" s="136"/>
      <c r="R179" s="206"/>
      <c r="S179" s="137"/>
      <c r="T179" s="137"/>
      <c r="U179" s="674">
        <f t="shared" si="32"/>
        <v>0</v>
      </c>
      <c r="V179" s="683">
        <f t="shared" si="33"/>
        <v>0</v>
      </c>
      <c r="W179" s="660">
        <f t="shared" si="34"/>
        <v>0</v>
      </c>
      <c r="AH179" s="1026">
        <v>2009</v>
      </c>
      <c r="AI179" s="1123" t="str">
        <f>IF(ISNUMBER(C179),'Cover Page'!$D$35/1000000*'4 classification'!C179/'FX rate'!$C14,"")</f>
        <v/>
      </c>
      <c r="AJ179" s="1422" t="str">
        <f>IF(ISNUMBER(D179),'Cover Page'!$D$35/1000000*'4 classification'!D179/'FX rate'!$C14,"")</f>
        <v/>
      </c>
      <c r="AK179" s="1124" t="str">
        <f>IF(ISNUMBER(E179),'Cover Page'!$D$35/1000000*'4 classification'!E179/'FX rate'!$C14,"")</f>
        <v/>
      </c>
      <c r="AL179" s="1423" t="str">
        <f>IF(ISNUMBER(F179),'Cover Page'!$D$35/1000000*'4 classification'!F179/'FX rate'!$C14,"")</f>
        <v/>
      </c>
      <c r="AM179" s="1422" t="str">
        <f>IF(ISNUMBER(G179),'Cover Page'!$D$35/1000000*'4 classification'!G179/'FX rate'!$C14,"")</f>
        <v/>
      </c>
      <c r="AN179" s="1124" t="str">
        <f>IF(ISNUMBER(H179),'Cover Page'!$D$35/1000000*'4 classification'!H179/'FX rate'!$C14,"")</f>
        <v/>
      </c>
      <c r="AO179" s="1423" t="str">
        <f>IF(ISNUMBER(I179),'Cover Page'!$D$35/1000000*'4 classification'!I179/'FX rate'!$C14,"")</f>
        <v/>
      </c>
      <c r="AP179" s="1422" t="str">
        <f>IF(ISNUMBER(J179),'Cover Page'!$D$35/1000000*'4 classification'!J179/'FX rate'!$C14,"")</f>
        <v/>
      </c>
      <c r="AQ179" s="1124" t="str">
        <f>IF(ISNUMBER(K179),'Cover Page'!$D$35/1000000*'4 classification'!K179/'FX rate'!$C14,"")</f>
        <v/>
      </c>
      <c r="AR179" s="1423" t="str">
        <f>IF(ISNUMBER(L179),'Cover Page'!$D$35/1000000*'4 classification'!L179/'FX rate'!$C14,"")</f>
        <v/>
      </c>
      <c r="AS179" s="1422" t="str">
        <f>IF(ISNUMBER(M179),'Cover Page'!$D$35/1000000*'4 classification'!M179/'FX rate'!$C14,"")</f>
        <v/>
      </c>
      <c r="AT179" s="1124" t="str">
        <f>IF(ISNUMBER(N179),'Cover Page'!$D$35/1000000*'4 classification'!N179/'FX rate'!$C14,"")</f>
        <v/>
      </c>
      <c r="AU179" s="1423" t="str">
        <f>IF(ISNUMBER(O179),'Cover Page'!$D$35/1000000*'4 classification'!O179/'FX rate'!$C14,"")</f>
        <v/>
      </c>
      <c r="AV179" s="1422" t="str">
        <f>IF(ISNUMBER(P179),'Cover Page'!$D$35/1000000*'4 classification'!P179/'FX rate'!$C14,"")</f>
        <v/>
      </c>
      <c r="AW179" s="1124" t="str">
        <f>IF(ISNUMBER(Q179),'Cover Page'!$D$35/1000000*'4 classification'!Q179/'FX rate'!$C14,"")</f>
        <v/>
      </c>
      <c r="AX179" s="1423" t="str">
        <f>IF(ISNUMBER(R179),'Cover Page'!$D$35/1000000*'4 classification'!R179/'FX rate'!$C14,"")</f>
        <v/>
      </c>
      <c r="AY179" s="1422" t="str">
        <f>IF(ISNUMBER(S179),'Cover Page'!$D$35/1000000*'4 classification'!S179/'FX rate'!$C14,"")</f>
        <v/>
      </c>
      <c r="AZ179" s="1432" t="str">
        <f>IF(ISNUMBER(T179),'Cover Page'!$D$35/1000000*'4 classification'!T179/'FX rate'!$C14,"")</f>
        <v/>
      </c>
      <c r="BA179" s="1421">
        <f>IF(ISNUMBER(U179),'Cover Page'!$D$35/1000000*'4 classification'!U179/'FX rate'!$C14,"")</f>
        <v>0</v>
      </c>
      <c r="BB179" s="1420">
        <f>IF(ISNUMBER(V179),'Cover Page'!$D$35/1000000*'4 classification'!V179/'FX rate'!$C14,"")</f>
        <v>0</v>
      </c>
      <c r="BC179" s="1122">
        <f>IF(ISNUMBER(W179),'Cover Page'!$D$35/1000000*'4 classification'!W179/'FX rate'!$C14,"")</f>
        <v>0</v>
      </c>
      <c r="BD179" s="960"/>
      <c r="BE179" s="960"/>
      <c r="BF179" s="960"/>
      <c r="BG179" s="960"/>
      <c r="BH179" s="960"/>
      <c r="BI179" s="960"/>
      <c r="BN179" s="1099">
        <v>2009</v>
      </c>
      <c r="BO179" s="1177" t="str">
        <f>IF(ISNUMBER(C179),'Cover Page'!$D$35/1000000*C179/'FX rate'!$C$22,"")</f>
        <v/>
      </c>
      <c r="BP179" s="1404" t="str">
        <f>IF(ISNUMBER(D179),'Cover Page'!$D$35/1000000*D179/'FX rate'!$C$22,"")</f>
        <v/>
      </c>
      <c r="BQ179" s="1178" t="str">
        <f>IF(ISNUMBER(E179),'Cover Page'!$D$35/1000000*E179/'FX rate'!$C$22,"")</f>
        <v/>
      </c>
      <c r="BR179" s="1405" t="str">
        <f>IF(ISNUMBER(F179),'Cover Page'!$D$35/1000000*F179/'FX rate'!$C$22,"")</f>
        <v/>
      </c>
      <c r="BS179" s="1404" t="str">
        <f>IF(ISNUMBER(G179),'Cover Page'!$D$35/1000000*G179/'FX rate'!$C$22,"")</f>
        <v/>
      </c>
      <c r="BT179" s="1178" t="str">
        <f>IF(ISNUMBER(H179),'Cover Page'!$D$35/1000000*H179/'FX rate'!$C$22,"")</f>
        <v/>
      </c>
      <c r="BU179" s="1405" t="str">
        <f>IF(ISNUMBER(I179),'Cover Page'!$D$35/1000000*I179/'FX rate'!$C$22,"")</f>
        <v/>
      </c>
      <c r="BV179" s="1404" t="str">
        <f>IF(ISNUMBER(J179),'Cover Page'!$D$35/1000000*J179/'FX rate'!$C$22,"")</f>
        <v/>
      </c>
      <c r="BW179" s="1178" t="str">
        <f>IF(ISNUMBER(K179),'Cover Page'!$D$35/1000000*K179/'FX rate'!$C$22,"")</f>
        <v/>
      </c>
      <c r="BX179" s="1405" t="str">
        <f>IF(ISNUMBER(L179),'Cover Page'!$D$35/1000000*L179/'FX rate'!$C$22,"")</f>
        <v/>
      </c>
      <c r="BY179" s="1404" t="str">
        <f>IF(ISNUMBER(M179),'Cover Page'!$D$35/1000000*M179/'FX rate'!$C$22,"")</f>
        <v/>
      </c>
      <c r="BZ179" s="1178" t="str">
        <f>IF(ISNUMBER(N179),'Cover Page'!$D$35/1000000*N179/'FX rate'!$C$22,"")</f>
        <v/>
      </c>
      <c r="CA179" s="1405" t="str">
        <f>IF(ISNUMBER(O179),'Cover Page'!$D$35/1000000*O179/'FX rate'!$C$22,"")</f>
        <v/>
      </c>
      <c r="CB179" s="1404" t="str">
        <f>IF(ISNUMBER(P179),'Cover Page'!$D$35/1000000*P179/'FX rate'!$C$22,"")</f>
        <v/>
      </c>
      <c r="CC179" s="1178" t="str">
        <f>IF(ISNUMBER(Q179),'Cover Page'!$D$35/1000000*Q179/'FX rate'!$C$22,"")</f>
        <v/>
      </c>
      <c r="CD179" s="1405" t="str">
        <f>IF(ISNUMBER(R179),'Cover Page'!$D$35/1000000*R179/'FX rate'!$C$22,"")</f>
        <v/>
      </c>
      <c r="CE179" s="1404" t="str">
        <f>IF(ISNUMBER(S179),'Cover Page'!$D$35/1000000*S179/'FX rate'!$C$22,"")</f>
        <v/>
      </c>
      <c r="CF179" s="1401" t="str">
        <f>IF(ISNUMBER(T179),'Cover Page'!$D$35/1000000*T179/'FX rate'!$C$22,"")</f>
        <v/>
      </c>
      <c r="CG179" s="1403">
        <f>IF(ISNUMBER(U179),'Cover Page'!$D$35/1000000*U179/'FX rate'!$C$22,"")</f>
        <v>0</v>
      </c>
      <c r="CH179" s="1402">
        <f>IF(ISNUMBER(V179),'Cover Page'!$D$35/1000000*V179/'FX rate'!$C$22,"")</f>
        <v>0</v>
      </c>
      <c r="CI179" s="1176">
        <f>IF(ISNUMBER(W179),'Cover Page'!$D$35/1000000*W179/'FX rate'!$C$22,"")</f>
        <v>0</v>
      </c>
      <c r="CJ179" s="1034"/>
      <c r="CK179" s="1034"/>
      <c r="CL179" s="1034"/>
      <c r="CM179" s="1034"/>
      <c r="CN179" s="1034"/>
      <c r="CO179" s="1034"/>
      <c r="CP179" s="1034"/>
      <c r="CQ179" s="1034"/>
      <c r="CR179" s="1034"/>
      <c r="CS179" s="1034"/>
    </row>
    <row r="180" spans="1:97" s="2" customFormat="1" ht="14.25" x14ac:dyDescent="0.2">
      <c r="A180" s="6"/>
      <c r="B180" s="85">
        <v>2010</v>
      </c>
      <c r="C180" s="210"/>
      <c r="D180" s="137"/>
      <c r="E180" s="136"/>
      <c r="F180" s="206"/>
      <c r="G180" s="137"/>
      <c r="H180" s="136"/>
      <c r="I180" s="206"/>
      <c r="J180" s="137"/>
      <c r="K180" s="136"/>
      <c r="L180" s="206"/>
      <c r="M180" s="137"/>
      <c r="N180" s="136"/>
      <c r="O180" s="206"/>
      <c r="P180" s="137"/>
      <c r="Q180" s="136"/>
      <c r="R180" s="206"/>
      <c r="S180" s="137"/>
      <c r="T180" s="137"/>
      <c r="U180" s="674">
        <f t="shared" si="32"/>
        <v>0</v>
      </c>
      <c r="V180" s="683">
        <f t="shared" si="33"/>
        <v>0</v>
      </c>
      <c r="W180" s="660">
        <f t="shared" si="34"/>
        <v>0</v>
      </c>
      <c r="AH180" s="1026">
        <v>2010</v>
      </c>
      <c r="AI180" s="1123" t="str">
        <f>IF(ISNUMBER(C180),'Cover Page'!$D$35/1000000*'4 classification'!C180/'FX rate'!$C15,"")</f>
        <v/>
      </c>
      <c r="AJ180" s="1422" t="str">
        <f>IF(ISNUMBER(D180),'Cover Page'!$D$35/1000000*'4 classification'!D180/'FX rate'!$C15,"")</f>
        <v/>
      </c>
      <c r="AK180" s="1124" t="str">
        <f>IF(ISNUMBER(E180),'Cover Page'!$D$35/1000000*'4 classification'!E180/'FX rate'!$C15,"")</f>
        <v/>
      </c>
      <c r="AL180" s="1423" t="str">
        <f>IF(ISNUMBER(F180),'Cover Page'!$D$35/1000000*'4 classification'!F180/'FX rate'!$C15,"")</f>
        <v/>
      </c>
      <c r="AM180" s="1422" t="str">
        <f>IF(ISNUMBER(G180),'Cover Page'!$D$35/1000000*'4 classification'!G180/'FX rate'!$C15,"")</f>
        <v/>
      </c>
      <c r="AN180" s="1124" t="str">
        <f>IF(ISNUMBER(H180),'Cover Page'!$D$35/1000000*'4 classification'!H180/'FX rate'!$C15,"")</f>
        <v/>
      </c>
      <c r="AO180" s="1423" t="str">
        <f>IF(ISNUMBER(I180),'Cover Page'!$D$35/1000000*'4 classification'!I180/'FX rate'!$C15,"")</f>
        <v/>
      </c>
      <c r="AP180" s="1422" t="str">
        <f>IF(ISNUMBER(J180),'Cover Page'!$D$35/1000000*'4 classification'!J180/'FX rate'!$C15,"")</f>
        <v/>
      </c>
      <c r="AQ180" s="1124" t="str">
        <f>IF(ISNUMBER(K180),'Cover Page'!$D$35/1000000*'4 classification'!K180/'FX rate'!$C15,"")</f>
        <v/>
      </c>
      <c r="AR180" s="1423" t="str">
        <f>IF(ISNUMBER(L180),'Cover Page'!$D$35/1000000*'4 classification'!L180/'FX rate'!$C15,"")</f>
        <v/>
      </c>
      <c r="AS180" s="1422" t="str">
        <f>IF(ISNUMBER(M180),'Cover Page'!$D$35/1000000*'4 classification'!M180/'FX rate'!$C15,"")</f>
        <v/>
      </c>
      <c r="AT180" s="1124" t="str">
        <f>IF(ISNUMBER(N180),'Cover Page'!$D$35/1000000*'4 classification'!N180/'FX rate'!$C15,"")</f>
        <v/>
      </c>
      <c r="AU180" s="1423" t="str">
        <f>IF(ISNUMBER(O180),'Cover Page'!$D$35/1000000*'4 classification'!O180/'FX rate'!$C15,"")</f>
        <v/>
      </c>
      <c r="AV180" s="1422" t="str">
        <f>IF(ISNUMBER(P180),'Cover Page'!$D$35/1000000*'4 classification'!P180/'FX rate'!$C15,"")</f>
        <v/>
      </c>
      <c r="AW180" s="1124" t="str">
        <f>IF(ISNUMBER(Q180),'Cover Page'!$D$35/1000000*'4 classification'!Q180/'FX rate'!$C15,"")</f>
        <v/>
      </c>
      <c r="AX180" s="1423" t="str">
        <f>IF(ISNUMBER(R180),'Cover Page'!$D$35/1000000*'4 classification'!R180/'FX rate'!$C15,"")</f>
        <v/>
      </c>
      <c r="AY180" s="1422" t="str">
        <f>IF(ISNUMBER(S180),'Cover Page'!$D$35/1000000*'4 classification'!S180/'FX rate'!$C15,"")</f>
        <v/>
      </c>
      <c r="AZ180" s="1432" t="str">
        <f>IF(ISNUMBER(T180),'Cover Page'!$D$35/1000000*'4 classification'!T180/'FX rate'!$C15,"")</f>
        <v/>
      </c>
      <c r="BA180" s="1421">
        <f>IF(ISNUMBER(U180),'Cover Page'!$D$35/1000000*'4 classification'!U180/'FX rate'!$C15,"")</f>
        <v>0</v>
      </c>
      <c r="BB180" s="1420">
        <f>IF(ISNUMBER(V180),'Cover Page'!$D$35/1000000*'4 classification'!V180/'FX rate'!$C15,"")</f>
        <v>0</v>
      </c>
      <c r="BC180" s="1122">
        <f>IF(ISNUMBER(W180),'Cover Page'!$D$35/1000000*'4 classification'!W180/'FX rate'!$C15,"")</f>
        <v>0</v>
      </c>
      <c r="BD180" s="960"/>
      <c r="BE180" s="960"/>
      <c r="BF180" s="960"/>
      <c r="BG180" s="960"/>
      <c r="BH180" s="960"/>
      <c r="BI180" s="960"/>
      <c r="BN180" s="1099">
        <v>2010</v>
      </c>
      <c r="BO180" s="1177" t="str">
        <f>IF(ISNUMBER(C180),'Cover Page'!$D$35/1000000*C180/'FX rate'!$C$22,"")</f>
        <v/>
      </c>
      <c r="BP180" s="1404" t="str">
        <f>IF(ISNUMBER(D180),'Cover Page'!$D$35/1000000*D180/'FX rate'!$C$22,"")</f>
        <v/>
      </c>
      <c r="BQ180" s="1178" t="str">
        <f>IF(ISNUMBER(E180),'Cover Page'!$D$35/1000000*E180/'FX rate'!$C$22,"")</f>
        <v/>
      </c>
      <c r="BR180" s="1405" t="str">
        <f>IF(ISNUMBER(F180),'Cover Page'!$D$35/1000000*F180/'FX rate'!$C$22,"")</f>
        <v/>
      </c>
      <c r="BS180" s="1404" t="str">
        <f>IF(ISNUMBER(G180),'Cover Page'!$D$35/1000000*G180/'FX rate'!$C$22,"")</f>
        <v/>
      </c>
      <c r="BT180" s="1178" t="str">
        <f>IF(ISNUMBER(H180),'Cover Page'!$D$35/1000000*H180/'FX rate'!$C$22,"")</f>
        <v/>
      </c>
      <c r="BU180" s="1405" t="str">
        <f>IF(ISNUMBER(I180),'Cover Page'!$D$35/1000000*I180/'FX rate'!$C$22,"")</f>
        <v/>
      </c>
      <c r="BV180" s="1404" t="str">
        <f>IF(ISNUMBER(J180),'Cover Page'!$D$35/1000000*J180/'FX rate'!$C$22,"")</f>
        <v/>
      </c>
      <c r="BW180" s="1178" t="str">
        <f>IF(ISNUMBER(K180),'Cover Page'!$D$35/1000000*K180/'FX rate'!$C$22,"")</f>
        <v/>
      </c>
      <c r="BX180" s="1405" t="str">
        <f>IF(ISNUMBER(L180),'Cover Page'!$D$35/1000000*L180/'FX rate'!$C$22,"")</f>
        <v/>
      </c>
      <c r="BY180" s="1404" t="str">
        <f>IF(ISNUMBER(M180),'Cover Page'!$D$35/1000000*M180/'FX rate'!$C$22,"")</f>
        <v/>
      </c>
      <c r="BZ180" s="1178" t="str">
        <f>IF(ISNUMBER(N180),'Cover Page'!$D$35/1000000*N180/'FX rate'!$C$22,"")</f>
        <v/>
      </c>
      <c r="CA180" s="1405" t="str">
        <f>IF(ISNUMBER(O180),'Cover Page'!$D$35/1000000*O180/'FX rate'!$C$22,"")</f>
        <v/>
      </c>
      <c r="CB180" s="1404" t="str">
        <f>IF(ISNUMBER(P180),'Cover Page'!$D$35/1000000*P180/'FX rate'!$C$22,"")</f>
        <v/>
      </c>
      <c r="CC180" s="1178" t="str">
        <f>IF(ISNUMBER(Q180),'Cover Page'!$D$35/1000000*Q180/'FX rate'!$C$22,"")</f>
        <v/>
      </c>
      <c r="CD180" s="1405" t="str">
        <f>IF(ISNUMBER(R180),'Cover Page'!$D$35/1000000*R180/'FX rate'!$C$22,"")</f>
        <v/>
      </c>
      <c r="CE180" s="1404" t="str">
        <f>IF(ISNUMBER(S180),'Cover Page'!$D$35/1000000*S180/'FX rate'!$C$22,"")</f>
        <v/>
      </c>
      <c r="CF180" s="1401" t="str">
        <f>IF(ISNUMBER(T180),'Cover Page'!$D$35/1000000*T180/'FX rate'!$C$22,"")</f>
        <v/>
      </c>
      <c r="CG180" s="1403">
        <f>IF(ISNUMBER(U180),'Cover Page'!$D$35/1000000*U180/'FX rate'!$C$22,"")</f>
        <v>0</v>
      </c>
      <c r="CH180" s="1402">
        <f>IF(ISNUMBER(V180),'Cover Page'!$D$35/1000000*V180/'FX rate'!$C$22,"")</f>
        <v>0</v>
      </c>
      <c r="CI180" s="1176">
        <f>IF(ISNUMBER(W180),'Cover Page'!$D$35/1000000*W180/'FX rate'!$C$22,"")</f>
        <v>0</v>
      </c>
      <c r="CJ180" s="1034"/>
      <c r="CK180" s="1034"/>
      <c r="CL180" s="1034"/>
      <c r="CM180" s="1034"/>
      <c r="CN180" s="1034"/>
      <c r="CO180" s="1034"/>
      <c r="CP180" s="1034"/>
      <c r="CQ180" s="1034"/>
      <c r="CR180" s="1034"/>
      <c r="CS180" s="1034"/>
    </row>
    <row r="181" spans="1:97" s="2" customFormat="1" ht="14.25" x14ac:dyDescent="0.2">
      <c r="A181" s="6"/>
      <c r="B181" s="85">
        <v>2011</v>
      </c>
      <c r="C181" s="210"/>
      <c r="D181" s="137"/>
      <c r="E181" s="136"/>
      <c r="F181" s="206"/>
      <c r="G181" s="137"/>
      <c r="H181" s="136"/>
      <c r="I181" s="206"/>
      <c r="J181" s="137"/>
      <c r="K181" s="136"/>
      <c r="L181" s="206"/>
      <c r="M181" s="137"/>
      <c r="N181" s="136"/>
      <c r="O181" s="206"/>
      <c r="P181" s="137"/>
      <c r="Q181" s="136"/>
      <c r="R181" s="206"/>
      <c r="S181" s="137"/>
      <c r="T181" s="137"/>
      <c r="U181" s="674">
        <f t="shared" si="32"/>
        <v>0</v>
      </c>
      <c r="V181" s="683">
        <f t="shared" si="33"/>
        <v>0</v>
      </c>
      <c r="W181" s="660">
        <f t="shared" si="34"/>
        <v>0</v>
      </c>
      <c r="AH181" s="1026">
        <v>2011</v>
      </c>
      <c r="AI181" s="1123" t="str">
        <f>IF(ISNUMBER(C181),'Cover Page'!$D$35/1000000*'4 classification'!C181/'FX rate'!$C16,"")</f>
        <v/>
      </c>
      <c r="AJ181" s="1422" t="str">
        <f>IF(ISNUMBER(D181),'Cover Page'!$D$35/1000000*'4 classification'!D181/'FX rate'!$C16,"")</f>
        <v/>
      </c>
      <c r="AK181" s="1124" t="str">
        <f>IF(ISNUMBER(E181),'Cover Page'!$D$35/1000000*'4 classification'!E181/'FX rate'!$C16,"")</f>
        <v/>
      </c>
      <c r="AL181" s="1423" t="str">
        <f>IF(ISNUMBER(F181),'Cover Page'!$D$35/1000000*'4 classification'!F181/'FX rate'!$C16,"")</f>
        <v/>
      </c>
      <c r="AM181" s="1422" t="str">
        <f>IF(ISNUMBER(G181),'Cover Page'!$D$35/1000000*'4 classification'!G181/'FX rate'!$C16,"")</f>
        <v/>
      </c>
      <c r="AN181" s="1124" t="str">
        <f>IF(ISNUMBER(H181),'Cover Page'!$D$35/1000000*'4 classification'!H181/'FX rate'!$C16,"")</f>
        <v/>
      </c>
      <c r="AO181" s="1423" t="str">
        <f>IF(ISNUMBER(I181),'Cover Page'!$D$35/1000000*'4 classification'!I181/'FX rate'!$C16,"")</f>
        <v/>
      </c>
      <c r="AP181" s="1422" t="str">
        <f>IF(ISNUMBER(J181),'Cover Page'!$D$35/1000000*'4 classification'!J181/'FX rate'!$C16,"")</f>
        <v/>
      </c>
      <c r="AQ181" s="1124" t="str">
        <f>IF(ISNUMBER(K181),'Cover Page'!$D$35/1000000*'4 classification'!K181/'FX rate'!$C16,"")</f>
        <v/>
      </c>
      <c r="AR181" s="1423" t="str">
        <f>IF(ISNUMBER(L181),'Cover Page'!$D$35/1000000*'4 classification'!L181/'FX rate'!$C16,"")</f>
        <v/>
      </c>
      <c r="AS181" s="1422" t="str">
        <f>IF(ISNUMBER(M181),'Cover Page'!$D$35/1000000*'4 classification'!M181/'FX rate'!$C16,"")</f>
        <v/>
      </c>
      <c r="AT181" s="1124" t="str">
        <f>IF(ISNUMBER(N181),'Cover Page'!$D$35/1000000*'4 classification'!N181/'FX rate'!$C16,"")</f>
        <v/>
      </c>
      <c r="AU181" s="1423" t="str">
        <f>IF(ISNUMBER(O181),'Cover Page'!$D$35/1000000*'4 classification'!O181/'FX rate'!$C16,"")</f>
        <v/>
      </c>
      <c r="AV181" s="1422" t="str">
        <f>IF(ISNUMBER(P181),'Cover Page'!$D$35/1000000*'4 classification'!P181/'FX rate'!$C16,"")</f>
        <v/>
      </c>
      <c r="AW181" s="1124" t="str">
        <f>IF(ISNUMBER(Q181),'Cover Page'!$D$35/1000000*'4 classification'!Q181/'FX rate'!$C16,"")</f>
        <v/>
      </c>
      <c r="AX181" s="1423" t="str">
        <f>IF(ISNUMBER(R181),'Cover Page'!$D$35/1000000*'4 classification'!R181/'FX rate'!$C16,"")</f>
        <v/>
      </c>
      <c r="AY181" s="1422" t="str">
        <f>IF(ISNUMBER(S181),'Cover Page'!$D$35/1000000*'4 classification'!S181/'FX rate'!$C16,"")</f>
        <v/>
      </c>
      <c r="AZ181" s="1432" t="str">
        <f>IF(ISNUMBER(T181),'Cover Page'!$D$35/1000000*'4 classification'!T181/'FX rate'!$C16,"")</f>
        <v/>
      </c>
      <c r="BA181" s="1421">
        <f>IF(ISNUMBER(U181),'Cover Page'!$D$35/1000000*'4 classification'!U181/'FX rate'!$C16,"")</f>
        <v>0</v>
      </c>
      <c r="BB181" s="1420">
        <f>IF(ISNUMBER(V181),'Cover Page'!$D$35/1000000*'4 classification'!V181/'FX rate'!$C16,"")</f>
        <v>0</v>
      </c>
      <c r="BC181" s="1122">
        <f>IF(ISNUMBER(W181),'Cover Page'!$D$35/1000000*'4 classification'!W181/'FX rate'!$C16,"")</f>
        <v>0</v>
      </c>
      <c r="BD181" s="960"/>
      <c r="BE181" s="960"/>
      <c r="BF181" s="960"/>
      <c r="BG181" s="960"/>
      <c r="BH181" s="960"/>
      <c r="BI181" s="960"/>
      <c r="BN181" s="1099">
        <v>2011</v>
      </c>
      <c r="BO181" s="1177" t="str">
        <f>IF(ISNUMBER(C181),'Cover Page'!$D$35/1000000*C181/'FX rate'!$C$22,"")</f>
        <v/>
      </c>
      <c r="BP181" s="1404" t="str">
        <f>IF(ISNUMBER(D181),'Cover Page'!$D$35/1000000*D181/'FX rate'!$C$22,"")</f>
        <v/>
      </c>
      <c r="BQ181" s="1178" t="str">
        <f>IF(ISNUMBER(E181),'Cover Page'!$D$35/1000000*E181/'FX rate'!$C$22,"")</f>
        <v/>
      </c>
      <c r="BR181" s="1405" t="str">
        <f>IF(ISNUMBER(F181),'Cover Page'!$D$35/1000000*F181/'FX rate'!$C$22,"")</f>
        <v/>
      </c>
      <c r="BS181" s="1404" t="str">
        <f>IF(ISNUMBER(G181),'Cover Page'!$D$35/1000000*G181/'FX rate'!$C$22,"")</f>
        <v/>
      </c>
      <c r="BT181" s="1178" t="str">
        <f>IF(ISNUMBER(H181),'Cover Page'!$D$35/1000000*H181/'FX rate'!$C$22,"")</f>
        <v/>
      </c>
      <c r="BU181" s="1405" t="str">
        <f>IF(ISNUMBER(I181),'Cover Page'!$D$35/1000000*I181/'FX rate'!$C$22,"")</f>
        <v/>
      </c>
      <c r="BV181" s="1404" t="str">
        <f>IF(ISNUMBER(J181),'Cover Page'!$D$35/1000000*J181/'FX rate'!$C$22,"")</f>
        <v/>
      </c>
      <c r="BW181" s="1178" t="str">
        <f>IF(ISNUMBER(K181),'Cover Page'!$D$35/1000000*K181/'FX rate'!$C$22,"")</f>
        <v/>
      </c>
      <c r="BX181" s="1405" t="str">
        <f>IF(ISNUMBER(L181),'Cover Page'!$D$35/1000000*L181/'FX rate'!$C$22,"")</f>
        <v/>
      </c>
      <c r="BY181" s="1404" t="str">
        <f>IF(ISNUMBER(M181),'Cover Page'!$D$35/1000000*M181/'FX rate'!$C$22,"")</f>
        <v/>
      </c>
      <c r="BZ181" s="1178" t="str">
        <f>IF(ISNUMBER(N181),'Cover Page'!$D$35/1000000*N181/'FX rate'!$C$22,"")</f>
        <v/>
      </c>
      <c r="CA181" s="1405" t="str">
        <f>IF(ISNUMBER(O181),'Cover Page'!$D$35/1000000*O181/'FX rate'!$C$22,"")</f>
        <v/>
      </c>
      <c r="CB181" s="1404" t="str">
        <f>IF(ISNUMBER(P181),'Cover Page'!$D$35/1000000*P181/'FX rate'!$C$22,"")</f>
        <v/>
      </c>
      <c r="CC181" s="1178" t="str">
        <f>IF(ISNUMBER(Q181),'Cover Page'!$D$35/1000000*Q181/'FX rate'!$C$22,"")</f>
        <v/>
      </c>
      <c r="CD181" s="1405" t="str">
        <f>IF(ISNUMBER(R181),'Cover Page'!$D$35/1000000*R181/'FX rate'!$C$22,"")</f>
        <v/>
      </c>
      <c r="CE181" s="1404" t="str">
        <f>IF(ISNUMBER(S181),'Cover Page'!$D$35/1000000*S181/'FX rate'!$C$22,"")</f>
        <v/>
      </c>
      <c r="CF181" s="1401" t="str">
        <f>IF(ISNUMBER(T181),'Cover Page'!$D$35/1000000*T181/'FX rate'!$C$22,"")</f>
        <v/>
      </c>
      <c r="CG181" s="1403">
        <f>IF(ISNUMBER(U181),'Cover Page'!$D$35/1000000*U181/'FX rate'!$C$22,"")</f>
        <v>0</v>
      </c>
      <c r="CH181" s="1402">
        <f>IF(ISNUMBER(V181),'Cover Page'!$D$35/1000000*V181/'FX rate'!$C$22,"")</f>
        <v>0</v>
      </c>
      <c r="CI181" s="1176">
        <f>IF(ISNUMBER(W181),'Cover Page'!$D$35/1000000*W181/'FX rate'!$C$22,"")</f>
        <v>0</v>
      </c>
      <c r="CJ181" s="1034"/>
      <c r="CK181" s="1034"/>
      <c r="CL181" s="1034"/>
      <c r="CM181" s="1034"/>
      <c r="CN181" s="1034"/>
      <c r="CO181" s="1034"/>
      <c r="CP181" s="1034"/>
      <c r="CQ181" s="1034"/>
      <c r="CR181" s="1034"/>
      <c r="CS181" s="1034"/>
    </row>
    <row r="182" spans="1:97" s="2" customFormat="1" ht="14.25" x14ac:dyDescent="0.2">
      <c r="A182" s="6"/>
      <c r="B182" s="85">
        <v>2012</v>
      </c>
      <c r="C182" s="210"/>
      <c r="D182" s="137"/>
      <c r="E182" s="136"/>
      <c r="F182" s="206"/>
      <c r="G182" s="137"/>
      <c r="H182" s="136"/>
      <c r="I182" s="206"/>
      <c r="J182" s="137"/>
      <c r="K182" s="136"/>
      <c r="L182" s="206"/>
      <c r="M182" s="137"/>
      <c r="N182" s="136"/>
      <c r="O182" s="206"/>
      <c r="P182" s="137"/>
      <c r="Q182" s="136"/>
      <c r="R182" s="206"/>
      <c r="S182" s="137"/>
      <c r="T182" s="137"/>
      <c r="U182" s="674">
        <f t="shared" si="32"/>
        <v>0</v>
      </c>
      <c r="V182" s="683">
        <f t="shared" si="33"/>
        <v>0</v>
      </c>
      <c r="W182" s="660">
        <f t="shared" si="34"/>
        <v>0</v>
      </c>
      <c r="AH182" s="1026">
        <v>2012</v>
      </c>
      <c r="AI182" s="1123" t="str">
        <f>IF(ISNUMBER(C182),'Cover Page'!$D$35/1000000*'4 classification'!C182/'FX rate'!$C17,"")</f>
        <v/>
      </c>
      <c r="AJ182" s="1422" t="str">
        <f>IF(ISNUMBER(D182),'Cover Page'!$D$35/1000000*'4 classification'!D182/'FX rate'!$C17,"")</f>
        <v/>
      </c>
      <c r="AK182" s="1124" t="str">
        <f>IF(ISNUMBER(E182),'Cover Page'!$D$35/1000000*'4 classification'!E182/'FX rate'!$C17,"")</f>
        <v/>
      </c>
      <c r="AL182" s="1423" t="str">
        <f>IF(ISNUMBER(F182),'Cover Page'!$D$35/1000000*'4 classification'!F182/'FX rate'!$C17,"")</f>
        <v/>
      </c>
      <c r="AM182" s="1422" t="str">
        <f>IF(ISNUMBER(G182),'Cover Page'!$D$35/1000000*'4 classification'!G182/'FX rate'!$C17,"")</f>
        <v/>
      </c>
      <c r="AN182" s="1124" t="str">
        <f>IF(ISNUMBER(H182),'Cover Page'!$D$35/1000000*'4 classification'!H182/'FX rate'!$C17,"")</f>
        <v/>
      </c>
      <c r="AO182" s="1423" t="str">
        <f>IF(ISNUMBER(I182),'Cover Page'!$D$35/1000000*'4 classification'!I182/'FX rate'!$C17,"")</f>
        <v/>
      </c>
      <c r="AP182" s="1422" t="str">
        <f>IF(ISNUMBER(J182),'Cover Page'!$D$35/1000000*'4 classification'!J182/'FX rate'!$C17,"")</f>
        <v/>
      </c>
      <c r="AQ182" s="1124" t="str">
        <f>IF(ISNUMBER(K182),'Cover Page'!$D$35/1000000*'4 classification'!K182/'FX rate'!$C17,"")</f>
        <v/>
      </c>
      <c r="AR182" s="1423" t="str">
        <f>IF(ISNUMBER(L182),'Cover Page'!$D$35/1000000*'4 classification'!L182/'FX rate'!$C17,"")</f>
        <v/>
      </c>
      <c r="AS182" s="1422" t="str">
        <f>IF(ISNUMBER(M182),'Cover Page'!$D$35/1000000*'4 classification'!M182/'FX rate'!$C17,"")</f>
        <v/>
      </c>
      <c r="AT182" s="1124" t="str">
        <f>IF(ISNUMBER(N182),'Cover Page'!$D$35/1000000*'4 classification'!N182/'FX rate'!$C17,"")</f>
        <v/>
      </c>
      <c r="AU182" s="1423" t="str">
        <f>IF(ISNUMBER(O182),'Cover Page'!$D$35/1000000*'4 classification'!O182/'FX rate'!$C17,"")</f>
        <v/>
      </c>
      <c r="AV182" s="1422" t="str">
        <f>IF(ISNUMBER(P182),'Cover Page'!$D$35/1000000*'4 classification'!P182/'FX rate'!$C17,"")</f>
        <v/>
      </c>
      <c r="AW182" s="1124" t="str">
        <f>IF(ISNUMBER(Q182),'Cover Page'!$D$35/1000000*'4 classification'!Q182/'FX rate'!$C17,"")</f>
        <v/>
      </c>
      <c r="AX182" s="1423" t="str">
        <f>IF(ISNUMBER(R182),'Cover Page'!$D$35/1000000*'4 classification'!R182/'FX rate'!$C17,"")</f>
        <v/>
      </c>
      <c r="AY182" s="1422" t="str">
        <f>IF(ISNUMBER(S182),'Cover Page'!$D$35/1000000*'4 classification'!S182/'FX rate'!$C17,"")</f>
        <v/>
      </c>
      <c r="AZ182" s="1432" t="str">
        <f>IF(ISNUMBER(T182),'Cover Page'!$D$35/1000000*'4 classification'!T182/'FX rate'!$C17,"")</f>
        <v/>
      </c>
      <c r="BA182" s="1421">
        <f>IF(ISNUMBER(U182),'Cover Page'!$D$35/1000000*'4 classification'!U182/'FX rate'!$C17,"")</f>
        <v>0</v>
      </c>
      <c r="BB182" s="1420">
        <f>IF(ISNUMBER(V182),'Cover Page'!$D$35/1000000*'4 classification'!V182/'FX rate'!$C17,"")</f>
        <v>0</v>
      </c>
      <c r="BC182" s="1122">
        <f>IF(ISNUMBER(W182),'Cover Page'!$D$35/1000000*'4 classification'!W182/'FX rate'!$C17,"")</f>
        <v>0</v>
      </c>
      <c r="BD182" s="960"/>
      <c r="BE182" s="960"/>
      <c r="BF182" s="960"/>
      <c r="BG182" s="960"/>
      <c r="BH182" s="960"/>
      <c r="BI182" s="960"/>
      <c r="BN182" s="1099">
        <v>2012</v>
      </c>
      <c r="BO182" s="1177" t="str">
        <f>IF(ISNUMBER(C182),'Cover Page'!$D$35/1000000*C182/'FX rate'!$C$22,"")</f>
        <v/>
      </c>
      <c r="BP182" s="1404" t="str">
        <f>IF(ISNUMBER(D182),'Cover Page'!$D$35/1000000*D182/'FX rate'!$C$22,"")</f>
        <v/>
      </c>
      <c r="BQ182" s="1178" t="str">
        <f>IF(ISNUMBER(E182),'Cover Page'!$D$35/1000000*E182/'FX rate'!$C$22,"")</f>
        <v/>
      </c>
      <c r="BR182" s="1405" t="str">
        <f>IF(ISNUMBER(F182),'Cover Page'!$D$35/1000000*F182/'FX rate'!$C$22,"")</f>
        <v/>
      </c>
      <c r="BS182" s="1404" t="str">
        <f>IF(ISNUMBER(G182),'Cover Page'!$D$35/1000000*G182/'FX rate'!$C$22,"")</f>
        <v/>
      </c>
      <c r="BT182" s="1178" t="str">
        <f>IF(ISNUMBER(H182),'Cover Page'!$D$35/1000000*H182/'FX rate'!$C$22,"")</f>
        <v/>
      </c>
      <c r="BU182" s="1405" t="str">
        <f>IF(ISNUMBER(I182),'Cover Page'!$D$35/1000000*I182/'FX rate'!$C$22,"")</f>
        <v/>
      </c>
      <c r="BV182" s="1404" t="str">
        <f>IF(ISNUMBER(J182),'Cover Page'!$D$35/1000000*J182/'FX rate'!$C$22,"")</f>
        <v/>
      </c>
      <c r="BW182" s="1178" t="str">
        <f>IF(ISNUMBER(K182),'Cover Page'!$D$35/1000000*K182/'FX rate'!$C$22,"")</f>
        <v/>
      </c>
      <c r="BX182" s="1405" t="str">
        <f>IF(ISNUMBER(L182),'Cover Page'!$D$35/1000000*L182/'FX rate'!$C$22,"")</f>
        <v/>
      </c>
      <c r="BY182" s="1404" t="str">
        <f>IF(ISNUMBER(M182),'Cover Page'!$D$35/1000000*M182/'FX rate'!$C$22,"")</f>
        <v/>
      </c>
      <c r="BZ182" s="1178" t="str">
        <f>IF(ISNUMBER(N182),'Cover Page'!$D$35/1000000*N182/'FX rate'!$C$22,"")</f>
        <v/>
      </c>
      <c r="CA182" s="1405" t="str">
        <f>IF(ISNUMBER(O182),'Cover Page'!$D$35/1000000*O182/'FX rate'!$C$22,"")</f>
        <v/>
      </c>
      <c r="CB182" s="1404" t="str">
        <f>IF(ISNUMBER(P182),'Cover Page'!$D$35/1000000*P182/'FX rate'!$C$22,"")</f>
        <v/>
      </c>
      <c r="CC182" s="1178" t="str">
        <f>IF(ISNUMBER(Q182),'Cover Page'!$D$35/1000000*Q182/'FX rate'!$C$22,"")</f>
        <v/>
      </c>
      <c r="CD182" s="1405" t="str">
        <f>IF(ISNUMBER(R182),'Cover Page'!$D$35/1000000*R182/'FX rate'!$C$22,"")</f>
        <v/>
      </c>
      <c r="CE182" s="1404" t="str">
        <f>IF(ISNUMBER(S182),'Cover Page'!$D$35/1000000*S182/'FX rate'!$C$22,"")</f>
        <v/>
      </c>
      <c r="CF182" s="1401" t="str">
        <f>IF(ISNUMBER(T182),'Cover Page'!$D$35/1000000*T182/'FX rate'!$C$22,"")</f>
        <v/>
      </c>
      <c r="CG182" s="1403">
        <f>IF(ISNUMBER(U182),'Cover Page'!$D$35/1000000*U182/'FX rate'!$C$22,"")</f>
        <v>0</v>
      </c>
      <c r="CH182" s="1402">
        <f>IF(ISNUMBER(V182),'Cover Page'!$D$35/1000000*V182/'FX rate'!$C$22,"")</f>
        <v>0</v>
      </c>
      <c r="CI182" s="1176">
        <f>IF(ISNUMBER(W182),'Cover Page'!$D$35/1000000*W182/'FX rate'!$C$22,"")</f>
        <v>0</v>
      </c>
      <c r="CJ182" s="1034"/>
      <c r="CK182" s="1034"/>
      <c r="CL182" s="1034"/>
      <c r="CM182" s="1034"/>
      <c r="CN182" s="1034"/>
      <c r="CO182" s="1034"/>
      <c r="CP182" s="1034"/>
      <c r="CQ182" s="1034"/>
      <c r="CR182" s="1034"/>
      <c r="CS182" s="1034"/>
    </row>
    <row r="183" spans="1:97" s="2" customFormat="1" ht="14.25" x14ac:dyDescent="0.2">
      <c r="A183" s="6"/>
      <c r="B183" s="85">
        <v>2013</v>
      </c>
      <c r="C183" s="210"/>
      <c r="D183" s="137"/>
      <c r="E183" s="136"/>
      <c r="F183" s="206"/>
      <c r="G183" s="137"/>
      <c r="H183" s="136"/>
      <c r="I183" s="206"/>
      <c r="J183" s="137"/>
      <c r="K183" s="136"/>
      <c r="L183" s="206"/>
      <c r="M183" s="137"/>
      <c r="N183" s="136"/>
      <c r="O183" s="206"/>
      <c r="P183" s="137"/>
      <c r="Q183" s="136"/>
      <c r="R183" s="206"/>
      <c r="S183" s="137"/>
      <c r="T183" s="137"/>
      <c r="U183" s="674">
        <f t="shared" si="32"/>
        <v>0</v>
      </c>
      <c r="V183" s="683">
        <f t="shared" si="33"/>
        <v>0</v>
      </c>
      <c r="W183" s="660">
        <f t="shared" si="34"/>
        <v>0</v>
      </c>
      <c r="AH183" s="1026">
        <v>2013</v>
      </c>
      <c r="AI183" s="1123" t="str">
        <f>IF(ISNUMBER(C183),'Cover Page'!$D$35/1000000*'4 classification'!C183/'FX rate'!$C18,"")</f>
        <v/>
      </c>
      <c r="AJ183" s="1422" t="str">
        <f>IF(ISNUMBER(D183),'Cover Page'!$D$35/1000000*'4 classification'!D183/'FX rate'!$C18,"")</f>
        <v/>
      </c>
      <c r="AK183" s="1124" t="str">
        <f>IF(ISNUMBER(E183),'Cover Page'!$D$35/1000000*'4 classification'!E183/'FX rate'!$C18,"")</f>
        <v/>
      </c>
      <c r="AL183" s="1423" t="str">
        <f>IF(ISNUMBER(F183),'Cover Page'!$D$35/1000000*'4 classification'!F183/'FX rate'!$C18,"")</f>
        <v/>
      </c>
      <c r="AM183" s="1422" t="str">
        <f>IF(ISNUMBER(G183),'Cover Page'!$D$35/1000000*'4 classification'!G183/'FX rate'!$C18,"")</f>
        <v/>
      </c>
      <c r="AN183" s="1124" t="str">
        <f>IF(ISNUMBER(H183),'Cover Page'!$D$35/1000000*'4 classification'!H183/'FX rate'!$C18,"")</f>
        <v/>
      </c>
      <c r="AO183" s="1423" t="str">
        <f>IF(ISNUMBER(I183),'Cover Page'!$D$35/1000000*'4 classification'!I183/'FX rate'!$C18,"")</f>
        <v/>
      </c>
      <c r="AP183" s="1422" t="str">
        <f>IF(ISNUMBER(J183),'Cover Page'!$D$35/1000000*'4 classification'!J183/'FX rate'!$C18,"")</f>
        <v/>
      </c>
      <c r="AQ183" s="1124" t="str">
        <f>IF(ISNUMBER(K183),'Cover Page'!$D$35/1000000*'4 classification'!K183/'FX rate'!$C18,"")</f>
        <v/>
      </c>
      <c r="AR183" s="1423" t="str">
        <f>IF(ISNUMBER(L183),'Cover Page'!$D$35/1000000*'4 classification'!L183/'FX rate'!$C18,"")</f>
        <v/>
      </c>
      <c r="AS183" s="1422" t="str">
        <f>IF(ISNUMBER(M183),'Cover Page'!$D$35/1000000*'4 classification'!M183/'FX rate'!$C18,"")</f>
        <v/>
      </c>
      <c r="AT183" s="1124" t="str">
        <f>IF(ISNUMBER(N183),'Cover Page'!$D$35/1000000*'4 classification'!N183/'FX rate'!$C18,"")</f>
        <v/>
      </c>
      <c r="AU183" s="1423" t="str">
        <f>IF(ISNUMBER(O183),'Cover Page'!$D$35/1000000*'4 classification'!O183/'FX rate'!$C18,"")</f>
        <v/>
      </c>
      <c r="AV183" s="1422" t="str">
        <f>IF(ISNUMBER(P183),'Cover Page'!$D$35/1000000*'4 classification'!P183/'FX rate'!$C18,"")</f>
        <v/>
      </c>
      <c r="AW183" s="1124" t="str">
        <f>IF(ISNUMBER(Q183),'Cover Page'!$D$35/1000000*'4 classification'!Q183/'FX rate'!$C18,"")</f>
        <v/>
      </c>
      <c r="AX183" s="1423" t="str">
        <f>IF(ISNUMBER(R183),'Cover Page'!$D$35/1000000*'4 classification'!R183/'FX rate'!$C18,"")</f>
        <v/>
      </c>
      <c r="AY183" s="1422" t="str">
        <f>IF(ISNUMBER(S183),'Cover Page'!$D$35/1000000*'4 classification'!S183/'FX rate'!$C18,"")</f>
        <v/>
      </c>
      <c r="AZ183" s="1432" t="str">
        <f>IF(ISNUMBER(T183),'Cover Page'!$D$35/1000000*'4 classification'!T183/'FX rate'!$C18,"")</f>
        <v/>
      </c>
      <c r="BA183" s="1421">
        <f>IF(ISNUMBER(U183),'Cover Page'!$D$35/1000000*'4 classification'!U183/'FX rate'!$C18,"")</f>
        <v>0</v>
      </c>
      <c r="BB183" s="1420">
        <f>IF(ISNUMBER(V183),'Cover Page'!$D$35/1000000*'4 classification'!V183/'FX rate'!$C18,"")</f>
        <v>0</v>
      </c>
      <c r="BC183" s="1122">
        <f>IF(ISNUMBER(W183),'Cover Page'!$D$35/1000000*'4 classification'!W183/'FX rate'!$C18,"")</f>
        <v>0</v>
      </c>
      <c r="BD183" s="960"/>
      <c r="BE183" s="960"/>
      <c r="BF183" s="960"/>
      <c r="BG183" s="960"/>
      <c r="BH183" s="960"/>
      <c r="BI183" s="960"/>
      <c r="BN183" s="1099">
        <v>2013</v>
      </c>
      <c r="BO183" s="1177" t="str">
        <f>IF(ISNUMBER(C183),'Cover Page'!$D$35/1000000*C183/'FX rate'!$C$22,"")</f>
        <v/>
      </c>
      <c r="BP183" s="1404" t="str">
        <f>IF(ISNUMBER(D183),'Cover Page'!$D$35/1000000*D183/'FX rate'!$C$22,"")</f>
        <v/>
      </c>
      <c r="BQ183" s="1178" t="str">
        <f>IF(ISNUMBER(E183),'Cover Page'!$D$35/1000000*E183/'FX rate'!$C$22,"")</f>
        <v/>
      </c>
      <c r="BR183" s="1405" t="str">
        <f>IF(ISNUMBER(F183),'Cover Page'!$D$35/1000000*F183/'FX rate'!$C$22,"")</f>
        <v/>
      </c>
      <c r="BS183" s="1404" t="str">
        <f>IF(ISNUMBER(G183),'Cover Page'!$D$35/1000000*G183/'FX rate'!$C$22,"")</f>
        <v/>
      </c>
      <c r="BT183" s="1178" t="str">
        <f>IF(ISNUMBER(H183),'Cover Page'!$D$35/1000000*H183/'FX rate'!$C$22,"")</f>
        <v/>
      </c>
      <c r="BU183" s="1405" t="str">
        <f>IF(ISNUMBER(I183),'Cover Page'!$D$35/1000000*I183/'FX rate'!$C$22,"")</f>
        <v/>
      </c>
      <c r="BV183" s="1404" t="str">
        <f>IF(ISNUMBER(J183),'Cover Page'!$D$35/1000000*J183/'FX rate'!$C$22,"")</f>
        <v/>
      </c>
      <c r="BW183" s="1178" t="str">
        <f>IF(ISNUMBER(K183),'Cover Page'!$D$35/1000000*K183/'FX rate'!$C$22,"")</f>
        <v/>
      </c>
      <c r="BX183" s="1405" t="str">
        <f>IF(ISNUMBER(L183),'Cover Page'!$D$35/1000000*L183/'FX rate'!$C$22,"")</f>
        <v/>
      </c>
      <c r="BY183" s="1404" t="str">
        <f>IF(ISNUMBER(M183),'Cover Page'!$D$35/1000000*M183/'FX rate'!$C$22,"")</f>
        <v/>
      </c>
      <c r="BZ183" s="1178" t="str">
        <f>IF(ISNUMBER(N183),'Cover Page'!$D$35/1000000*N183/'FX rate'!$C$22,"")</f>
        <v/>
      </c>
      <c r="CA183" s="1405" t="str">
        <f>IF(ISNUMBER(O183),'Cover Page'!$D$35/1000000*O183/'FX rate'!$C$22,"")</f>
        <v/>
      </c>
      <c r="CB183" s="1404" t="str">
        <f>IF(ISNUMBER(P183),'Cover Page'!$D$35/1000000*P183/'FX rate'!$C$22,"")</f>
        <v/>
      </c>
      <c r="CC183" s="1178" t="str">
        <f>IF(ISNUMBER(Q183),'Cover Page'!$D$35/1000000*Q183/'FX rate'!$C$22,"")</f>
        <v/>
      </c>
      <c r="CD183" s="1405" t="str">
        <f>IF(ISNUMBER(R183),'Cover Page'!$D$35/1000000*R183/'FX rate'!$C$22,"")</f>
        <v/>
      </c>
      <c r="CE183" s="1404" t="str">
        <f>IF(ISNUMBER(S183),'Cover Page'!$D$35/1000000*S183/'FX rate'!$C$22,"")</f>
        <v/>
      </c>
      <c r="CF183" s="1401" t="str">
        <f>IF(ISNUMBER(T183),'Cover Page'!$D$35/1000000*T183/'FX rate'!$C$22,"")</f>
        <v/>
      </c>
      <c r="CG183" s="1403">
        <f>IF(ISNUMBER(U183),'Cover Page'!$D$35/1000000*U183/'FX rate'!$C$22,"")</f>
        <v>0</v>
      </c>
      <c r="CH183" s="1402">
        <f>IF(ISNUMBER(V183),'Cover Page'!$D$35/1000000*V183/'FX rate'!$C$22,"")</f>
        <v>0</v>
      </c>
      <c r="CI183" s="1176">
        <f>IF(ISNUMBER(W183),'Cover Page'!$D$35/1000000*W183/'FX rate'!$C$22,"")</f>
        <v>0</v>
      </c>
      <c r="CJ183" s="1034"/>
      <c r="CK183" s="1034"/>
      <c r="CL183" s="1034"/>
      <c r="CM183" s="1034"/>
      <c r="CN183" s="1034"/>
      <c r="CO183" s="1034"/>
      <c r="CP183" s="1034"/>
      <c r="CQ183" s="1034"/>
      <c r="CR183" s="1034"/>
      <c r="CS183" s="1034"/>
    </row>
    <row r="184" spans="1:97" s="20" customFormat="1" ht="14.25" x14ac:dyDescent="0.2">
      <c r="A184" s="24"/>
      <c r="B184" s="41">
        <v>2014</v>
      </c>
      <c r="C184" s="213"/>
      <c r="D184" s="139"/>
      <c r="E184" s="138"/>
      <c r="F184" s="207"/>
      <c r="G184" s="139"/>
      <c r="H184" s="138"/>
      <c r="I184" s="207"/>
      <c r="J184" s="139"/>
      <c r="K184" s="138"/>
      <c r="L184" s="207"/>
      <c r="M184" s="139"/>
      <c r="N184" s="138"/>
      <c r="O184" s="207"/>
      <c r="P184" s="139"/>
      <c r="Q184" s="138"/>
      <c r="R184" s="207"/>
      <c r="S184" s="139"/>
      <c r="T184" s="139"/>
      <c r="U184" s="674">
        <f t="shared" si="32"/>
        <v>0</v>
      </c>
      <c r="V184" s="683">
        <f t="shared" si="33"/>
        <v>0</v>
      </c>
      <c r="W184" s="660">
        <f t="shared" si="34"/>
        <v>0</v>
      </c>
      <c r="AH184" s="1026">
        <v>2014</v>
      </c>
      <c r="AI184" s="1123" t="str">
        <f>IF(ISNUMBER(C184),'Cover Page'!$D$35/1000000*'4 classification'!C184/'FX rate'!$C19,"")</f>
        <v/>
      </c>
      <c r="AJ184" s="1422" t="str">
        <f>IF(ISNUMBER(D184),'Cover Page'!$D$35/1000000*'4 classification'!D184/'FX rate'!$C19,"")</f>
        <v/>
      </c>
      <c r="AK184" s="1124" t="str">
        <f>IF(ISNUMBER(E184),'Cover Page'!$D$35/1000000*'4 classification'!E184/'FX rate'!$C19,"")</f>
        <v/>
      </c>
      <c r="AL184" s="1423" t="str">
        <f>IF(ISNUMBER(F184),'Cover Page'!$D$35/1000000*'4 classification'!F184/'FX rate'!$C19,"")</f>
        <v/>
      </c>
      <c r="AM184" s="1422" t="str">
        <f>IF(ISNUMBER(G184),'Cover Page'!$D$35/1000000*'4 classification'!G184/'FX rate'!$C19,"")</f>
        <v/>
      </c>
      <c r="AN184" s="1124" t="str">
        <f>IF(ISNUMBER(H184),'Cover Page'!$D$35/1000000*'4 classification'!H184/'FX rate'!$C19,"")</f>
        <v/>
      </c>
      <c r="AO184" s="1423" t="str">
        <f>IF(ISNUMBER(I184),'Cover Page'!$D$35/1000000*'4 classification'!I184/'FX rate'!$C19,"")</f>
        <v/>
      </c>
      <c r="AP184" s="1422" t="str">
        <f>IF(ISNUMBER(J184),'Cover Page'!$D$35/1000000*'4 classification'!J184/'FX rate'!$C19,"")</f>
        <v/>
      </c>
      <c r="AQ184" s="1124" t="str">
        <f>IF(ISNUMBER(K184),'Cover Page'!$D$35/1000000*'4 classification'!K184/'FX rate'!$C19,"")</f>
        <v/>
      </c>
      <c r="AR184" s="1423" t="str">
        <f>IF(ISNUMBER(L184),'Cover Page'!$D$35/1000000*'4 classification'!L184/'FX rate'!$C19,"")</f>
        <v/>
      </c>
      <c r="AS184" s="1422" t="str">
        <f>IF(ISNUMBER(M184),'Cover Page'!$D$35/1000000*'4 classification'!M184/'FX rate'!$C19,"")</f>
        <v/>
      </c>
      <c r="AT184" s="1124" t="str">
        <f>IF(ISNUMBER(N184),'Cover Page'!$D$35/1000000*'4 classification'!N184/'FX rate'!$C19,"")</f>
        <v/>
      </c>
      <c r="AU184" s="1423" t="str">
        <f>IF(ISNUMBER(O184),'Cover Page'!$D$35/1000000*'4 classification'!O184/'FX rate'!$C19,"")</f>
        <v/>
      </c>
      <c r="AV184" s="1422" t="str">
        <f>IF(ISNUMBER(P184),'Cover Page'!$D$35/1000000*'4 classification'!P184/'FX rate'!$C19,"")</f>
        <v/>
      </c>
      <c r="AW184" s="1124" t="str">
        <f>IF(ISNUMBER(Q184),'Cover Page'!$D$35/1000000*'4 classification'!Q184/'FX rate'!$C19,"")</f>
        <v/>
      </c>
      <c r="AX184" s="1423" t="str">
        <f>IF(ISNUMBER(R184),'Cover Page'!$D$35/1000000*'4 classification'!R184/'FX rate'!$C19,"")</f>
        <v/>
      </c>
      <c r="AY184" s="1422" t="str">
        <f>IF(ISNUMBER(S184),'Cover Page'!$D$35/1000000*'4 classification'!S184/'FX rate'!$C19,"")</f>
        <v/>
      </c>
      <c r="AZ184" s="1432" t="str">
        <f>IF(ISNUMBER(T184),'Cover Page'!$D$35/1000000*'4 classification'!T184/'FX rate'!$C19,"")</f>
        <v/>
      </c>
      <c r="BA184" s="1421">
        <f>IF(ISNUMBER(U184),'Cover Page'!$D$35/1000000*'4 classification'!U184/'FX rate'!$C19,"")</f>
        <v>0</v>
      </c>
      <c r="BB184" s="1420">
        <f>IF(ISNUMBER(V184),'Cover Page'!$D$35/1000000*'4 classification'!V184/'FX rate'!$C19,"")</f>
        <v>0</v>
      </c>
      <c r="BC184" s="1122">
        <f>IF(ISNUMBER(W184),'Cover Page'!$D$35/1000000*'4 classification'!W184/'FX rate'!$C19,"")</f>
        <v>0</v>
      </c>
      <c r="BD184" s="960"/>
      <c r="BE184" s="960"/>
      <c r="BF184" s="960"/>
      <c r="BG184" s="960"/>
      <c r="BH184" s="960"/>
      <c r="BI184" s="960"/>
      <c r="BN184" s="1099">
        <v>2014</v>
      </c>
      <c r="BO184" s="1177" t="str">
        <f>IF(ISNUMBER(C184),'Cover Page'!$D$35/1000000*C184/'FX rate'!$C$22,"")</f>
        <v/>
      </c>
      <c r="BP184" s="1404" t="str">
        <f>IF(ISNUMBER(D184),'Cover Page'!$D$35/1000000*D184/'FX rate'!$C$22,"")</f>
        <v/>
      </c>
      <c r="BQ184" s="1178" t="str">
        <f>IF(ISNUMBER(E184),'Cover Page'!$D$35/1000000*E184/'FX rate'!$C$22,"")</f>
        <v/>
      </c>
      <c r="BR184" s="1405" t="str">
        <f>IF(ISNUMBER(F184),'Cover Page'!$D$35/1000000*F184/'FX rate'!$C$22,"")</f>
        <v/>
      </c>
      <c r="BS184" s="1404" t="str">
        <f>IF(ISNUMBER(G184),'Cover Page'!$D$35/1000000*G184/'FX rate'!$C$22,"")</f>
        <v/>
      </c>
      <c r="BT184" s="1178" t="str">
        <f>IF(ISNUMBER(H184),'Cover Page'!$D$35/1000000*H184/'FX rate'!$C$22,"")</f>
        <v/>
      </c>
      <c r="BU184" s="1405" t="str">
        <f>IF(ISNUMBER(I184),'Cover Page'!$D$35/1000000*I184/'FX rate'!$C$22,"")</f>
        <v/>
      </c>
      <c r="BV184" s="1404" t="str">
        <f>IF(ISNUMBER(J184),'Cover Page'!$D$35/1000000*J184/'FX rate'!$C$22,"")</f>
        <v/>
      </c>
      <c r="BW184" s="1178" t="str">
        <f>IF(ISNUMBER(K184),'Cover Page'!$D$35/1000000*K184/'FX rate'!$C$22,"")</f>
        <v/>
      </c>
      <c r="BX184" s="1405" t="str">
        <f>IF(ISNUMBER(L184),'Cover Page'!$D$35/1000000*L184/'FX rate'!$C$22,"")</f>
        <v/>
      </c>
      <c r="BY184" s="1404" t="str">
        <f>IF(ISNUMBER(M184),'Cover Page'!$D$35/1000000*M184/'FX rate'!$C$22,"")</f>
        <v/>
      </c>
      <c r="BZ184" s="1178" t="str">
        <f>IF(ISNUMBER(N184),'Cover Page'!$D$35/1000000*N184/'FX rate'!$C$22,"")</f>
        <v/>
      </c>
      <c r="CA184" s="1405" t="str">
        <f>IF(ISNUMBER(O184),'Cover Page'!$D$35/1000000*O184/'FX rate'!$C$22,"")</f>
        <v/>
      </c>
      <c r="CB184" s="1404" t="str">
        <f>IF(ISNUMBER(P184),'Cover Page'!$D$35/1000000*P184/'FX rate'!$C$22,"")</f>
        <v/>
      </c>
      <c r="CC184" s="1178" t="str">
        <f>IF(ISNUMBER(Q184),'Cover Page'!$D$35/1000000*Q184/'FX rate'!$C$22,"")</f>
        <v/>
      </c>
      <c r="CD184" s="1405" t="str">
        <f>IF(ISNUMBER(R184),'Cover Page'!$D$35/1000000*R184/'FX rate'!$C$22,"")</f>
        <v/>
      </c>
      <c r="CE184" s="1404" t="str">
        <f>IF(ISNUMBER(S184),'Cover Page'!$D$35/1000000*S184/'FX rate'!$C$22,"")</f>
        <v/>
      </c>
      <c r="CF184" s="1401" t="str">
        <f>IF(ISNUMBER(T184),'Cover Page'!$D$35/1000000*T184/'FX rate'!$C$22,"")</f>
        <v/>
      </c>
      <c r="CG184" s="1403">
        <f>IF(ISNUMBER(U184),'Cover Page'!$D$35/1000000*U184/'FX rate'!$C$22,"")</f>
        <v>0</v>
      </c>
      <c r="CH184" s="1402">
        <f>IF(ISNUMBER(V184),'Cover Page'!$D$35/1000000*V184/'FX rate'!$C$22,"")</f>
        <v>0</v>
      </c>
      <c r="CI184" s="1176">
        <f>IF(ISNUMBER(W184),'Cover Page'!$D$35/1000000*W184/'FX rate'!$C$22,"")</f>
        <v>0</v>
      </c>
      <c r="CJ184" s="1034"/>
      <c r="CK184" s="1034"/>
      <c r="CL184" s="1034"/>
      <c r="CM184" s="1034"/>
      <c r="CN184" s="1034"/>
      <c r="CO184" s="1034"/>
      <c r="CP184" s="1034"/>
      <c r="CQ184" s="1034"/>
      <c r="CR184" s="1034"/>
      <c r="CS184" s="1034"/>
    </row>
    <row r="185" spans="1:97" s="20" customFormat="1" ht="14.25" x14ac:dyDescent="0.2">
      <c r="A185" s="24"/>
      <c r="B185" s="85">
        <v>2015</v>
      </c>
      <c r="C185" s="210"/>
      <c r="D185" s="137"/>
      <c r="E185" s="136"/>
      <c r="F185" s="206"/>
      <c r="G185" s="137"/>
      <c r="H185" s="136"/>
      <c r="I185" s="206"/>
      <c r="J185" s="137"/>
      <c r="K185" s="136"/>
      <c r="L185" s="206"/>
      <c r="M185" s="137"/>
      <c r="N185" s="136"/>
      <c r="O185" s="206"/>
      <c r="P185" s="137"/>
      <c r="Q185" s="136"/>
      <c r="R185" s="206"/>
      <c r="S185" s="137"/>
      <c r="T185" s="137"/>
      <c r="U185" s="675">
        <f t="shared" si="32"/>
        <v>0</v>
      </c>
      <c r="V185" s="682">
        <f t="shared" si="33"/>
        <v>0</v>
      </c>
      <c r="W185" s="661">
        <f t="shared" si="34"/>
        <v>0</v>
      </c>
      <c r="AH185" s="1026">
        <v>2015</v>
      </c>
      <c r="AI185" s="1123" t="str">
        <f>IF(ISNUMBER(C185),'Cover Page'!$D$35/1000000*'4 classification'!C185/'FX rate'!$C20,"")</f>
        <v/>
      </c>
      <c r="AJ185" s="1422" t="str">
        <f>IF(ISNUMBER(D185),'Cover Page'!$D$35/1000000*'4 classification'!D185/'FX rate'!$C20,"")</f>
        <v/>
      </c>
      <c r="AK185" s="1124" t="str">
        <f>IF(ISNUMBER(E185),'Cover Page'!$D$35/1000000*'4 classification'!E185/'FX rate'!$C20,"")</f>
        <v/>
      </c>
      <c r="AL185" s="1423" t="str">
        <f>IF(ISNUMBER(F185),'Cover Page'!$D$35/1000000*'4 classification'!F185/'FX rate'!$C20,"")</f>
        <v/>
      </c>
      <c r="AM185" s="1422" t="str">
        <f>IF(ISNUMBER(G185),'Cover Page'!$D$35/1000000*'4 classification'!G185/'FX rate'!$C20,"")</f>
        <v/>
      </c>
      <c r="AN185" s="1124" t="str">
        <f>IF(ISNUMBER(H185),'Cover Page'!$D$35/1000000*'4 classification'!H185/'FX rate'!$C20,"")</f>
        <v/>
      </c>
      <c r="AO185" s="1423" t="str">
        <f>IF(ISNUMBER(I185),'Cover Page'!$D$35/1000000*'4 classification'!I185/'FX rate'!$C20,"")</f>
        <v/>
      </c>
      <c r="AP185" s="1422" t="str">
        <f>IF(ISNUMBER(J185),'Cover Page'!$D$35/1000000*'4 classification'!J185/'FX rate'!$C20,"")</f>
        <v/>
      </c>
      <c r="AQ185" s="1124" t="str">
        <f>IF(ISNUMBER(K185),'Cover Page'!$D$35/1000000*'4 classification'!K185/'FX rate'!$C20,"")</f>
        <v/>
      </c>
      <c r="AR185" s="1423" t="str">
        <f>IF(ISNUMBER(L185),'Cover Page'!$D$35/1000000*'4 classification'!L185/'FX rate'!$C20,"")</f>
        <v/>
      </c>
      <c r="AS185" s="1422" t="str">
        <f>IF(ISNUMBER(M185),'Cover Page'!$D$35/1000000*'4 classification'!M185/'FX rate'!$C20,"")</f>
        <v/>
      </c>
      <c r="AT185" s="1124" t="str">
        <f>IF(ISNUMBER(N185),'Cover Page'!$D$35/1000000*'4 classification'!N185/'FX rate'!$C20,"")</f>
        <v/>
      </c>
      <c r="AU185" s="1423" t="str">
        <f>IF(ISNUMBER(O185),'Cover Page'!$D$35/1000000*'4 classification'!O185/'FX rate'!$C20,"")</f>
        <v/>
      </c>
      <c r="AV185" s="1422" t="str">
        <f>IF(ISNUMBER(P185),'Cover Page'!$D$35/1000000*'4 classification'!P185/'FX rate'!$C20,"")</f>
        <v/>
      </c>
      <c r="AW185" s="1124" t="str">
        <f>IF(ISNUMBER(Q185),'Cover Page'!$D$35/1000000*'4 classification'!Q185/'FX rate'!$C20,"")</f>
        <v/>
      </c>
      <c r="AX185" s="1423" t="str">
        <f>IF(ISNUMBER(R185),'Cover Page'!$D$35/1000000*'4 classification'!R185/'FX rate'!$C20,"")</f>
        <v/>
      </c>
      <c r="AY185" s="1422" t="str">
        <f>IF(ISNUMBER(S185),'Cover Page'!$D$35/1000000*'4 classification'!S185/'FX rate'!$C20,"")</f>
        <v/>
      </c>
      <c r="AZ185" s="1432" t="str">
        <f>IF(ISNUMBER(T185),'Cover Page'!$D$35/1000000*'4 classification'!T185/'FX rate'!$C20,"")</f>
        <v/>
      </c>
      <c r="BA185" s="1421">
        <f>IF(ISNUMBER(U185),'Cover Page'!$D$35/1000000*'4 classification'!U185/'FX rate'!$C20,"")</f>
        <v>0</v>
      </c>
      <c r="BB185" s="1420">
        <f>IF(ISNUMBER(V185),'Cover Page'!$D$35/1000000*'4 classification'!V185/'FX rate'!$C20,"")</f>
        <v>0</v>
      </c>
      <c r="BC185" s="1122">
        <f>IF(ISNUMBER(W185),'Cover Page'!$D$35/1000000*'4 classification'!W185/'FX rate'!$C20,"")</f>
        <v>0</v>
      </c>
      <c r="BD185" s="960"/>
      <c r="BE185" s="960"/>
      <c r="BF185" s="960"/>
      <c r="BG185" s="960"/>
      <c r="BH185" s="960"/>
      <c r="BI185" s="960"/>
      <c r="BN185" s="1099">
        <v>2015</v>
      </c>
      <c r="BO185" s="1177" t="str">
        <f>IF(ISNUMBER(C185),'Cover Page'!$D$35/1000000*C185/'FX rate'!$C$22,"")</f>
        <v/>
      </c>
      <c r="BP185" s="1404" t="str">
        <f>IF(ISNUMBER(D185),'Cover Page'!$D$35/1000000*D185/'FX rate'!$C$22,"")</f>
        <v/>
      </c>
      <c r="BQ185" s="1178" t="str">
        <f>IF(ISNUMBER(E185),'Cover Page'!$D$35/1000000*E185/'FX rate'!$C$22,"")</f>
        <v/>
      </c>
      <c r="BR185" s="1405" t="str">
        <f>IF(ISNUMBER(F185),'Cover Page'!$D$35/1000000*F185/'FX rate'!$C$22,"")</f>
        <v/>
      </c>
      <c r="BS185" s="1404" t="str">
        <f>IF(ISNUMBER(G185),'Cover Page'!$D$35/1000000*G185/'FX rate'!$C$22,"")</f>
        <v/>
      </c>
      <c r="BT185" s="1178" t="str">
        <f>IF(ISNUMBER(H185),'Cover Page'!$D$35/1000000*H185/'FX rate'!$C$22,"")</f>
        <v/>
      </c>
      <c r="BU185" s="1405" t="str">
        <f>IF(ISNUMBER(I185),'Cover Page'!$D$35/1000000*I185/'FX rate'!$C$22,"")</f>
        <v/>
      </c>
      <c r="BV185" s="1404" t="str">
        <f>IF(ISNUMBER(J185),'Cover Page'!$D$35/1000000*J185/'FX rate'!$C$22,"")</f>
        <v/>
      </c>
      <c r="BW185" s="1178" t="str">
        <f>IF(ISNUMBER(K185),'Cover Page'!$D$35/1000000*K185/'FX rate'!$C$22,"")</f>
        <v/>
      </c>
      <c r="BX185" s="1405" t="str">
        <f>IF(ISNUMBER(L185),'Cover Page'!$D$35/1000000*L185/'FX rate'!$C$22,"")</f>
        <v/>
      </c>
      <c r="BY185" s="1404" t="str">
        <f>IF(ISNUMBER(M185),'Cover Page'!$D$35/1000000*M185/'FX rate'!$C$22,"")</f>
        <v/>
      </c>
      <c r="BZ185" s="1178" t="str">
        <f>IF(ISNUMBER(N185),'Cover Page'!$D$35/1000000*N185/'FX rate'!$C$22,"")</f>
        <v/>
      </c>
      <c r="CA185" s="1405" t="str">
        <f>IF(ISNUMBER(O185),'Cover Page'!$D$35/1000000*O185/'FX rate'!$C$22,"")</f>
        <v/>
      </c>
      <c r="CB185" s="1404" t="str">
        <f>IF(ISNUMBER(P185),'Cover Page'!$D$35/1000000*P185/'FX rate'!$C$22,"")</f>
        <v/>
      </c>
      <c r="CC185" s="1178" t="str">
        <f>IF(ISNUMBER(Q185),'Cover Page'!$D$35/1000000*Q185/'FX rate'!$C$22,"")</f>
        <v/>
      </c>
      <c r="CD185" s="1405" t="str">
        <f>IF(ISNUMBER(R185),'Cover Page'!$D$35/1000000*R185/'FX rate'!$C$22,"")</f>
        <v/>
      </c>
      <c r="CE185" s="1404" t="str">
        <f>IF(ISNUMBER(S185),'Cover Page'!$D$35/1000000*S185/'FX rate'!$C$22,"")</f>
        <v/>
      </c>
      <c r="CF185" s="1401" t="str">
        <f>IF(ISNUMBER(T185),'Cover Page'!$D$35/1000000*T185/'FX rate'!$C$22,"")</f>
        <v/>
      </c>
      <c r="CG185" s="1403">
        <f>IF(ISNUMBER(U185),'Cover Page'!$D$35/1000000*U185/'FX rate'!$C$22,"")</f>
        <v>0</v>
      </c>
      <c r="CH185" s="1402">
        <f>IF(ISNUMBER(V185),'Cover Page'!$D$35/1000000*V185/'FX rate'!$C$22,"")</f>
        <v>0</v>
      </c>
      <c r="CI185" s="1176">
        <f>IF(ISNUMBER(W185),'Cover Page'!$D$35/1000000*W185/'FX rate'!$C$22,"")</f>
        <v>0</v>
      </c>
      <c r="CJ185" s="1034"/>
      <c r="CK185" s="1034"/>
      <c r="CL185" s="1034"/>
      <c r="CM185" s="1034"/>
      <c r="CN185" s="1034"/>
      <c r="CO185" s="1034"/>
      <c r="CP185" s="1034"/>
      <c r="CQ185" s="1034"/>
      <c r="CR185" s="1034"/>
      <c r="CS185" s="1034"/>
    </row>
    <row r="186" spans="1:97" s="20" customFormat="1" ht="14.25" x14ac:dyDescent="0.2">
      <c r="A186" s="24"/>
      <c r="B186" s="85">
        <v>2016</v>
      </c>
      <c r="C186" s="210"/>
      <c r="D186" s="137"/>
      <c r="E186" s="136"/>
      <c r="F186" s="206"/>
      <c r="G186" s="137"/>
      <c r="H186" s="136"/>
      <c r="I186" s="206"/>
      <c r="J186" s="137"/>
      <c r="K186" s="136"/>
      <c r="L186" s="206"/>
      <c r="M186" s="137"/>
      <c r="N186" s="136"/>
      <c r="O186" s="206"/>
      <c r="P186" s="137"/>
      <c r="Q186" s="136"/>
      <c r="R186" s="206"/>
      <c r="S186" s="137"/>
      <c r="T186" s="137"/>
      <c r="U186" s="675">
        <f t="shared" ref="U186" si="35">C186+F186+I186+L186+O186+R186</f>
        <v>0</v>
      </c>
      <c r="V186" s="682">
        <f t="shared" ref="V186" si="36">D186+G186+J186+M186+P186+S186</f>
        <v>0</v>
      </c>
      <c r="W186" s="661">
        <f t="shared" ref="W186" si="37">E186+H186+K186+N186+Q186+T186</f>
        <v>0</v>
      </c>
      <c r="AH186" s="1029">
        <v>2016</v>
      </c>
      <c r="AI186" s="1123" t="str">
        <f>IF(ISNUMBER(C186),'Cover Page'!$D$35/1000000*'4 classification'!C186/'FX rate'!$C21,"")</f>
        <v/>
      </c>
      <c r="AJ186" s="1422" t="str">
        <f>IF(ISNUMBER(D186),'Cover Page'!$D$35/1000000*'4 classification'!D186/'FX rate'!$C21,"")</f>
        <v/>
      </c>
      <c r="AK186" s="1124" t="str">
        <f>IF(ISNUMBER(E186),'Cover Page'!$D$35/1000000*'4 classification'!E186/'FX rate'!$C21,"")</f>
        <v/>
      </c>
      <c r="AL186" s="1423" t="str">
        <f>IF(ISNUMBER(F186),'Cover Page'!$D$35/1000000*'4 classification'!F186/'FX rate'!$C21,"")</f>
        <v/>
      </c>
      <c r="AM186" s="1422" t="str">
        <f>IF(ISNUMBER(G186),'Cover Page'!$D$35/1000000*'4 classification'!G186/'FX rate'!$C21,"")</f>
        <v/>
      </c>
      <c r="AN186" s="1124" t="str">
        <f>IF(ISNUMBER(H186),'Cover Page'!$D$35/1000000*'4 classification'!H186/'FX rate'!$C21,"")</f>
        <v/>
      </c>
      <c r="AO186" s="1423" t="str">
        <f>IF(ISNUMBER(I186),'Cover Page'!$D$35/1000000*'4 classification'!I186/'FX rate'!$C21,"")</f>
        <v/>
      </c>
      <c r="AP186" s="1422" t="str">
        <f>IF(ISNUMBER(J186),'Cover Page'!$D$35/1000000*'4 classification'!J186/'FX rate'!$C21,"")</f>
        <v/>
      </c>
      <c r="AQ186" s="1124" t="str">
        <f>IF(ISNUMBER(K186),'Cover Page'!$D$35/1000000*'4 classification'!K186/'FX rate'!$C21,"")</f>
        <v/>
      </c>
      <c r="AR186" s="1423" t="str">
        <f>IF(ISNUMBER(L186),'Cover Page'!$D$35/1000000*'4 classification'!L186/'FX rate'!$C21,"")</f>
        <v/>
      </c>
      <c r="AS186" s="1422" t="str">
        <f>IF(ISNUMBER(M186),'Cover Page'!$D$35/1000000*'4 classification'!M186/'FX rate'!$C21,"")</f>
        <v/>
      </c>
      <c r="AT186" s="1124" t="str">
        <f>IF(ISNUMBER(N186),'Cover Page'!$D$35/1000000*'4 classification'!N186/'FX rate'!$C21,"")</f>
        <v/>
      </c>
      <c r="AU186" s="1423" t="str">
        <f>IF(ISNUMBER(O186),'Cover Page'!$D$35/1000000*'4 classification'!O186/'FX rate'!$C21,"")</f>
        <v/>
      </c>
      <c r="AV186" s="1422" t="str">
        <f>IF(ISNUMBER(P186),'Cover Page'!$D$35/1000000*'4 classification'!P186/'FX rate'!$C21,"")</f>
        <v/>
      </c>
      <c r="AW186" s="1124" t="str">
        <f>IF(ISNUMBER(Q186),'Cover Page'!$D$35/1000000*'4 classification'!Q186/'FX rate'!$C21,"")</f>
        <v/>
      </c>
      <c r="AX186" s="1423" t="str">
        <f>IF(ISNUMBER(R186),'Cover Page'!$D$35/1000000*'4 classification'!R186/'FX rate'!$C21,"")</f>
        <v/>
      </c>
      <c r="AY186" s="1422" t="str">
        <f>IF(ISNUMBER(S186),'Cover Page'!$D$35/1000000*'4 classification'!S186/'FX rate'!$C21,"")</f>
        <v/>
      </c>
      <c r="AZ186" s="1432" t="str">
        <f>IF(ISNUMBER(T186),'Cover Page'!$D$35/1000000*'4 classification'!T186/'FX rate'!$C21,"")</f>
        <v/>
      </c>
      <c r="BA186" s="1421">
        <f>IF(ISNUMBER(U186),'Cover Page'!$D$35/1000000*'4 classification'!U186/'FX rate'!$C21,"")</f>
        <v>0</v>
      </c>
      <c r="BB186" s="1420">
        <f>IF(ISNUMBER(V186),'Cover Page'!$D$35/1000000*'4 classification'!V186/'FX rate'!$C21,"")</f>
        <v>0</v>
      </c>
      <c r="BC186" s="1122">
        <f>IF(ISNUMBER(W186),'Cover Page'!$D$35/1000000*'4 classification'!W186/'FX rate'!$C21,"")</f>
        <v>0</v>
      </c>
      <c r="BD186" s="960"/>
      <c r="BE186" s="960"/>
      <c r="BF186" s="960"/>
      <c r="BG186" s="960"/>
      <c r="BH186" s="960"/>
      <c r="BI186" s="960"/>
      <c r="BN186" s="1102">
        <v>2016</v>
      </c>
      <c r="BO186" s="1177" t="str">
        <f>IF(ISNUMBER(C186),'Cover Page'!$D$35/1000000*C186/'FX rate'!$C$22,"")</f>
        <v/>
      </c>
      <c r="BP186" s="1404" t="str">
        <f>IF(ISNUMBER(D186),'Cover Page'!$D$35/1000000*D186/'FX rate'!$C$22,"")</f>
        <v/>
      </c>
      <c r="BQ186" s="1178" t="str">
        <f>IF(ISNUMBER(E186),'Cover Page'!$D$35/1000000*E186/'FX rate'!$C$22,"")</f>
        <v/>
      </c>
      <c r="BR186" s="1405" t="str">
        <f>IF(ISNUMBER(F186),'Cover Page'!$D$35/1000000*F186/'FX rate'!$C$22,"")</f>
        <v/>
      </c>
      <c r="BS186" s="1404" t="str">
        <f>IF(ISNUMBER(G186),'Cover Page'!$D$35/1000000*G186/'FX rate'!$C$22,"")</f>
        <v/>
      </c>
      <c r="BT186" s="1178" t="str">
        <f>IF(ISNUMBER(H186),'Cover Page'!$D$35/1000000*H186/'FX rate'!$C$22,"")</f>
        <v/>
      </c>
      <c r="BU186" s="1405" t="str">
        <f>IF(ISNUMBER(I186),'Cover Page'!$D$35/1000000*I186/'FX rate'!$C$22,"")</f>
        <v/>
      </c>
      <c r="BV186" s="1404" t="str">
        <f>IF(ISNUMBER(J186),'Cover Page'!$D$35/1000000*J186/'FX rate'!$C$22,"")</f>
        <v/>
      </c>
      <c r="BW186" s="1178" t="str">
        <f>IF(ISNUMBER(K186),'Cover Page'!$D$35/1000000*K186/'FX rate'!$C$22,"")</f>
        <v/>
      </c>
      <c r="BX186" s="1405" t="str">
        <f>IF(ISNUMBER(L186),'Cover Page'!$D$35/1000000*L186/'FX rate'!$C$22,"")</f>
        <v/>
      </c>
      <c r="BY186" s="1404" t="str">
        <f>IF(ISNUMBER(M186),'Cover Page'!$D$35/1000000*M186/'FX rate'!$C$22,"")</f>
        <v/>
      </c>
      <c r="BZ186" s="1178" t="str">
        <f>IF(ISNUMBER(N186),'Cover Page'!$D$35/1000000*N186/'FX rate'!$C$22,"")</f>
        <v/>
      </c>
      <c r="CA186" s="1405" t="str">
        <f>IF(ISNUMBER(O186),'Cover Page'!$D$35/1000000*O186/'FX rate'!$C$22,"")</f>
        <v/>
      </c>
      <c r="CB186" s="1404" t="str">
        <f>IF(ISNUMBER(P186),'Cover Page'!$D$35/1000000*P186/'FX rate'!$C$22,"")</f>
        <v/>
      </c>
      <c r="CC186" s="1178" t="str">
        <f>IF(ISNUMBER(Q186),'Cover Page'!$D$35/1000000*Q186/'FX rate'!$C$22,"")</f>
        <v/>
      </c>
      <c r="CD186" s="1405" t="str">
        <f>IF(ISNUMBER(R186),'Cover Page'!$D$35/1000000*R186/'FX rate'!$C$22,"")</f>
        <v/>
      </c>
      <c r="CE186" s="1404" t="str">
        <f>IF(ISNUMBER(S186),'Cover Page'!$D$35/1000000*S186/'FX rate'!$C$22,"")</f>
        <v/>
      </c>
      <c r="CF186" s="1401" t="str">
        <f>IF(ISNUMBER(T186),'Cover Page'!$D$35/1000000*T186/'FX rate'!$C$22,"")</f>
        <v/>
      </c>
      <c r="CG186" s="1403">
        <f>IF(ISNUMBER(U186),'Cover Page'!$D$35/1000000*U186/'FX rate'!$C$22,"")</f>
        <v>0</v>
      </c>
      <c r="CH186" s="1402">
        <f>IF(ISNUMBER(V186),'Cover Page'!$D$35/1000000*V186/'FX rate'!$C$22,"")</f>
        <v>0</v>
      </c>
      <c r="CI186" s="1176">
        <f>IF(ISNUMBER(W186),'Cover Page'!$D$35/1000000*W186/'FX rate'!$C$22,"")</f>
        <v>0</v>
      </c>
      <c r="CJ186" s="1034"/>
      <c r="CK186" s="1034"/>
      <c r="CL186" s="1034"/>
      <c r="CM186" s="1034"/>
      <c r="CN186" s="1034"/>
      <c r="CO186" s="1034"/>
      <c r="CP186" s="1034"/>
      <c r="CQ186" s="1034"/>
      <c r="CR186" s="1034"/>
      <c r="CS186" s="1034"/>
    </row>
    <row r="187" spans="1:97" s="20" customFormat="1" ht="14.25" x14ac:dyDescent="0.2">
      <c r="A187" s="24"/>
      <c r="B187" s="168">
        <v>2017</v>
      </c>
      <c r="C187" s="893"/>
      <c r="D187" s="896"/>
      <c r="E187" s="805"/>
      <c r="F187" s="897"/>
      <c r="G187" s="896"/>
      <c r="H187" s="805"/>
      <c r="I187" s="897"/>
      <c r="J187" s="896"/>
      <c r="K187" s="805"/>
      <c r="L187" s="897"/>
      <c r="M187" s="896"/>
      <c r="N187" s="805"/>
      <c r="O187" s="897"/>
      <c r="P187" s="896"/>
      <c r="Q187" s="805"/>
      <c r="R187" s="897"/>
      <c r="S187" s="896"/>
      <c r="T187" s="896"/>
      <c r="U187" s="684">
        <f>C187+F187+I187+L187+O187+R187</f>
        <v>0</v>
      </c>
      <c r="V187" s="685">
        <f>D187+G187+J187+M187+P187+S187</f>
        <v>0</v>
      </c>
      <c r="W187" s="686">
        <f>E187+H187+K187+N187+Q187+T187</f>
        <v>0</v>
      </c>
      <c r="AH187" s="1138">
        <v>2017</v>
      </c>
      <c r="AI187" s="1146" t="str">
        <f>IF(ISNUMBER(C187),'Cover Page'!$D$35/1000000*'4 classification'!C187/'FX rate'!$C22,"")</f>
        <v/>
      </c>
      <c r="AJ187" s="1424" t="str">
        <f>IF(ISNUMBER(D187),'Cover Page'!$D$35/1000000*'4 classification'!D187/'FX rate'!$C22,"")</f>
        <v/>
      </c>
      <c r="AK187" s="1215" t="str">
        <f>IF(ISNUMBER(E187),'Cover Page'!$D$35/1000000*'4 classification'!E187/'FX rate'!$C22,"")</f>
        <v/>
      </c>
      <c r="AL187" s="1139" t="str">
        <f>IF(ISNUMBER(F187),'Cover Page'!$D$35/1000000*'4 classification'!F187/'FX rate'!$C22,"")</f>
        <v/>
      </c>
      <c r="AM187" s="1424" t="str">
        <f>IF(ISNUMBER(G187),'Cover Page'!$D$35/1000000*'4 classification'!G187/'FX rate'!$C22,"")</f>
        <v/>
      </c>
      <c r="AN187" s="1215" t="str">
        <f>IF(ISNUMBER(H187),'Cover Page'!$D$35/1000000*'4 classification'!H187/'FX rate'!$C22,"")</f>
        <v/>
      </c>
      <c r="AO187" s="1139" t="str">
        <f>IF(ISNUMBER(I187),'Cover Page'!$D$35/1000000*'4 classification'!I187/'FX rate'!$C22,"")</f>
        <v/>
      </c>
      <c r="AP187" s="1424" t="str">
        <f>IF(ISNUMBER(J187),'Cover Page'!$D$35/1000000*'4 classification'!J187/'FX rate'!$C22,"")</f>
        <v/>
      </c>
      <c r="AQ187" s="1215" t="str">
        <f>IF(ISNUMBER(K187),'Cover Page'!$D$35/1000000*'4 classification'!K187/'FX rate'!$C22,"")</f>
        <v/>
      </c>
      <c r="AR187" s="1139" t="str">
        <f>IF(ISNUMBER(L187),'Cover Page'!$D$35/1000000*'4 classification'!L187/'FX rate'!$C22,"")</f>
        <v/>
      </c>
      <c r="AS187" s="1424" t="str">
        <f>IF(ISNUMBER(M187),'Cover Page'!$D$35/1000000*'4 classification'!M187/'FX rate'!$C22,"")</f>
        <v/>
      </c>
      <c r="AT187" s="1215" t="str">
        <f>IF(ISNUMBER(N187),'Cover Page'!$D$35/1000000*'4 classification'!N187/'FX rate'!$C22,"")</f>
        <v/>
      </c>
      <c r="AU187" s="1139" t="str">
        <f>IF(ISNUMBER(O187),'Cover Page'!$D$35/1000000*'4 classification'!O187/'FX rate'!$C22,"")</f>
        <v/>
      </c>
      <c r="AV187" s="1424" t="str">
        <f>IF(ISNUMBER(P187),'Cover Page'!$D$35/1000000*'4 classification'!P187/'FX rate'!$C22,"")</f>
        <v/>
      </c>
      <c r="AW187" s="1215" t="str">
        <f>IF(ISNUMBER(Q187),'Cover Page'!$D$35/1000000*'4 classification'!Q187/'FX rate'!$C22,"")</f>
        <v/>
      </c>
      <c r="AX187" s="1139" t="str">
        <f>IF(ISNUMBER(R187),'Cover Page'!$D$35/1000000*'4 classification'!R187/'FX rate'!$C22,"")</f>
        <v/>
      </c>
      <c r="AY187" s="1424" t="str">
        <f>IF(ISNUMBER(S187),'Cover Page'!$D$35/1000000*'4 classification'!S187/'FX rate'!$C22,"")</f>
        <v/>
      </c>
      <c r="AZ187" s="1428" t="str">
        <f>IF(ISNUMBER(T187),'Cover Page'!$D$35/1000000*'4 classification'!T187/'FX rate'!$C22,"")</f>
        <v/>
      </c>
      <c r="BA187" s="1139">
        <f>IF(ISNUMBER(U187),'Cover Page'!$D$35/1000000*'4 classification'!U187/'FX rate'!$C22,"")</f>
        <v>0</v>
      </c>
      <c r="BB187" s="1424">
        <f>IF(ISNUMBER(V187),'Cover Page'!$D$35/1000000*'4 classification'!V187/'FX rate'!$C22,"")</f>
        <v>0</v>
      </c>
      <c r="BC187" s="1215">
        <f>IF(ISNUMBER(W187),'Cover Page'!$D$35/1000000*'4 classification'!W187/'FX rate'!$C22,"")</f>
        <v>0</v>
      </c>
      <c r="BD187" s="960"/>
      <c r="BE187" s="960"/>
      <c r="BF187" s="960"/>
      <c r="BG187" s="960"/>
      <c r="BH187" s="960"/>
      <c r="BI187" s="960"/>
      <c r="BN187" s="1193">
        <v>2017</v>
      </c>
      <c r="BO187" s="1202" t="str">
        <f>IF(ISNUMBER(C187),'Cover Page'!$D$35/1000000*C187/'FX rate'!$C$22,"")</f>
        <v/>
      </c>
      <c r="BP187" s="1408" t="str">
        <f>IF(ISNUMBER(D187),'Cover Page'!$D$35/1000000*D187/'FX rate'!$C$22,"")</f>
        <v/>
      </c>
      <c r="BQ187" s="1196" t="str">
        <f>IF(ISNUMBER(E187),'Cover Page'!$D$35/1000000*E187/'FX rate'!$C$22,"")</f>
        <v/>
      </c>
      <c r="BR187" s="1194" t="str">
        <f>IF(ISNUMBER(F187),'Cover Page'!$D$35/1000000*F187/'FX rate'!$C$22,"")</f>
        <v/>
      </c>
      <c r="BS187" s="1408" t="str">
        <f>IF(ISNUMBER(G187),'Cover Page'!$D$35/1000000*G187/'FX rate'!$C$22,"")</f>
        <v/>
      </c>
      <c r="BT187" s="1196" t="str">
        <f>IF(ISNUMBER(H187),'Cover Page'!$D$35/1000000*H187/'FX rate'!$C$22,"")</f>
        <v/>
      </c>
      <c r="BU187" s="1194" t="str">
        <f>IF(ISNUMBER(I187),'Cover Page'!$D$35/1000000*I187/'FX rate'!$C$22,"")</f>
        <v/>
      </c>
      <c r="BV187" s="1408" t="str">
        <f>IF(ISNUMBER(J187),'Cover Page'!$D$35/1000000*J187/'FX rate'!$C$22,"")</f>
        <v/>
      </c>
      <c r="BW187" s="1196" t="str">
        <f>IF(ISNUMBER(K187),'Cover Page'!$D$35/1000000*K187/'FX rate'!$C$22,"")</f>
        <v/>
      </c>
      <c r="BX187" s="1194" t="str">
        <f>IF(ISNUMBER(L187),'Cover Page'!$D$35/1000000*L187/'FX rate'!$C$22,"")</f>
        <v/>
      </c>
      <c r="BY187" s="1408" t="str">
        <f>IF(ISNUMBER(M187),'Cover Page'!$D$35/1000000*M187/'FX rate'!$C$22,"")</f>
        <v/>
      </c>
      <c r="BZ187" s="1196" t="str">
        <f>IF(ISNUMBER(N187),'Cover Page'!$D$35/1000000*N187/'FX rate'!$C$22,"")</f>
        <v/>
      </c>
      <c r="CA187" s="1194" t="str">
        <f>IF(ISNUMBER(O187),'Cover Page'!$D$35/1000000*O187/'FX rate'!$C$22,"")</f>
        <v/>
      </c>
      <c r="CB187" s="1408" t="str">
        <f>IF(ISNUMBER(P187),'Cover Page'!$D$35/1000000*P187/'FX rate'!$C$22,"")</f>
        <v/>
      </c>
      <c r="CC187" s="1196" t="str">
        <f>IF(ISNUMBER(Q187),'Cover Page'!$D$35/1000000*Q187/'FX rate'!$C$22,"")</f>
        <v/>
      </c>
      <c r="CD187" s="1194" t="str">
        <f>IF(ISNUMBER(R187),'Cover Page'!$D$35/1000000*R187/'FX rate'!$C$22,"")</f>
        <v/>
      </c>
      <c r="CE187" s="1408" t="str">
        <f>IF(ISNUMBER(S187),'Cover Page'!$D$35/1000000*S187/'FX rate'!$C$22,"")</f>
        <v/>
      </c>
      <c r="CF187" s="1410" t="str">
        <f>IF(ISNUMBER(T187),'Cover Page'!$D$35/1000000*T187/'FX rate'!$C$22,"")</f>
        <v/>
      </c>
      <c r="CG187" s="1194">
        <f>IF(ISNUMBER(U187),'Cover Page'!$D$35/1000000*U187/'FX rate'!$C$22,"")</f>
        <v>0</v>
      </c>
      <c r="CH187" s="1408">
        <f>IF(ISNUMBER(V187),'Cover Page'!$D$35/1000000*V187/'FX rate'!$C$22,"")</f>
        <v>0</v>
      </c>
      <c r="CI187" s="1196">
        <f>IF(ISNUMBER(W187),'Cover Page'!$D$35/1000000*W187/'FX rate'!$C$22,"")</f>
        <v>0</v>
      </c>
      <c r="CJ187" s="1034"/>
      <c r="CK187" s="1034"/>
      <c r="CL187" s="1034"/>
      <c r="CM187" s="1034"/>
      <c r="CN187" s="1034"/>
      <c r="CO187" s="1034"/>
      <c r="CP187" s="1034"/>
      <c r="CQ187" s="1034"/>
      <c r="CR187" s="1034"/>
      <c r="CS187" s="1034"/>
    </row>
    <row r="188" spans="1:97" s="2" customFormat="1" ht="14.25" customHeight="1" x14ac:dyDescent="0.2">
      <c r="B188" s="229" t="s">
        <v>653</v>
      </c>
      <c r="C188" s="1366"/>
      <c r="D188" s="1370"/>
      <c r="E188" s="1367"/>
      <c r="F188" s="1371"/>
      <c r="G188" s="1370"/>
      <c r="H188" s="1367"/>
      <c r="I188" s="1371"/>
      <c r="J188" s="1370"/>
      <c r="K188" s="1367"/>
      <c r="L188" s="1371"/>
      <c r="M188" s="1370"/>
      <c r="N188" s="1367"/>
      <c r="O188" s="1371"/>
      <c r="P188" s="1370"/>
      <c r="Q188" s="1367"/>
      <c r="R188" s="1371"/>
      <c r="S188" s="1370"/>
      <c r="T188" s="1370"/>
      <c r="U188" s="687">
        <f t="shared" si="32"/>
        <v>0</v>
      </c>
      <c r="V188" s="688">
        <f t="shared" si="33"/>
        <v>0</v>
      </c>
      <c r="W188" s="689">
        <f t="shared" si="34"/>
        <v>0</v>
      </c>
      <c r="AH188" s="960"/>
      <c r="AI188" s="960"/>
      <c r="AJ188" s="960"/>
      <c r="AK188" s="960"/>
      <c r="AL188" s="960"/>
      <c r="AM188" s="960"/>
      <c r="AN188" s="960"/>
      <c r="AO188" s="960"/>
      <c r="AP188" s="960"/>
      <c r="AQ188" s="960"/>
      <c r="AR188" s="960"/>
      <c r="AS188" s="960"/>
      <c r="AT188" s="960"/>
      <c r="AU188" s="960"/>
      <c r="AV188" s="960"/>
      <c r="AW188" s="960"/>
      <c r="AX188" s="960"/>
      <c r="AY188" s="960"/>
      <c r="AZ188" s="960"/>
      <c r="BA188" s="960"/>
      <c r="BB188" s="960"/>
      <c r="BC188" s="960"/>
      <c r="BD188" s="960"/>
      <c r="BE188" s="960"/>
      <c r="BF188" s="960"/>
      <c r="BG188" s="960"/>
      <c r="BH188" s="960"/>
      <c r="BI188" s="960"/>
      <c r="BN188" s="1033"/>
      <c r="BO188" s="1033"/>
      <c r="BP188" s="1033"/>
      <c r="BQ188" s="1033"/>
      <c r="BR188" s="1033"/>
      <c r="BS188" s="1033"/>
      <c r="BT188" s="1033"/>
      <c r="BU188" s="1033"/>
      <c r="BV188" s="1033"/>
      <c r="BW188" s="1033"/>
      <c r="BX188" s="1033"/>
      <c r="BY188" s="1033"/>
      <c r="BZ188" s="1033"/>
      <c r="CA188" s="1033"/>
      <c r="CB188" s="1033"/>
      <c r="CC188" s="1033"/>
      <c r="CD188" s="1033"/>
      <c r="CE188" s="1033"/>
      <c r="CF188" s="1033"/>
      <c r="CG188" s="1033"/>
      <c r="CH188" s="1033"/>
      <c r="CI188" s="1033"/>
      <c r="CJ188" s="1034"/>
      <c r="CK188" s="1034"/>
      <c r="CL188" s="1034"/>
      <c r="CM188" s="1034"/>
      <c r="CN188" s="1034"/>
      <c r="CO188" s="1034"/>
      <c r="CP188" s="1034"/>
      <c r="CQ188" s="1034"/>
      <c r="CR188" s="1034"/>
      <c r="CS188" s="1034"/>
    </row>
    <row r="189" spans="1:97" s="14" customFormat="1" ht="69.95" customHeight="1" thickBot="1" x14ac:dyDescent="0.25">
      <c r="A189" s="2"/>
      <c r="B189" s="230" t="s">
        <v>358</v>
      </c>
      <c r="C189" s="216"/>
      <c r="D189" s="231"/>
      <c r="E189" s="217"/>
      <c r="F189" s="232"/>
      <c r="G189" s="231"/>
      <c r="H189" s="217"/>
      <c r="I189" s="232"/>
      <c r="J189" s="231"/>
      <c r="K189" s="217"/>
      <c r="L189" s="232"/>
      <c r="M189" s="231"/>
      <c r="N189" s="217"/>
      <c r="O189" s="232"/>
      <c r="P189" s="231"/>
      <c r="Q189" s="217"/>
      <c r="R189" s="232"/>
      <c r="S189" s="231"/>
      <c r="T189" s="231"/>
      <c r="U189" s="679"/>
      <c r="V189" s="690"/>
      <c r="W189" s="680"/>
      <c r="AH189" s="961"/>
      <c r="AI189" s="961"/>
      <c r="AJ189" s="961"/>
      <c r="AK189" s="961"/>
      <c r="AL189" s="961"/>
      <c r="AM189" s="961"/>
      <c r="AN189" s="961"/>
      <c r="AO189" s="961"/>
      <c r="AP189" s="961"/>
      <c r="AQ189" s="961"/>
      <c r="AR189" s="961"/>
      <c r="AS189" s="961"/>
      <c r="AT189" s="961"/>
      <c r="AU189" s="961"/>
      <c r="AV189" s="961"/>
      <c r="AW189" s="961"/>
      <c r="AX189" s="961"/>
      <c r="AY189" s="961"/>
      <c r="AZ189" s="961"/>
      <c r="BA189" s="961"/>
      <c r="BB189" s="961"/>
      <c r="BC189" s="961"/>
      <c r="BD189" s="960"/>
      <c r="BE189" s="960"/>
      <c r="BF189" s="960"/>
      <c r="BG189" s="960"/>
      <c r="BH189" s="960"/>
      <c r="BI189" s="960"/>
      <c r="BN189" s="1034"/>
      <c r="BO189" s="1034"/>
      <c r="BP189" s="1034"/>
      <c r="BQ189" s="1034"/>
      <c r="BR189" s="1034"/>
      <c r="BS189" s="1034"/>
      <c r="BT189" s="1034"/>
      <c r="BU189" s="1034"/>
      <c r="BV189" s="1034"/>
      <c r="BW189" s="1034"/>
      <c r="BX189" s="1034"/>
      <c r="BY189" s="1034"/>
      <c r="BZ189" s="1034"/>
      <c r="CA189" s="1034"/>
      <c r="CB189" s="1034"/>
      <c r="CC189" s="1034"/>
      <c r="CD189" s="1034"/>
      <c r="CE189" s="1034"/>
      <c r="CF189" s="1034"/>
      <c r="CG189" s="1034"/>
      <c r="CH189" s="1034"/>
      <c r="CI189" s="1034"/>
      <c r="CJ189" s="1034"/>
      <c r="CK189" s="1034"/>
      <c r="CL189" s="1034"/>
      <c r="CM189" s="1034"/>
      <c r="CN189" s="1034"/>
      <c r="CO189" s="1034"/>
      <c r="CP189" s="1034"/>
      <c r="CQ189" s="1034"/>
      <c r="CR189" s="1034"/>
      <c r="CS189" s="1034"/>
    </row>
    <row r="190" spans="1:97" s="2" customFormat="1" ht="20.100000000000001" customHeight="1" x14ac:dyDescent="0.2">
      <c r="B190" s="7"/>
      <c r="C190" s="906" t="str">
        <f>IF(MAX(C182:C187)&gt;0,IF(ISBLANK(C181),"Please extend back to at least 2011",""),"")</f>
        <v/>
      </c>
      <c r="D190" s="906" t="str">
        <f t="shared" ref="D190:T190" si="38">IF(MAX(D182:D187)&gt;0,IF(ISBLANK(D181),"Please extend back to at least 2011",""),"")</f>
        <v/>
      </c>
      <c r="E190" s="906" t="str">
        <f t="shared" si="38"/>
        <v/>
      </c>
      <c r="F190" s="906" t="str">
        <f t="shared" si="38"/>
        <v/>
      </c>
      <c r="G190" s="906" t="str">
        <f t="shared" si="38"/>
        <v/>
      </c>
      <c r="H190" s="906" t="str">
        <f t="shared" si="38"/>
        <v/>
      </c>
      <c r="I190" s="906" t="str">
        <f t="shared" si="38"/>
        <v/>
      </c>
      <c r="J190" s="906" t="str">
        <f t="shared" si="38"/>
        <v/>
      </c>
      <c r="K190" s="906" t="str">
        <f t="shared" si="38"/>
        <v/>
      </c>
      <c r="L190" s="906" t="str">
        <f t="shared" si="38"/>
        <v/>
      </c>
      <c r="M190" s="906" t="str">
        <f t="shared" si="38"/>
        <v/>
      </c>
      <c r="N190" s="906" t="str">
        <f t="shared" si="38"/>
        <v/>
      </c>
      <c r="O190" s="906" t="str">
        <f t="shared" si="38"/>
        <v/>
      </c>
      <c r="P190" s="906" t="str">
        <f t="shared" si="38"/>
        <v/>
      </c>
      <c r="Q190" s="906" t="str">
        <f t="shared" si="38"/>
        <v/>
      </c>
      <c r="R190" s="906" t="str">
        <f t="shared" si="38"/>
        <v/>
      </c>
      <c r="S190" s="906" t="str">
        <f t="shared" si="38"/>
        <v/>
      </c>
      <c r="T190" s="906" t="str">
        <f t="shared" si="38"/>
        <v/>
      </c>
      <c r="U190" s="59"/>
      <c r="AH190" s="960"/>
      <c r="AI190" s="960"/>
      <c r="AJ190" s="960"/>
      <c r="AK190" s="960"/>
      <c r="AL190" s="960"/>
      <c r="AM190" s="960"/>
      <c r="AN190" s="960"/>
      <c r="AO190" s="960"/>
      <c r="AP190" s="960"/>
      <c r="AQ190" s="960"/>
      <c r="AR190" s="960"/>
      <c r="AS190" s="960"/>
      <c r="AT190" s="960"/>
      <c r="AU190" s="960"/>
      <c r="AV190" s="960"/>
      <c r="AW190" s="960"/>
      <c r="AX190" s="960"/>
      <c r="AY190" s="960"/>
      <c r="AZ190" s="960"/>
      <c r="BA190" s="960"/>
      <c r="BB190" s="960"/>
      <c r="BC190" s="960"/>
      <c r="BD190" s="960"/>
      <c r="BE190" s="960"/>
      <c r="BF190" s="960"/>
      <c r="BG190" s="960"/>
      <c r="BH190" s="960"/>
      <c r="BI190" s="960"/>
      <c r="BN190" s="1033"/>
      <c r="BO190" s="1033"/>
      <c r="BP190" s="1033"/>
      <c r="BQ190" s="1033"/>
      <c r="BR190" s="1033"/>
      <c r="BS190" s="1033"/>
      <c r="BT190" s="1033"/>
      <c r="BU190" s="1033"/>
      <c r="BV190" s="1033"/>
      <c r="BW190" s="1033"/>
      <c r="BX190" s="1033"/>
      <c r="BY190" s="1033"/>
      <c r="BZ190" s="1033"/>
      <c r="CA190" s="1033"/>
      <c r="CB190" s="1033"/>
      <c r="CC190" s="1033"/>
      <c r="CD190" s="1033"/>
      <c r="CE190" s="1033"/>
      <c r="CF190" s="1033"/>
      <c r="CG190" s="1033"/>
      <c r="CH190" s="1033"/>
      <c r="CI190" s="1033"/>
      <c r="CJ190" s="1034"/>
      <c r="CK190" s="1034"/>
      <c r="CL190" s="1034"/>
      <c r="CM190" s="1034"/>
      <c r="CN190" s="1034"/>
      <c r="CO190" s="1034"/>
      <c r="CP190" s="1034"/>
      <c r="CQ190" s="1034"/>
      <c r="CR190" s="1034"/>
      <c r="CS190" s="1034"/>
    </row>
    <row r="191" spans="1:97" s="2" customFormat="1" ht="20.100000000000001" customHeight="1" x14ac:dyDescent="0.2">
      <c r="B191" s="1648" t="s">
        <v>671</v>
      </c>
      <c r="C191" s="1651" t="s">
        <v>906</v>
      </c>
      <c r="D191" s="1650" t="s">
        <v>907</v>
      </c>
      <c r="E191" s="1650" t="s">
        <v>908</v>
      </c>
      <c r="F191" s="1650" t="s">
        <v>909</v>
      </c>
      <c r="G191" s="1650" t="s">
        <v>910</v>
      </c>
      <c r="H191" s="1650" t="s">
        <v>911</v>
      </c>
      <c r="I191" s="1650" t="s">
        <v>912</v>
      </c>
      <c r="J191" s="1650" t="s">
        <v>913</v>
      </c>
      <c r="K191" s="1650" t="s">
        <v>914</v>
      </c>
      <c r="L191" s="1650" t="s">
        <v>915</v>
      </c>
      <c r="M191" s="1650" t="s">
        <v>916</v>
      </c>
      <c r="N191" s="1650" t="s">
        <v>917</v>
      </c>
      <c r="O191" s="1650" t="s">
        <v>918</v>
      </c>
      <c r="P191" s="1650" t="s">
        <v>919</v>
      </c>
      <c r="Q191" s="1650" t="s">
        <v>920</v>
      </c>
      <c r="R191" s="1650" t="s">
        <v>922</v>
      </c>
      <c r="S191" s="1650" t="s">
        <v>921</v>
      </c>
      <c r="T191" s="1650" t="s">
        <v>923</v>
      </c>
      <c r="U191" s="59"/>
      <c r="AH191" s="960"/>
      <c r="AI191" s="960"/>
      <c r="AJ191" s="960"/>
      <c r="AK191" s="960"/>
      <c r="AL191" s="960"/>
      <c r="AM191" s="960"/>
      <c r="AN191" s="960"/>
      <c r="AO191" s="960"/>
      <c r="AP191" s="960"/>
      <c r="AQ191" s="960"/>
      <c r="AR191" s="960"/>
      <c r="AS191" s="960"/>
      <c r="AT191" s="960"/>
      <c r="AU191" s="960"/>
      <c r="AV191" s="960"/>
      <c r="AW191" s="960"/>
      <c r="AX191" s="960"/>
      <c r="AY191" s="960"/>
      <c r="AZ191" s="960"/>
      <c r="BA191" s="960"/>
      <c r="BB191" s="960"/>
      <c r="BC191" s="960"/>
      <c r="BD191" s="960"/>
      <c r="BE191" s="960"/>
      <c r="BF191" s="960"/>
      <c r="BG191" s="960"/>
      <c r="BH191" s="960"/>
      <c r="BI191" s="960"/>
      <c r="BN191" s="1033"/>
      <c r="BO191" s="1033"/>
      <c r="BP191" s="1033"/>
      <c r="BQ191" s="1033"/>
      <c r="BR191" s="1033"/>
      <c r="BS191" s="1033"/>
      <c r="BT191" s="1033"/>
      <c r="BU191" s="1033"/>
      <c r="BV191" s="1033"/>
      <c r="BW191" s="1033"/>
      <c r="BX191" s="1033"/>
      <c r="BY191" s="1033"/>
      <c r="BZ191" s="1033"/>
      <c r="CA191" s="1033"/>
      <c r="CB191" s="1033"/>
      <c r="CC191" s="1033"/>
      <c r="CD191" s="1033"/>
      <c r="CE191" s="1033"/>
      <c r="CF191" s="1033"/>
      <c r="CG191" s="1033"/>
      <c r="CH191" s="1033"/>
      <c r="CI191" s="1033"/>
      <c r="CJ191" s="1034"/>
      <c r="CK191" s="1034"/>
      <c r="CL191" s="1034"/>
      <c r="CM191" s="1034"/>
      <c r="CN191" s="1034"/>
      <c r="CO191" s="1034"/>
      <c r="CP191" s="1034"/>
      <c r="CQ191" s="1034"/>
      <c r="CR191" s="1034"/>
      <c r="CS191" s="1034"/>
    </row>
    <row r="192" spans="1:97" s="2" customFormat="1" ht="20.100000000000001" customHeight="1" x14ac:dyDescent="0.2">
      <c r="B192" s="7"/>
      <c r="C192" s="7"/>
      <c r="D192" s="7"/>
      <c r="E192" s="7"/>
      <c r="F192" s="7"/>
      <c r="G192" s="7"/>
      <c r="H192" s="7"/>
      <c r="I192" s="7"/>
      <c r="J192" s="7"/>
      <c r="K192" s="7"/>
      <c r="L192" s="7"/>
      <c r="M192" s="7"/>
      <c r="N192" s="7"/>
      <c r="O192" s="7"/>
      <c r="P192" s="7"/>
      <c r="Q192" s="7"/>
      <c r="R192" s="7"/>
      <c r="S192" s="7"/>
      <c r="T192" s="7"/>
      <c r="U192" s="59"/>
      <c r="AH192" s="961"/>
      <c r="AI192" s="961"/>
      <c r="AJ192" s="961"/>
      <c r="AK192" s="961"/>
      <c r="AL192" s="961"/>
      <c r="AM192" s="961"/>
      <c r="AN192" s="961"/>
      <c r="AO192" s="961"/>
      <c r="AP192" s="961"/>
      <c r="AQ192" s="961"/>
      <c r="AR192" s="961"/>
      <c r="AS192" s="961"/>
      <c r="AT192" s="960"/>
      <c r="AU192" s="960"/>
      <c r="AV192" s="960"/>
      <c r="AW192" s="960"/>
      <c r="AX192" s="960"/>
      <c r="AY192" s="960"/>
      <c r="AZ192" s="960"/>
      <c r="BA192" s="960"/>
      <c r="BB192" s="960"/>
      <c r="BC192" s="960"/>
      <c r="BD192" s="960"/>
      <c r="BE192" s="960"/>
      <c r="BF192" s="960"/>
      <c r="BG192" s="960"/>
      <c r="BH192" s="960"/>
      <c r="BI192" s="960"/>
      <c r="BN192" s="1034"/>
      <c r="BO192" s="1034"/>
      <c r="BP192" s="1034"/>
      <c r="BQ192" s="1034"/>
      <c r="BR192" s="1034"/>
      <c r="BS192" s="1034"/>
      <c r="BT192" s="1034"/>
      <c r="BU192" s="1034"/>
      <c r="BV192" s="1034"/>
      <c r="BW192" s="1034"/>
      <c r="BX192" s="1034"/>
      <c r="BY192" s="1034"/>
      <c r="BZ192" s="1033"/>
      <c r="CA192" s="1033"/>
      <c r="CB192" s="1033"/>
      <c r="CC192" s="1033"/>
      <c r="CD192" s="1033"/>
      <c r="CE192" s="1033"/>
      <c r="CF192" s="1033"/>
      <c r="CG192" s="1033"/>
      <c r="CH192" s="1033"/>
      <c r="CI192" s="1033"/>
      <c r="CJ192" s="1034"/>
      <c r="CK192" s="1034"/>
      <c r="CL192" s="1034"/>
      <c r="CM192" s="1034"/>
      <c r="CN192" s="1034"/>
      <c r="CO192" s="1034"/>
      <c r="CP192" s="1034"/>
      <c r="CQ192" s="1034"/>
      <c r="CR192" s="1034"/>
      <c r="CS192" s="1034"/>
    </row>
    <row r="193" spans="1:97" s="2" customFormat="1" ht="14.25" customHeight="1" x14ac:dyDescent="0.25">
      <c r="B193" s="104" t="s">
        <v>1231</v>
      </c>
      <c r="C193" s="7"/>
      <c r="D193" s="7"/>
      <c r="E193" s="7"/>
      <c r="F193" s="7"/>
      <c r="G193" s="7"/>
      <c r="H193" s="7"/>
      <c r="I193" s="7"/>
      <c r="J193" s="7"/>
      <c r="K193" s="7"/>
      <c r="L193" s="7"/>
      <c r="M193" s="7"/>
      <c r="N193" s="7"/>
      <c r="O193" s="7"/>
      <c r="P193" s="7"/>
      <c r="Q193" s="7"/>
      <c r="R193" s="7"/>
      <c r="S193" s="7"/>
      <c r="T193" s="7"/>
      <c r="U193" s="59"/>
      <c r="AH193" s="1218"/>
      <c r="AI193" s="961"/>
      <c r="AJ193" s="961"/>
      <c r="AK193" s="961"/>
      <c r="AL193" s="961"/>
      <c r="AM193" s="961"/>
      <c r="AN193" s="961"/>
      <c r="AO193" s="961"/>
      <c r="AP193" s="961"/>
      <c r="AQ193" s="961"/>
      <c r="AR193" s="961"/>
      <c r="AS193" s="961"/>
      <c r="AT193" s="960"/>
      <c r="AU193" s="960"/>
      <c r="AV193" s="960"/>
      <c r="AW193" s="960"/>
      <c r="AX193" s="960"/>
      <c r="AY193" s="960"/>
      <c r="AZ193" s="960"/>
      <c r="BA193" s="960"/>
      <c r="BB193" s="960"/>
      <c r="BC193" s="960"/>
      <c r="BD193" s="960"/>
      <c r="BE193" s="960"/>
      <c r="BF193" s="960"/>
      <c r="BG193" s="960"/>
      <c r="BH193" s="960"/>
      <c r="BI193" s="960"/>
      <c r="BN193" s="1219"/>
      <c r="BO193" s="1034"/>
      <c r="BP193" s="1034"/>
      <c r="BQ193" s="1034"/>
      <c r="BR193" s="1034"/>
      <c r="BS193" s="1034"/>
      <c r="BT193" s="1034"/>
      <c r="BU193" s="1034"/>
      <c r="BV193" s="1034"/>
      <c r="BW193" s="1034"/>
      <c r="BX193" s="1034"/>
      <c r="BY193" s="1034"/>
      <c r="BZ193" s="1033"/>
      <c r="CA193" s="1033"/>
      <c r="CB193" s="1033"/>
      <c r="CC193" s="1033"/>
      <c r="CD193" s="1033"/>
      <c r="CE193" s="1033"/>
      <c r="CF193" s="1033"/>
      <c r="CG193" s="1033"/>
      <c r="CH193" s="1033"/>
      <c r="CI193" s="1033"/>
      <c r="CJ193" s="1034"/>
      <c r="CK193" s="1034"/>
      <c r="CL193" s="1034"/>
      <c r="CM193" s="1034"/>
      <c r="CN193" s="1034"/>
      <c r="CO193" s="1034"/>
      <c r="CP193" s="1034"/>
      <c r="CQ193" s="1034"/>
      <c r="CR193" s="1034"/>
      <c r="CS193" s="1034"/>
    </row>
    <row r="194" spans="1:97" s="2" customFormat="1" ht="9.75" customHeight="1" x14ac:dyDescent="0.2">
      <c r="B194" s="7"/>
      <c r="C194" s="7"/>
      <c r="D194" s="7"/>
      <c r="E194" s="7"/>
      <c r="F194" s="7"/>
      <c r="G194" s="7"/>
      <c r="H194" s="7"/>
      <c r="I194" s="7"/>
      <c r="J194" s="7"/>
      <c r="K194" s="7"/>
      <c r="L194" s="7"/>
      <c r="M194" s="7"/>
      <c r="N194" s="7"/>
      <c r="O194" s="7"/>
      <c r="P194" s="7"/>
      <c r="Q194" s="7"/>
      <c r="R194" s="7"/>
      <c r="S194" s="7"/>
      <c r="T194" s="7"/>
      <c r="U194" s="59"/>
      <c r="AH194" s="961"/>
      <c r="AI194" s="961"/>
      <c r="AJ194" s="961"/>
      <c r="AK194" s="961"/>
      <c r="AL194" s="961"/>
      <c r="AM194" s="961"/>
      <c r="AN194" s="961"/>
      <c r="AO194" s="961"/>
      <c r="AP194" s="961"/>
      <c r="AQ194" s="961"/>
      <c r="AR194" s="961"/>
      <c r="AS194" s="961"/>
      <c r="AT194" s="960"/>
      <c r="AU194" s="960"/>
      <c r="AV194" s="960"/>
      <c r="AW194" s="960"/>
      <c r="AX194" s="960"/>
      <c r="AY194" s="960"/>
      <c r="AZ194" s="960"/>
      <c r="BA194" s="960"/>
      <c r="BB194" s="960"/>
      <c r="BC194" s="960"/>
      <c r="BD194" s="960"/>
      <c r="BE194" s="960"/>
      <c r="BF194" s="960"/>
      <c r="BG194" s="960"/>
      <c r="BH194" s="960"/>
      <c r="BI194" s="960"/>
      <c r="BN194" s="1034"/>
      <c r="BO194" s="1034"/>
      <c r="BP194" s="1034"/>
      <c r="BQ194" s="1034"/>
      <c r="BR194" s="1034"/>
      <c r="BS194" s="1034"/>
      <c r="BT194" s="1034"/>
      <c r="BU194" s="1034"/>
      <c r="BV194" s="1034"/>
      <c r="BW194" s="1034"/>
      <c r="BX194" s="1034"/>
      <c r="BY194" s="1034"/>
      <c r="BZ194" s="1033"/>
      <c r="CA194" s="1033"/>
      <c r="CB194" s="1033"/>
      <c r="CC194" s="1033"/>
      <c r="CD194" s="1033"/>
      <c r="CE194" s="1033"/>
      <c r="CF194" s="1033"/>
      <c r="CG194" s="1033"/>
      <c r="CH194" s="1033"/>
      <c r="CI194" s="1033"/>
      <c r="CJ194" s="1034"/>
      <c r="CK194" s="1034"/>
      <c r="CL194" s="1034"/>
      <c r="CM194" s="1034"/>
      <c r="CN194" s="1034"/>
      <c r="CO194" s="1034"/>
      <c r="CP194" s="1034"/>
      <c r="CQ194" s="1034"/>
      <c r="CR194" s="1034"/>
      <c r="CS194" s="1034"/>
    </row>
    <row r="195" spans="1:97" s="2" customFormat="1" ht="14.25" customHeight="1" thickBot="1" x14ac:dyDescent="0.3">
      <c r="B195" s="107"/>
      <c r="C195" s="108" t="s">
        <v>1</v>
      </c>
      <c r="D195" s="108" t="s">
        <v>2</v>
      </c>
      <c r="E195" s="108" t="s">
        <v>3</v>
      </c>
      <c r="F195" s="108" t="s">
        <v>94</v>
      </c>
      <c r="G195" s="108" t="s">
        <v>4</v>
      </c>
      <c r="H195" s="108" t="s">
        <v>5</v>
      </c>
      <c r="I195" s="108" t="s">
        <v>6</v>
      </c>
      <c r="J195" s="108" t="s">
        <v>7</v>
      </c>
      <c r="K195" s="108" t="s">
        <v>8</v>
      </c>
      <c r="L195" s="108" t="s">
        <v>9</v>
      </c>
      <c r="M195" s="108" t="s">
        <v>10</v>
      </c>
      <c r="N195" s="108" t="s">
        <v>11</v>
      </c>
      <c r="O195" s="108" t="s">
        <v>12</v>
      </c>
      <c r="P195" s="108" t="s">
        <v>13</v>
      </c>
      <c r="Q195" s="108" t="s">
        <v>14</v>
      </c>
      <c r="R195" s="108" t="s">
        <v>15</v>
      </c>
      <c r="AH195" s="1106"/>
      <c r="AI195" s="1141"/>
      <c r="AJ195" s="1141"/>
      <c r="AK195" s="1141"/>
      <c r="AL195" s="1141"/>
      <c r="AM195" s="1141"/>
      <c r="AN195" s="1141"/>
      <c r="AO195" s="1141"/>
      <c r="AP195" s="1141"/>
      <c r="AQ195" s="1141"/>
      <c r="AR195" s="1141"/>
      <c r="AS195" s="1141"/>
      <c r="AT195" s="960"/>
      <c r="AU195" s="960"/>
      <c r="AV195" s="960"/>
      <c r="AW195" s="960"/>
      <c r="AX195" s="960"/>
      <c r="AY195" s="960"/>
      <c r="AZ195" s="960"/>
      <c r="BA195" s="960"/>
      <c r="BB195" s="960"/>
      <c r="BC195" s="960"/>
      <c r="BD195" s="960"/>
      <c r="BE195" s="960"/>
      <c r="BF195" s="960"/>
      <c r="BG195" s="960"/>
      <c r="BH195" s="960"/>
      <c r="BI195" s="960"/>
      <c r="BN195" s="1158"/>
      <c r="BO195" s="1197"/>
      <c r="BP195" s="1197"/>
      <c r="BQ195" s="1197"/>
      <c r="BR195" s="1197"/>
      <c r="BS195" s="1197"/>
      <c r="BT195" s="1197"/>
      <c r="BU195" s="1197"/>
      <c r="BV195" s="1197"/>
      <c r="BW195" s="1197"/>
      <c r="BX195" s="1197"/>
      <c r="BY195" s="1197"/>
      <c r="BZ195" s="1033"/>
      <c r="CA195" s="1033"/>
      <c r="CB195" s="1033"/>
      <c r="CC195" s="1033"/>
      <c r="CD195" s="1033"/>
      <c r="CE195" s="1033"/>
      <c r="CF195" s="1033"/>
      <c r="CG195" s="1033"/>
      <c r="CH195" s="1033"/>
      <c r="CI195" s="1033"/>
      <c r="CJ195" s="1034"/>
      <c r="CK195" s="1034"/>
      <c r="CL195" s="1034"/>
      <c r="CM195" s="1034"/>
      <c r="CN195" s="1034"/>
      <c r="CO195" s="1034"/>
      <c r="CP195" s="1034"/>
      <c r="CQ195" s="1034"/>
      <c r="CR195" s="1034"/>
      <c r="CS195" s="1034"/>
    </row>
    <row r="196" spans="1:97" s="2" customFormat="1" ht="99.95" customHeight="1" thickBot="1" x14ac:dyDescent="0.3">
      <c r="B196" s="109"/>
      <c r="C196" s="727" t="s">
        <v>45</v>
      </c>
      <c r="D196" s="728" t="s">
        <v>59</v>
      </c>
      <c r="E196" s="728" t="s">
        <v>71</v>
      </c>
      <c r="F196" s="728" t="s">
        <v>111</v>
      </c>
      <c r="G196" s="728" t="s">
        <v>112</v>
      </c>
      <c r="H196" s="728" t="s">
        <v>113</v>
      </c>
      <c r="I196" s="728" t="s">
        <v>114</v>
      </c>
      <c r="J196" s="728" t="s">
        <v>115</v>
      </c>
      <c r="K196" s="728" t="s">
        <v>144</v>
      </c>
      <c r="L196" s="729" t="s">
        <v>145</v>
      </c>
      <c r="M196" s="728" t="s">
        <v>654</v>
      </c>
      <c r="N196" s="728" t="s">
        <v>655</v>
      </c>
      <c r="O196" s="728" t="s">
        <v>656</v>
      </c>
      <c r="P196" s="728" t="s">
        <v>657</v>
      </c>
      <c r="Q196" s="729" t="s">
        <v>658</v>
      </c>
      <c r="R196" s="233" t="s">
        <v>50</v>
      </c>
      <c r="AH196" s="1382" t="s">
        <v>1231</v>
      </c>
      <c r="AI196" s="1150"/>
      <c r="AJ196" s="1150"/>
      <c r="AK196" s="1150"/>
      <c r="AL196" s="1150"/>
      <c r="AM196" s="1150"/>
      <c r="AN196" s="1150"/>
      <c r="AO196" s="1150"/>
      <c r="AP196" s="1150"/>
      <c r="AQ196" s="1150"/>
      <c r="AR196" s="1150"/>
      <c r="AS196" s="1151"/>
      <c r="AT196" s="960"/>
      <c r="AU196" s="960"/>
      <c r="AV196" s="960"/>
      <c r="AW196" s="960"/>
      <c r="AX196" s="960"/>
      <c r="AY196" s="960"/>
      <c r="AZ196" s="960"/>
      <c r="BA196" s="960"/>
      <c r="BB196" s="960"/>
      <c r="BC196" s="960"/>
      <c r="BD196" s="960"/>
      <c r="BE196" s="960"/>
      <c r="BF196" s="960"/>
      <c r="BG196" s="960"/>
      <c r="BH196" s="960"/>
      <c r="BI196" s="960"/>
      <c r="BN196" s="1391" t="s">
        <v>1231</v>
      </c>
      <c r="BO196" s="1207"/>
      <c r="BP196" s="1207"/>
      <c r="BQ196" s="1207"/>
      <c r="BR196" s="1207"/>
      <c r="BS196" s="1207"/>
      <c r="BT196" s="1207"/>
      <c r="BU196" s="1207"/>
      <c r="BV196" s="1207"/>
      <c r="BW196" s="1207"/>
      <c r="BX196" s="1207"/>
      <c r="BY196" s="1208"/>
      <c r="BZ196" s="1033"/>
      <c r="CA196" s="1033"/>
      <c r="CB196" s="1033"/>
      <c r="CC196" s="1033"/>
      <c r="CD196" s="1033"/>
      <c r="CE196" s="1033"/>
      <c r="CF196" s="1033"/>
      <c r="CG196" s="1033"/>
      <c r="CH196" s="1033"/>
      <c r="CI196" s="1033"/>
      <c r="CJ196" s="1034"/>
      <c r="CK196" s="1034"/>
      <c r="CL196" s="1034"/>
      <c r="CM196" s="1034"/>
      <c r="CN196" s="1034"/>
      <c r="CO196" s="1034"/>
      <c r="CP196" s="1034"/>
      <c r="CQ196" s="1034"/>
      <c r="CR196" s="1034"/>
      <c r="CS196" s="1034"/>
    </row>
    <row r="197" spans="1:97" s="2" customFormat="1" ht="60" customHeight="1" x14ac:dyDescent="0.2">
      <c r="B197" s="234" t="s">
        <v>43</v>
      </c>
      <c r="C197" s="715"/>
      <c r="D197" s="716"/>
      <c r="E197" s="716"/>
      <c r="F197" s="716"/>
      <c r="G197" s="716"/>
      <c r="H197" s="716"/>
      <c r="I197" s="716"/>
      <c r="J197" s="716"/>
      <c r="K197" s="716"/>
      <c r="L197" s="717"/>
      <c r="M197" s="716"/>
      <c r="N197" s="716"/>
      <c r="O197" s="716"/>
      <c r="P197" s="716"/>
      <c r="Q197" s="717"/>
      <c r="R197" s="191"/>
      <c r="AH197" s="1381" t="s">
        <v>598</v>
      </c>
      <c r="AI197" s="1141"/>
      <c r="AJ197" s="1141"/>
      <c r="AK197" s="1141"/>
      <c r="AL197" s="1141"/>
      <c r="AM197" s="1141"/>
      <c r="AN197" s="1141"/>
      <c r="AO197" s="1141"/>
      <c r="AP197" s="1141"/>
      <c r="AQ197" s="1141"/>
      <c r="AR197" s="1141"/>
      <c r="AS197" s="1141"/>
      <c r="AT197" s="960"/>
      <c r="AU197" s="960"/>
      <c r="AV197" s="960"/>
      <c r="AW197" s="960"/>
      <c r="AX197" s="960"/>
      <c r="AY197" s="960"/>
      <c r="AZ197" s="960"/>
      <c r="BA197" s="960"/>
      <c r="BB197" s="960"/>
      <c r="BC197" s="960"/>
      <c r="BD197" s="960"/>
      <c r="BE197" s="960"/>
      <c r="BF197" s="960"/>
      <c r="BG197" s="960"/>
      <c r="BH197" s="960"/>
      <c r="BI197" s="960"/>
      <c r="BN197" s="1390" t="s">
        <v>806</v>
      </c>
      <c r="BO197" s="1197"/>
      <c r="BP197" s="1197"/>
      <c r="BQ197" s="1197"/>
      <c r="BR197" s="1197"/>
      <c r="BS197" s="1197"/>
      <c r="BT197" s="1197"/>
      <c r="BU197" s="1197"/>
      <c r="BV197" s="1197"/>
      <c r="BW197" s="1197"/>
      <c r="BX197" s="1197"/>
      <c r="BY197" s="1197"/>
      <c r="BZ197" s="1033"/>
      <c r="CA197" s="1033"/>
      <c r="CB197" s="1033"/>
      <c r="CC197" s="1033"/>
      <c r="CD197" s="1033"/>
      <c r="CE197" s="1033"/>
      <c r="CF197" s="1033"/>
      <c r="CG197" s="1033"/>
      <c r="CH197" s="1033"/>
      <c r="CI197" s="1033"/>
      <c r="CJ197" s="1034"/>
      <c r="CK197" s="1034"/>
      <c r="CL197" s="1034"/>
      <c r="CM197" s="1034"/>
      <c r="CN197" s="1034"/>
      <c r="CO197" s="1034"/>
      <c r="CP197" s="1034"/>
      <c r="CQ197" s="1034"/>
      <c r="CR197" s="1034"/>
      <c r="CS197" s="1034"/>
    </row>
    <row r="198" spans="1:97" s="2" customFormat="1" ht="60" customHeight="1" x14ac:dyDescent="0.2">
      <c r="B198" s="235" t="s">
        <v>109</v>
      </c>
      <c r="C198" s="718"/>
      <c r="D198" s="719"/>
      <c r="E198" s="719"/>
      <c r="F198" s="719"/>
      <c r="G198" s="719"/>
      <c r="H198" s="719"/>
      <c r="I198" s="719"/>
      <c r="J198" s="719"/>
      <c r="K198" s="719"/>
      <c r="L198" s="720"/>
      <c r="M198" s="719"/>
      <c r="N198" s="719"/>
      <c r="O198" s="719"/>
      <c r="P198" s="719"/>
      <c r="Q198" s="720"/>
      <c r="R198" s="192"/>
      <c r="AH198" s="1142"/>
      <c r="AI198" s="1107" t="s">
        <v>1</v>
      </c>
      <c r="AJ198" s="1107" t="s">
        <v>2</v>
      </c>
      <c r="AK198" s="1107" t="s">
        <v>3</v>
      </c>
      <c r="AL198" s="1107" t="s">
        <v>94</v>
      </c>
      <c r="AM198" s="1107" t="s">
        <v>4</v>
      </c>
      <c r="AN198" s="1107" t="s">
        <v>5</v>
      </c>
      <c r="AO198" s="1107" t="s">
        <v>6</v>
      </c>
      <c r="AP198" s="1107" t="s">
        <v>7</v>
      </c>
      <c r="AQ198" s="1107" t="s">
        <v>8</v>
      </c>
      <c r="AR198" s="1107" t="s">
        <v>9</v>
      </c>
      <c r="AS198" s="1107" t="s">
        <v>10</v>
      </c>
      <c r="AT198" s="1107" t="s">
        <v>11</v>
      </c>
      <c r="AU198" s="1107" t="s">
        <v>12</v>
      </c>
      <c r="AV198" s="1107" t="s">
        <v>13</v>
      </c>
      <c r="AW198" s="1107" t="s">
        <v>14</v>
      </c>
      <c r="AX198" s="1107" t="s">
        <v>15</v>
      </c>
      <c r="AY198" s="960"/>
      <c r="AZ198" s="960"/>
      <c r="BA198" s="960"/>
      <c r="BB198" s="960"/>
      <c r="BC198" s="960"/>
      <c r="BD198" s="960"/>
      <c r="BE198" s="960"/>
      <c r="BF198" s="960"/>
      <c r="BG198" s="960"/>
      <c r="BH198" s="960"/>
      <c r="BI198" s="960"/>
      <c r="BN198" s="1198"/>
      <c r="BO198" s="1159" t="s">
        <v>1</v>
      </c>
      <c r="BP198" s="1159" t="s">
        <v>2</v>
      </c>
      <c r="BQ198" s="1159" t="s">
        <v>3</v>
      </c>
      <c r="BR198" s="1159" t="s">
        <v>94</v>
      </c>
      <c r="BS198" s="1159" t="s">
        <v>4</v>
      </c>
      <c r="BT198" s="1159" t="s">
        <v>5</v>
      </c>
      <c r="BU198" s="1159" t="s">
        <v>6</v>
      </c>
      <c r="BV198" s="1159" t="s">
        <v>7</v>
      </c>
      <c r="BW198" s="1159" t="s">
        <v>8</v>
      </c>
      <c r="BX198" s="1159" t="s">
        <v>9</v>
      </c>
      <c r="BY198" s="1159" t="s">
        <v>10</v>
      </c>
      <c r="BZ198" s="1159" t="s">
        <v>11</v>
      </c>
      <c r="CA198" s="1159" t="s">
        <v>12</v>
      </c>
      <c r="CB198" s="1159" t="s">
        <v>13</v>
      </c>
      <c r="CC198" s="1159" t="s">
        <v>14</v>
      </c>
      <c r="CD198" s="1159" t="s">
        <v>15</v>
      </c>
      <c r="CE198" s="1033"/>
      <c r="CF198" s="1033"/>
      <c r="CG198" s="1033"/>
      <c r="CH198" s="1033"/>
      <c r="CI198" s="1033"/>
      <c r="CJ198" s="1034"/>
      <c r="CK198" s="1034"/>
      <c r="CL198" s="1034"/>
      <c r="CM198" s="1034"/>
      <c r="CN198" s="1034"/>
      <c r="CO198" s="1034"/>
      <c r="CP198" s="1034"/>
      <c r="CQ198" s="1034"/>
      <c r="CR198" s="1034"/>
      <c r="CS198" s="1034"/>
    </row>
    <row r="199" spans="1:97" s="2" customFormat="1" ht="60" customHeight="1" thickBot="1" x14ac:dyDescent="0.25">
      <c r="B199" s="236" t="s">
        <v>1232</v>
      </c>
      <c r="C199" s="721"/>
      <c r="D199" s="722"/>
      <c r="E199" s="722"/>
      <c r="F199" s="722"/>
      <c r="G199" s="722"/>
      <c r="H199" s="722"/>
      <c r="I199" s="722"/>
      <c r="J199" s="722"/>
      <c r="K199" s="722"/>
      <c r="L199" s="723"/>
      <c r="M199" s="722"/>
      <c r="N199" s="722"/>
      <c r="O199" s="722"/>
      <c r="P199" s="722"/>
      <c r="Q199" s="723"/>
      <c r="R199" s="193"/>
      <c r="AH199" s="1144"/>
      <c r="AI199" s="1152" t="str">
        <f t="shared" ref="AI199:AQ199" si="39">C196</f>
        <v>Entity Type 1</v>
      </c>
      <c r="AJ199" s="1413" t="str">
        <f t="shared" si="39"/>
        <v>Entity Type 2</v>
      </c>
      <c r="AK199" s="1413" t="str">
        <f t="shared" si="39"/>
        <v>Entity Type 3</v>
      </c>
      <c r="AL199" s="1413" t="str">
        <f t="shared" si="39"/>
        <v>Entity Type 4</v>
      </c>
      <c r="AM199" s="1413" t="str">
        <f t="shared" si="39"/>
        <v>Entity Type 5</v>
      </c>
      <c r="AN199" s="1413" t="str">
        <f t="shared" si="39"/>
        <v>Entity Type 6</v>
      </c>
      <c r="AO199" s="1413" t="str">
        <f t="shared" si="39"/>
        <v>Entity Type 7</v>
      </c>
      <c r="AP199" s="1413" t="str">
        <f t="shared" si="39"/>
        <v>Entity Type 8</v>
      </c>
      <c r="AQ199" s="1413" t="str">
        <f t="shared" si="39"/>
        <v>Entity Type 9</v>
      </c>
      <c r="AR199" s="1413" t="str">
        <f t="shared" ref="AR199" si="40">L196</f>
        <v>Entity Type 10</v>
      </c>
      <c r="AS199" s="1413" t="str">
        <f t="shared" ref="AS199" si="41">M196</f>
        <v>Entity Type 11</v>
      </c>
      <c r="AT199" s="1413" t="str">
        <f t="shared" ref="AT199" si="42">N196</f>
        <v>Entity Type 12</v>
      </c>
      <c r="AU199" s="1413" t="str">
        <f t="shared" ref="AU199" si="43">O196</f>
        <v>Entity Type 13</v>
      </c>
      <c r="AV199" s="1413" t="str">
        <f t="shared" ref="AV199" si="44">P196</f>
        <v>Entity Type 14</v>
      </c>
      <c r="AW199" s="1414" t="str">
        <f t="shared" ref="AW199" si="45">Q196</f>
        <v>Entity Type 15</v>
      </c>
      <c r="AX199" s="1152" t="s">
        <v>50</v>
      </c>
      <c r="AY199" s="960"/>
      <c r="AZ199" s="960"/>
      <c r="BA199" s="960"/>
      <c r="BB199" s="960"/>
      <c r="BC199" s="960"/>
      <c r="BD199" s="960"/>
      <c r="BE199" s="960"/>
      <c r="BF199" s="960"/>
      <c r="BG199" s="960"/>
      <c r="BH199" s="960"/>
      <c r="BI199" s="960"/>
      <c r="BN199" s="1201"/>
      <c r="BO199" s="1505" t="str">
        <f t="shared" ref="BO199:BW199" si="46">C196</f>
        <v>Entity Type 1</v>
      </c>
      <c r="BP199" s="1502" t="str">
        <f t="shared" si="46"/>
        <v>Entity Type 2</v>
      </c>
      <c r="BQ199" s="1502" t="str">
        <f t="shared" si="46"/>
        <v>Entity Type 3</v>
      </c>
      <c r="BR199" s="1502" t="str">
        <f t="shared" si="46"/>
        <v>Entity Type 4</v>
      </c>
      <c r="BS199" s="1502" t="str">
        <f t="shared" si="46"/>
        <v>Entity Type 5</v>
      </c>
      <c r="BT199" s="1502" t="str">
        <f t="shared" si="46"/>
        <v>Entity Type 6</v>
      </c>
      <c r="BU199" s="1502" t="str">
        <f t="shared" si="46"/>
        <v>Entity Type 7</v>
      </c>
      <c r="BV199" s="1502" t="str">
        <f t="shared" si="46"/>
        <v>Entity Type 8</v>
      </c>
      <c r="BW199" s="1502" t="str">
        <f t="shared" si="46"/>
        <v>Entity Type 9</v>
      </c>
      <c r="BX199" s="1502" t="str">
        <f t="shared" ref="BX199" si="47">L196</f>
        <v>Entity Type 10</v>
      </c>
      <c r="BY199" s="1502" t="str">
        <f t="shared" ref="BY199" si="48">M196</f>
        <v>Entity Type 11</v>
      </c>
      <c r="BZ199" s="1502" t="str">
        <f t="shared" ref="BZ199" si="49">N196</f>
        <v>Entity Type 12</v>
      </c>
      <c r="CA199" s="1502" t="str">
        <f t="shared" ref="CA199" si="50">O196</f>
        <v>Entity Type 13</v>
      </c>
      <c r="CB199" s="1502" t="str">
        <f t="shared" ref="CB199" si="51">P196</f>
        <v>Entity Type 14</v>
      </c>
      <c r="CC199" s="1503" t="str">
        <f t="shared" ref="CC199" si="52">Q196</f>
        <v>Entity Type 15</v>
      </c>
      <c r="CD199" s="1504" t="s">
        <v>50</v>
      </c>
      <c r="CE199" s="1033"/>
      <c r="CF199" s="1033"/>
      <c r="CG199" s="1033"/>
      <c r="CH199" s="1033"/>
      <c r="CI199" s="1033"/>
      <c r="CJ199" s="1034"/>
      <c r="CK199" s="1034"/>
      <c r="CL199" s="1034"/>
      <c r="CM199" s="1034"/>
      <c r="CN199" s="1034"/>
      <c r="CO199" s="1034"/>
      <c r="CP199" s="1034"/>
      <c r="CQ199" s="1034"/>
      <c r="CR199" s="1034"/>
      <c r="CS199" s="1034"/>
    </row>
    <row r="200" spans="1:97" s="52" customFormat="1" ht="14.25" customHeight="1" x14ac:dyDescent="0.2">
      <c r="A200" s="51"/>
      <c r="B200" s="112" t="s">
        <v>146</v>
      </c>
      <c r="C200" s="195"/>
      <c r="D200" s="194"/>
      <c r="E200" s="194"/>
      <c r="F200" s="194"/>
      <c r="G200" s="194"/>
      <c r="H200" s="194"/>
      <c r="I200" s="194"/>
      <c r="J200" s="194"/>
      <c r="K200" s="194"/>
      <c r="L200" s="196"/>
      <c r="M200" s="194"/>
      <c r="N200" s="194"/>
      <c r="O200" s="194"/>
      <c r="P200" s="194"/>
      <c r="Q200" s="196"/>
      <c r="R200" s="195"/>
      <c r="AH200" s="1115"/>
      <c r="AI200" s="1415"/>
      <c r="AJ200" s="1416"/>
      <c r="AK200" s="1416"/>
      <c r="AL200" s="1416"/>
      <c r="AM200" s="1416"/>
      <c r="AN200" s="1416"/>
      <c r="AO200" s="1416"/>
      <c r="AP200" s="1416"/>
      <c r="AQ200" s="1416"/>
      <c r="AR200" s="1416"/>
      <c r="AS200" s="1416"/>
      <c r="AT200" s="1416"/>
      <c r="AU200" s="1416"/>
      <c r="AV200" s="1416"/>
      <c r="AW200" s="1417"/>
      <c r="AX200" s="1397"/>
      <c r="AY200" s="1119"/>
      <c r="AZ200" s="1119"/>
      <c r="BA200" s="1119"/>
      <c r="BB200" s="1119"/>
      <c r="BC200" s="1119"/>
      <c r="BD200" s="960"/>
      <c r="BE200" s="960"/>
      <c r="BF200" s="960"/>
      <c r="BG200" s="960"/>
      <c r="BH200" s="960"/>
      <c r="BI200" s="960"/>
      <c r="BN200" s="1501"/>
      <c r="BO200" s="1175"/>
      <c r="BP200" s="1498"/>
      <c r="BQ200" s="1498"/>
      <c r="BR200" s="1498"/>
      <c r="BS200" s="1498"/>
      <c r="BT200" s="1498"/>
      <c r="BU200" s="1498"/>
      <c r="BV200" s="1498"/>
      <c r="BW200" s="1498"/>
      <c r="BX200" s="1498"/>
      <c r="BY200" s="1498"/>
      <c r="BZ200" s="1498"/>
      <c r="CA200" s="1498"/>
      <c r="CB200" s="1498"/>
      <c r="CC200" s="1499"/>
      <c r="CD200" s="1500"/>
      <c r="CE200" s="1173"/>
      <c r="CF200" s="1173"/>
      <c r="CG200" s="1173"/>
      <c r="CH200" s="1173"/>
      <c r="CI200" s="1173"/>
      <c r="CJ200" s="1034"/>
      <c r="CK200" s="1034"/>
      <c r="CL200" s="1034"/>
      <c r="CM200" s="1034"/>
      <c r="CN200" s="1034"/>
      <c r="CO200" s="1034"/>
      <c r="CP200" s="1034"/>
      <c r="CQ200" s="1034"/>
      <c r="CR200" s="1034"/>
      <c r="CS200" s="1034"/>
    </row>
    <row r="201" spans="1:97" s="2" customFormat="1" ht="14.25" x14ac:dyDescent="0.2">
      <c r="A201" s="6"/>
      <c r="B201" s="88">
        <v>2002</v>
      </c>
      <c r="C201" s="237"/>
      <c r="D201" s="238"/>
      <c r="E201" s="238"/>
      <c r="F201" s="238"/>
      <c r="G201" s="238"/>
      <c r="H201" s="238"/>
      <c r="I201" s="238"/>
      <c r="J201" s="238"/>
      <c r="K201" s="238"/>
      <c r="L201" s="239"/>
      <c r="M201" s="238"/>
      <c r="N201" s="238"/>
      <c r="O201" s="238"/>
      <c r="P201" s="238"/>
      <c r="Q201" s="239"/>
      <c r="R201" s="691">
        <f>C201+D201+E201+F201+G201+H201+I201+J201+K201+L201+M201+N201+O201+P201+Q201</f>
        <v>0</v>
      </c>
      <c r="AH201" s="1153">
        <v>2002</v>
      </c>
      <c r="AI201" s="1121" t="str">
        <f>IF(ISNUMBER(C201),'Cover Page'!$D$35/1000000*'4 classification'!C201/'FX rate'!$C7,"")</f>
        <v/>
      </c>
      <c r="AJ201" s="1418" t="str">
        <f>IF(ISNUMBER(D201),'Cover Page'!$D$35/1000000*'4 classification'!D201/'FX rate'!$C7,"")</f>
        <v/>
      </c>
      <c r="AK201" s="1418" t="str">
        <f>IF(ISNUMBER(E201),'Cover Page'!$D$35/1000000*'4 classification'!E201/'FX rate'!$C7,"")</f>
        <v/>
      </c>
      <c r="AL201" s="1418" t="str">
        <f>IF(ISNUMBER(F201),'Cover Page'!$D$35/1000000*'4 classification'!F201/'FX rate'!$C7,"")</f>
        <v/>
      </c>
      <c r="AM201" s="1418" t="str">
        <f>IF(ISNUMBER(G201),'Cover Page'!$D$35/1000000*'4 classification'!G201/'FX rate'!$C7,"")</f>
        <v/>
      </c>
      <c r="AN201" s="1418" t="str">
        <f>IF(ISNUMBER(H201),'Cover Page'!$D$35/1000000*'4 classification'!H201/'FX rate'!$C7,"")</f>
        <v/>
      </c>
      <c r="AO201" s="1418" t="str">
        <f>IF(ISNUMBER(I201),'Cover Page'!$D$35/1000000*'4 classification'!I201/'FX rate'!$C7,"")</f>
        <v/>
      </c>
      <c r="AP201" s="1418" t="str">
        <f>IF(ISNUMBER(J201),'Cover Page'!$D$35/1000000*'4 classification'!J201/'FX rate'!$C7,"")</f>
        <v/>
      </c>
      <c r="AQ201" s="1418" t="str">
        <f>IF(ISNUMBER(K201),'Cover Page'!$D$35/1000000*'4 classification'!K201/'FX rate'!$C7,"")</f>
        <v/>
      </c>
      <c r="AR201" s="1418" t="str">
        <f>IF(ISNUMBER(L201),'Cover Page'!$D$35/1000000*'4 classification'!L201/'FX rate'!$C7,"")</f>
        <v/>
      </c>
      <c r="AS201" s="1418" t="str">
        <f>IF(ISNUMBER(M201),'Cover Page'!$D$35/1000000*'4 classification'!M201/'FX rate'!$C7,"")</f>
        <v/>
      </c>
      <c r="AT201" s="1418" t="str">
        <f>IF(ISNUMBER(N201),'Cover Page'!$D$35/1000000*'4 classification'!N201/'FX rate'!$C7,"")</f>
        <v/>
      </c>
      <c r="AU201" s="1418" t="str">
        <f>IF(ISNUMBER(O201),'Cover Page'!$D$35/1000000*'4 classification'!O201/'FX rate'!$C7,"")</f>
        <v/>
      </c>
      <c r="AV201" s="1418" t="str">
        <f>IF(ISNUMBER(P201),'Cover Page'!$D$35/1000000*'4 classification'!P201/'FX rate'!$C7,"")</f>
        <v/>
      </c>
      <c r="AW201" s="1496" t="str">
        <f>IF(ISNUMBER(Q201),'Cover Page'!$D$35/1000000*'4 classification'!Q201/'FX rate'!$C7,"")</f>
        <v/>
      </c>
      <c r="AX201" s="1154">
        <f>IF(ISNUMBER(R201),'Cover Page'!$D$35/1000000*'4 classification'!R201/'FX rate'!$C7,"")</f>
        <v>0</v>
      </c>
      <c r="AY201" s="960"/>
      <c r="AZ201" s="960"/>
      <c r="BA201" s="960"/>
      <c r="BB201" s="960"/>
      <c r="BC201" s="960"/>
      <c r="BD201" s="960"/>
      <c r="BE201" s="960"/>
      <c r="BF201" s="960"/>
      <c r="BG201" s="960"/>
      <c r="BH201" s="960"/>
      <c r="BI201" s="960"/>
      <c r="BN201" s="1209">
        <v>2002</v>
      </c>
      <c r="BO201" s="1175" t="str">
        <f>IF(ISNUMBER(C201),'Cover Page'!$D$35/1000000*C201/'FX rate'!$C$22,"")</f>
        <v/>
      </c>
      <c r="BP201" s="1411" t="str">
        <f>IF(ISNUMBER(D201),'Cover Page'!$D$35/1000000*D201/'FX rate'!$C$22,"")</f>
        <v/>
      </c>
      <c r="BQ201" s="1411" t="str">
        <f>IF(ISNUMBER(E201),'Cover Page'!$D$35/1000000*E201/'FX rate'!$C$22,"")</f>
        <v/>
      </c>
      <c r="BR201" s="1411" t="str">
        <f>IF(ISNUMBER(F201),'Cover Page'!$D$35/1000000*F201/'FX rate'!$C$22,"")</f>
        <v/>
      </c>
      <c r="BS201" s="1411" t="str">
        <f>IF(ISNUMBER(G201),'Cover Page'!$D$35/1000000*G201/'FX rate'!$C$22,"")</f>
        <v/>
      </c>
      <c r="BT201" s="1411" t="str">
        <f>IF(ISNUMBER(H201),'Cover Page'!$D$35/1000000*H201/'FX rate'!$C$22,"")</f>
        <v/>
      </c>
      <c r="BU201" s="1411" t="str">
        <f>IF(ISNUMBER(I201),'Cover Page'!$D$35/1000000*I201/'FX rate'!$C$22,"")</f>
        <v/>
      </c>
      <c r="BV201" s="1411" t="str">
        <f>IF(ISNUMBER(J201),'Cover Page'!$D$35/1000000*J201/'FX rate'!$C$22,"")</f>
        <v/>
      </c>
      <c r="BW201" s="1411" t="str">
        <f>IF(ISNUMBER(K201),'Cover Page'!$D$35/1000000*K201/'FX rate'!$C$22,"")</f>
        <v/>
      </c>
      <c r="BX201" s="1411" t="str">
        <f>IF(ISNUMBER(L201),'Cover Page'!$D$35/1000000*L201/'FX rate'!$C$22,"")</f>
        <v/>
      </c>
      <c r="BY201" s="1411" t="str">
        <f>IF(ISNUMBER(M201),'Cover Page'!$D$35/1000000*M201/'FX rate'!$C$22,"")</f>
        <v/>
      </c>
      <c r="BZ201" s="1411" t="str">
        <f>IF(ISNUMBER(N201),'Cover Page'!$D$35/1000000*N201/'FX rate'!$C$22,"")</f>
        <v/>
      </c>
      <c r="CA201" s="1411" t="str">
        <f>IF(ISNUMBER(O201),'Cover Page'!$D$35/1000000*O201/'FX rate'!$C$22,"")</f>
        <v/>
      </c>
      <c r="CB201" s="1411" t="str">
        <f>IF(ISNUMBER(P201),'Cover Page'!$D$35/1000000*P201/'FX rate'!$C$22,"")</f>
        <v/>
      </c>
      <c r="CC201" s="1494" t="str">
        <f>IF(ISNUMBER(Q201),'Cover Page'!$D$35/1000000*Q201/'FX rate'!$C$22,"")</f>
        <v/>
      </c>
      <c r="CD201" s="1210">
        <f>IF(ISNUMBER(R201),'Cover Page'!$D$35/1000000*R201/'FX rate'!$C$22,"")</f>
        <v>0</v>
      </c>
      <c r="CE201" s="1033"/>
      <c r="CF201" s="1033"/>
      <c r="CG201" s="1033"/>
      <c r="CH201" s="1033"/>
      <c r="CI201" s="1033"/>
      <c r="CJ201" s="1034"/>
      <c r="CK201" s="1034"/>
      <c r="CL201" s="1034"/>
      <c r="CM201" s="1034"/>
      <c r="CN201" s="1034"/>
      <c r="CO201" s="1034"/>
      <c r="CP201" s="1034"/>
      <c r="CQ201" s="1034"/>
      <c r="CR201" s="1034"/>
      <c r="CS201" s="1034"/>
    </row>
    <row r="202" spans="1:97" s="2" customFormat="1" ht="14.25" x14ac:dyDescent="0.2">
      <c r="A202" s="6"/>
      <c r="B202" s="89">
        <v>2003</v>
      </c>
      <c r="C202" s="237"/>
      <c r="D202" s="238"/>
      <c r="E202" s="238"/>
      <c r="F202" s="238"/>
      <c r="G202" s="238"/>
      <c r="H202" s="238"/>
      <c r="I202" s="238"/>
      <c r="J202" s="238"/>
      <c r="K202" s="238"/>
      <c r="L202" s="239"/>
      <c r="M202" s="238"/>
      <c r="N202" s="238"/>
      <c r="O202" s="238"/>
      <c r="P202" s="238"/>
      <c r="Q202" s="239"/>
      <c r="R202" s="691">
        <f t="shared" ref="R202:R216" si="53">C202+D202+E202+F202+G202+H202+I202+J202+K202+L202+M202+N202+O202+P202+Q202</f>
        <v>0</v>
      </c>
      <c r="AH202" s="1155">
        <v>2003</v>
      </c>
      <c r="AI202" s="1154" t="str">
        <f>IF(ISNUMBER(C202),'Cover Page'!$D$35/1000000*'4 classification'!C202/'FX rate'!$C8,"")</f>
        <v/>
      </c>
      <c r="AJ202" s="1418" t="str">
        <f>IF(ISNUMBER(D202),'Cover Page'!$D$35/1000000*'4 classification'!D202/'FX rate'!$C8,"")</f>
        <v/>
      </c>
      <c r="AK202" s="1418" t="str">
        <f>IF(ISNUMBER(E202),'Cover Page'!$D$35/1000000*'4 classification'!E202/'FX rate'!$C8,"")</f>
        <v/>
      </c>
      <c r="AL202" s="1418" t="str">
        <f>IF(ISNUMBER(F202),'Cover Page'!$D$35/1000000*'4 classification'!F202/'FX rate'!$C8,"")</f>
        <v/>
      </c>
      <c r="AM202" s="1418" t="str">
        <f>IF(ISNUMBER(G202),'Cover Page'!$D$35/1000000*'4 classification'!G202/'FX rate'!$C8,"")</f>
        <v/>
      </c>
      <c r="AN202" s="1418" t="str">
        <f>IF(ISNUMBER(H202),'Cover Page'!$D$35/1000000*'4 classification'!H202/'FX rate'!$C8,"")</f>
        <v/>
      </c>
      <c r="AO202" s="1418" t="str">
        <f>IF(ISNUMBER(I202),'Cover Page'!$D$35/1000000*'4 classification'!I202/'FX rate'!$C8,"")</f>
        <v/>
      </c>
      <c r="AP202" s="1418" t="str">
        <f>IF(ISNUMBER(J202),'Cover Page'!$D$35/1000000*'4 classification'!J202/'FX rate'!$C8,"")</f>
        <v/>
      </c>
      <c r="AQ202" s="1418" t="str">
        <f>IF(ISNUMBER(K202),'Cover Page'!$D$35/1000000*'4 classification'!K202/'FX rate'!$C8,"")</f>
        <v/>
      </c>
      <c r="AR202" s="1418" t="str">
        <f>IF(ISNUMBER(L202),'Cover Page'!$D$35/1000000*'4 classification'!L202/'FX rate'!$C8,"")</f>
        <v/>
      </c>
      <c r="AS202" s="1418" t="str">
        <f>IF(ISNUMBER(M202),'Cover Page'!$D$35/1000000*'4 classification'!M202/'FX rate'!$C8,"")</f>
        <v/>
      </c>
      <c r="AT202" s="1418" t="str">
        <f>IF(ISNUMBER(N202),'Cover Page'!$D$35/1000000*'4 classification'!N202/'FX rate'!$C8,"")</f>
        <v/>
      </c>
      <c r="AU202" s="1418" t="str">
        <f>IF(ISNUMBER(O202),'Cover Page'!$D$35/1000000*'4 classification'!O202/'FX rate'!$C8,"")</f>
        <v/>
      </c>
      <c r="AV202" s="1418" t="str">
        <f>IF(ISNUMBER(P202),'Cover Page'!$D$35/1000000*'4 classification'!P202/'FX rate'!$C8,"")</f>
        <v/>
      </c>
      <c r="AW202" s="1496" t="str">
        <f>IF(ISNUMBER(Q202),'Cover Page'!$D$35/1000000*'4 classification'!Q202/'FX rate'!$C8,"")</f>
        <v/>
      </c>
      <c r="AX202" s="1154">
        <f>IF(ISNUMBER(R202),'Cover Page'!$D$35/1000000*'4 classification'!R202/'FX rate'!$C8,"")</f>
        <v>0</v>
      </c>
      <c r="AY202" s="960"/>
      <c r="AZ202" s="960"/>
      <c r="BA202" s="960"/>
      <c r="BB202" s="960"/>
      <c r="BC202" s="960"/>
      <c r="BD202" s="960"/>
      <c r="BE202" s="960"/>
      <c r="BF202" s="960"/>
      <c r="BG202" s="960"/>
      <c r="BH202" s="960"/>
      <c r="BI202" s="960"/>
      <c r="BN202" s="1211">
        <v>2003</v>
      </c>
      <c r="BO202" s="1210" t="str">
        <f>IF(ISNUMBER(C202),'Cover Page'!$D$35/1000000*C202/'FX rate'!$C$22,"")</f>
        <v/>
      </c>
      <c r="BP202" s="1411" t="str">
        <f>IF(ISNUMBER(D202),'Cover Page'!$D$35/1000000*D202/'FX rate'!$C$22,"")</f>
        <v/>
      </c>
      <c r="BQ202" s="1411" t="str">
        <f>IF(ISNUMBER(E202),'Cover Page'!$D$35/1000000*E202/'FX rate'!$C$22,"")</f>
        <v/>
      </c>
      <c r="BR202" s="1411" t="str">
        <f>IF(ISNUMBER(F202),'Cover Page'!$D$35/1000000*F202/'FX rate'!$C$22,"")</f>
        <v/>
      </c>
      <c r="BS202" s="1411" t="str">
        <f>IF(ISNUMBER(G202),'Cover Page'!$D$35/1000000*G202/'FX rate'!$C$22,"")</f>
        <v/>
      </c>
      <c r="BT202" s="1411" t="str">
        <f>IF(ISNUMBER(H202),'Cover Page'!$D$35/1000000*H202/'FX rate'!$C$22,"")</f>
        <v/>
      </c>
      <c r="BU202" s="1411" t="str">
        <f>IF(ISNUMBER(I202),'Cover Page'!$D$35/1000000*I202/'FX rate'!$C$22,"")</f>
        <v/>
      </c>
      <c r="BV202" s="1411" t="str">
        <f>IF(ISNUMBER(J202),'Cover Page'!$D$35/1000000*J202/'FX rate'!$C$22,"")</f>
        <v/>
      </c>
      <c r="BW202" s="1411" t="str">
        <f>IF(ISNUMBER(K202),'Cover Page'!$D$35/1000000*K202/'FX rate'!$C$22,"")</f>
        <v/>
      </c>
      <c r="BX202" s="1411" t="str">
        <f>IF(ISNUMBER(L202),'Cover Page'!$D$35/1000000*L202/'FX rate'!$C$22,"")</f>
        <v/>
      </c>
      <c r="BY202" s="1411" t="str">
        <f>IF(ISNUMBER(M202),'Cover Page'!$D$35/1000000*M202/'FX rate'!$C$22,"")</f>
        <v/>
      </c>
      <c r="BZ202" s="1411" t="str">
        <f>IF(ISNUMBER(N202),'Cover Page'!$D$35/1000000*N202/'FX rate'!$C$22,"")</f>
        <v/>
      </c>
      <c r="CA202" s="1411" t="str">
        <f>IF(ISNUMBER(O202),'Cover Page'!$D$35/1000000*O202/'FX rate'!$C$22,"")</f>
        <v/>
      </c>
      <c r="CB202" s="1411" t="str">
        <f>IF(ISNUMBER(P202),'Cover Page'!$D$35/1000000*P202/'FX rate'!$C$22,"")</f>
        <v/>
      </c>
      <c r="CC202" s="1494" t="str">
        <f>IF(ISNUMBER(Q202),'Cover Page'!$D$35/1000000*Q202/'FX rate'!$C$22,"")</f>
        <v/>
      </c>
      <c r="CD202" s="1210">
        <f>IF(ISNUMBER(R202),'Cover Page'!$D$35/1000000*R202/'FX rate'!$C$22,"")</f>
        <v>0</v>
      </c>
      <c r="CE202" s="1033"/>
      <c r="CF202" s="1033"/>
      <c r="CG202" s="1033"/>
      <c r="CH202" s="1033"/>
      <c r="CI202" s="1033"/>
      <c r="CJ202" s="1034"/>
      <c r="CK202" s="1034"/>
      <c r="CL202" s="1034"/>
      <c r="CM202" s="1034"/>
      <c r="CN202" s="1034"/>
      <c r="CO202" s="1034"/>
      <c r="CP202" s="1034"/>
      <c r="CQ202" s="1034"/>
      <c r="CR202" s="1034"/>
      <c r="CS202" s="1034"/>
    </row>
    <row r="203" spans="1:97" s="2" customFormat="1" ht="14.25" x14ac:dyDescent="0.2">
      <c r="A203" s="6"/>
      <c r="B203" s="89">
        <v>2004</v>
      </c>
      <c r="C203" s="237"/>
      <c r="D203" s="238"/>
      <c r="E203" s="238"/>
      <c r="F203" s="238"/>
      <c r="G203" s="238"/>
      <c r="H203" s="238"/>
      <c r="I203" s="238"/>
      <c r="J203" s="238"/>
      <c r="K203" s="238"/>
      <c r="L203" s="239"/>
      <c r="M203" s="238"/>
      <c r="N203" s="238"/>
      <c r="O203" s="238"/>
      <c r="P203" s="238"/>
      <c r="Q203" s="239"/>
      <c r="R203" s="691">
        <f t="shared" si="53"/>
        <v>0</v>
      </c>
      <c r="AH203" s="1155">
        <v>2004</v>
      </c>
      <c r="AI203" s="1154" t="str">
        <f>IF(ISNUMBER(C203),'Cover Page'!$D$35/1000000*'4 classification'!C203/'FX rate'!$C9,"")</f>
        <v/>
      </c>
      <c r="AJ203" s="1418" t="str">
        <f>IF(ISNUMBER(D203),'Cover Page'!$D$35/1000000*'4 classification'!D203/'FX rate'!$C9,"")</f>
        <v/>
      </c>
      <c r="AK203" s="1418" t="str">
        <f>IF(ISNUMBER(E203),'Cover Page'!$D$35/1000000*'4 classification'!E203/'FX rate'!$C9,"")</f>
        <v/>
      </c>
      <c r="AL203" s="1418" t="str">
        <f>IF(ISNUMBER(F203),'Cover Page'!$D$35/1000000*'4 classification'!F203/'FX rate'!$C9,"")</f>
        <v/>
      </c>
      <c r="AM203" s="1418" t="str">
        <f>IF(ISNUMBER(G203),'Cover Page'!$D$35/1000000*'4 classification'!G203/'FX rate'!$C9,"")</f>
        <v/>
      </c>
      <c r="AN203" s="1418" t="str">
        <f>IF(ISNUMBER(H203),'Cover Page'!$D$35/1000000*'4 classification'!H203/'FX rate'!$C9,"")</f>
        <v/>
      </c>
      <c r="AO203" s="1418" t="str">
        <f>IF(ISNUMBER(I203),'Cover Page'!$D$35/1000000*'4 classification'!I203/'FX rate'!$C9,"")</f>
        <v/>
      </c>
      <c r="AP203" s="1418" t="str">
        <f>IF(ISNUMBER(J203),'Cover Page'!$D$35/1000000*'4 classification'!J203/'FX rate'!$C9,"")</f>
        <v/>
      </c>
      <c r="AQ203" s="1418" t="str">
        <f>IF(ISNUMBER(K203),'Cover Page'!$D$35/1000000*'4 classification'!K203/'FX rate'!$C9,"")</f>
        <v/>
      </c>
      <c r="AR203" s="1418" t="str">
        <f>IF(ISNUMBER(L203),'Cover Page'!$D$35/1000000*'4 classification'!L203/'FX rate'!$C9,"")</f>
        <v/>
      </c>
      <c r="AS203" s="1418" t="str">
        <f>IF(ISNUMBER(M203),'Cover Page'!$D$35/1000000*'4 classification'!M203/'FX rate'!$C9,"")</f>
        <v/>
      </c>
      <c r="AT203" s="1418" t="str">
        <f>IF(ISNUMBER(N203),'Cover Page'!$D$35/1000000*'4 classification'!N203/'FX rate'!$C9,"")</f>
        <v/>
      </c>
      <c r="AU203" s="1418" t="str">
        <f>IF(ISNUMBER(O203),'Cover Page'!$D$35/1000000*'4 classification'!O203/'FX rate'!$C9,"")</f>
        <v/>
      </c>
      <c r="AV203" s="1418" t="str">
        <f>IF(ISNUMBER(P203),'Cover Page'!$D$35/1000000*'4 classification'!P203/'FX rate'!$C9,"")</f>
        <v/>
      </c>
      <c r="AW203" s="1496" t="str">
        <f>IF(ISNUMBER(Q203),'Cover Page'!$D$35/1000000*'4 classification'!Q203/'FX rate'!$C9,"")</f>
        <v/>
      </c>
      <c r="AX203" s="1154">
        <f>IF(ISNUMBER(R203),'Cover Page'!$D$35/1000000*'4 classification'!R203/'FX rate'!$C9,"")</f>
        <v>0</v>
      </c>
      <c r="AY203" s="960"/>
      <c r="AZ203" s="960"/>
      <c r="BA203" s="960"/>
      <c r="BB203" s="960"/>
      <c r="BC203" s="960"/>
      <c r="BD203" s="960"/>
      <c r="BE203" s="960"/>
      <c r="BF203" s="960"/>
      <c r="BG203" s="960"/>
      <c r="BH203" s="960"/>
      <c r="BI203" s="960"/>
      <c r="BN203" s="1211">
        <v>2004</v>
      </c>
      <c r="BO203" s="1210" t="str">
        <f>IF(ISNUMBER(C203),'Cover Page'!$D$35/1000000*C203/'FX rate'!$C$22,"")</f>
        <v/>
      </c>
      <c r="BP203" s="1411" t="str">
        <f>IF(ISNUMBER(D203),'Cover Page'!$D$35/1000000*D203/'FX rate'!$C$22,"")</f>
        <v/>
      </c>
      <c r="BQ203" s="1411" t="str">
        <f>IF(ISNUMBER(E203),'Cover Page'!$D$35/1000000*E203/'FX rate'!$C$22,"")</f>
        <v/>
      </c>
      <c r="BR203" s="1411" t="str">
        <f>IF(ISNUMBER(F203),'Cover Page'!$D$35/1000000*F203/'FX rate'!$C$22,"")</f>
        <v/>
      </c>
      <c r="BS203" s="1411" t="str">
        <f>IF(ISNUMBER(G203),'Cover Page'!$D$35/1000000*G203/'FX rate'!$C$22,"")</f>
        <v/>
      </c>
      <c r="BT203" s="1411" t="str">
        <f>IF(ISNUMBER(H203),'Cover Page'!$D$35/1000000*H203/'FX rate'!$C$22,"")</f>
        <v/>
      </c>
      <c r="BU203" s="1411" t="str">
        <f>IF(ISNUMBER(I203),'Cover Page'!$D$35/1000000*I203/'FX rate'!$C$22,"")</f>
        <v/>
      </c>
      <c r="BV203" s="1411" t="str">
        <f>IF(ISNUMBER(J203),'Cover Page'!$D$35/1000000*J203/'FX rate'!$C$22,"")</f>
        <v/>
      </c>
      <c r="BW203" s="1411" t="str">
        <f>IF(ISNUMBER(K203),'Cover Page'!$D$35/1000000*K203/'FX rate'!$C$22,"")</f>
        <v/>
      </c>
      <c r="BX203" s="1411" t="str">
        <f>IF(ISNUMBER(L203),'Cover Page'!$D$35/1000000*L203/'FX rate'!$C$22,"")</f>
        <v/>
      </c>
      <c r="BY203" s="1411" t="str">
        <f>IF(ISNUMBER(M203),'Cover Page'!$D$35/1000000*M203/'FX rate'!$C$22,"")</f>
        <v/>
      </c>
      <c r="BZ203" s="1411" t="str">
        <f>IF(ISNUMBER(N203),'Cover Page'!$D$35/1000000*N203/'FX rate'!$C$22,"")</f>
        <v/>
      </c>
      <c r="CA203" s="1411" t="str">
        <f>IF(ISNUMBER(O203),'Cover Page'!$D$35/1000000*O203/'FX rate'!$C$22,"")</f>
        <v/>
      </c>
      <c r="CB203" s="1411" t="str">
        <f>IF(ISNUMBER(P203),'Cover Page'!$D$35/1000000*P203/'FX rate'!$C$22,"")</f>
        <v/>
      </c>
      <c r="CC203" s="1494" t="str">
        <f>IF(ISNUMBER(Q203),'Cover Page'!$D$35/1000000*Q203/'FX rate'!$C$22,"")</f>
        <v/>
      </c>
      <c r="CD203" s="1210">
        <f>IF(ISNUMBER(R203),'Cover Page'!$D$35/1000000*R203/'FX rate'!$C$22,"")</f>
        <v>0</v>
      </c>
      <c r="CE203" s="1033"/>
      <c r="CF203" s="1033"/>
      <c r="CG203" s="1033"/>
      <c r="CH203" s="1033"/>
      <c r="CI203" s="1033"/>
      <c r="CJ203" s="1034"/>
      <c r="CK203" s="1034"/>
      <c r="CL203" s="1034"/>
      <c r="CM203" s="1034"/>
      <c r="CN203" s="1034"/>
      <c r="CO203" s="1034"/>
      <c r="CP203" s="1034"/>
      <c r="CQ203" s="1034"/>
      <c r="CR203" s="1034"/>
      <c r="CS203" s="1034"/>
    </row>
    <row r="204" spans="1:97" s="2" customFormat="1" ht="14.25" x14ac:dyDescent="0.2">
      <c r="A204" s="6"/>
      <c r="B204" s="89">
        <v>2005</v>
      </c>
      <c r="C204" s="237"/>
      <c r="D204" s="238"/>
      <c r="E204" s="238"/>
      <c r="F204" s="238"/>
      <c r="G204" s="238"/>
      <c r="H204" s="238"/>
      <c r="I204" s="238"/>
      <c r="J204" s="238"/>
      <c r="K204" s="238"/>
      <c r="L204" s="239"/>
      <c r="M204" s="238"/>
      <c r="N204" s="238"/>
      <c r="O204" s="238"/>
      <c r="P204" s="238"/>
      <c r="Q204" s="239"/>
      <c r="R204" s="691">
        <f t="shared" si="53"/>
        <v>0</v>
      </c>
      <c r="AH204" s="1155">
        <v>2005</v>
      </c>
      <c r="AI204" s="1154" t="str">
        <f>IF(ISNUMBER(C204),'Cover Page'!$D$35/1000000*'4 classification'!C204/'FX rate'!$C10,"")</f>
        <v/>
      </c>
      <c r="AJ204" s="1418" t="str">
        <f>IF(ISNUMBER(D204),'Cover Page'!$D$35/1000000*'4 classification'!D204/'FX rate'!$C10,"")</f>
        <v/>
      </c>
      <c r="AK204" s="1418" t="str">
        <f>IF(ISNUMBER(E204),'Cover Page'!$D$35/1000000*'4 classification'!E204/'FX rate'!$C10,"")</f>
        <v/>
      </c>
      <c r="AL204" s="1418" t="str">
        <f>IF(ISNUMBER(F204),'Cover Page'!$D$35/1000000*'4 classification'!F204/'FX rate'!$C10,"")</f>
        <v/>
      </c>
      <c r="AM204" s="1418" t="str">
        <f>IF(ISNUMBER(G204),'Cover Page'!$D$35/1000000*'4 classification'!G204/'FX rate'!$C10,"")</f>
        <v/>
      </c>
      <c r="AN204" s="1418" t="str">
        <f>IF(ISNUMBER(H204),'Cover Page'!$D$35/1000000*'4 classification'!H204/'FX rate'!$C10,"")</f>
        <v/>
      </c>
      <c r="AO204" s="1418" t="str">
        <f>IF(ISNUMBER(I204),'Cover Page'!$D$35/1000000*'4 classification'!I204/'FX rate'!$C10,"")</f>
        <v/>
      </c>
      <c r="AP204" s="1418" t="str">
        <f>IF(ISNUMBER(J204),'Cover Page'!$D$35/1000000*'4 classification'!J204/'FX rate'!$C10,"")</f>
        <v/>
      </c>
      <c r="AQ204" s="1418" t="str">
        <f>IF(ISNUMBER(K204),'Cover Page'!$D$35/1000000*'4 classification'!K204/'FX rate'!$C10,"")</f>
        <v/>
      </c>
      <c r="AR204" s="1418" t="str">
        <f>IF(ISNUMBER(L204),'Cover Page'!$D$35/1000000*'4 classification'!L204/'FX rate'!$C10,"")</f>
        <v/>
      </c>
      <c r="AS204" s="1418" t="str">
        <f>IF(ISNUMBER(M204),'Cover Page'!$D$35/1000000*'4 classification'!M204/'FX rate'!$C10,"")</f>
        <v/>
      </c>
      <c r="AT204" s="1418" t="str">
        <f>IF(ISNUMBER(N204),'Cover Page'!$D$35/1000000*'4 classification'!N204/'FX rate'!$C10,"")</f>
        <v/>
      </c>
      <c r="AU204" s="1418" t="str">
        <f>IF(ISNUMBER(O204),'Cover Page'!$D$35/1000000*'4 classification'!O204/'FX rate'!$C10,"")</f>
        <v/>
      </c>
      <c r="AV204" s="1418" t="str">
        <f>IF(ISNUMBER(P204),'Cover Page'!$D$35/1000000*'4 classification'!P204/'FX rate'!$C10,"")</f>
        <v/>
      </c>
      <c r="AW204" s="1496" t="str">
        <f>IF(ISNUMBER(Q204),'Cover Page'!$D$35/1000000*'4 classification'!Q204/'FX rate'!$C10,"")</f>
        <v/>
      </c>
      <c r="AX204" s="1154">
        <f>IF(ISNUMBER(R204),'Cover Page'!$D$35/1000000*'4 classification'!R204/'FX rate'!$C10,"")</f>
        <v>0</v>
      </c>
      <c r="AY204" s="960"/>
      <c r="AZ204" s="960"/>
      <c r="BA204" s="960"/>
      <c r="BB204" s="960"/>
      <c r="BC204" s="960"/>
      <c r="BD204" s="960"/>
      <c r="BE204" s="960"/>
      <c r="BF204" s="960"/>
      <c r="BG204" s="960"/>
      <c r="BH204" s="960"/>
      <c r="BI204" s="960"/>
      <c r="BN204" s="1211">
        <v>2005</v>
      </c>
      <c r="BO204" s="1210" t="str">
        <f>IF(ISNUMBER(C204),'Cover Page'!$D$35/1000000*C204/'FX rate'!$C$22,"")</f>
        <v/>
      </c>
      <c r="BP204" s="1411" t="str">
        <f>IF(ISNUMBER(D204),'Cover Page'!$D$35/1000000*D204/'FX rate'!$C$22,"")</f>
        <v/>
      </c>
      <c r="BQ204" s="1411" t="str">
        <f>IF(ISNUMBER(E204),'Cover Page'!$D$35/1000000*E204/'FX rate'!$C$22,"")</f>
        <v/>
      </c>
      <c r="BR204" s="1411" t="str">
        <f>IF(ISNUMBER(F204),'Cover Page'!$D$35/1000000*F204/'FX rate'!$C$22,"")</f>
        <v/>
      </c>
      <c r="BS204" s="1411" t="str">
        <f>IF(ISNUMBER(G204),'Cover Page'!$D$35/1000000*G204/'FX rate'!$C$22,"")</f>
        <v/>
      </c>
      <c r="BT204" s="1411" t="str">
        <f>IF(ISNUMBER(H204),'Cover Page'!$D$35/1000000*H204/'FX rate'!$C$22,"")</f>
        <v/>
      </c>
      <c r="BU204" s="1411" t="str">
        <f>IF(ISNUMBER(I204),'Cover Page'!$D$35/1000000*I204/'FX rate'!$C$22,"")</f>
        <v/>
      </c>
      <c r="BV204" s="1411" t="str">
        <f>IF(ISNUMBER(J204),'Cover Page'!$D$35/1000000*J204/'FX rate'!$C$22,"")</f>
        <v/>
      </c>
      <c r="BW204" s="1411" t="str">
        <f>IF(ISNUMBER(K204),'Cover Page'!$D$35/1000000*K204/'FX rate'!$C$22,"")</f>
        <v/>
      </c>
      <c r="BX204" s="1411" t="str">
        <f>IF(ISNUMBER(L204),'Cover Page'!$D$35/1000000*L204/'FX rate'!$C$22,"")</f>
        <v/>
      </c>
      <c r="BY204" s="1411" t="str">
        <f>IF(ISNUMBER(M204),'Cover Page'!$D$35/1000000*M204/'FX rate'!$C$22,"")</f>
        <v/>
      </c>
      <c r="BZ204" s="1411" t="str">
        <f>IF(ISNUMBER(N204),'Cover Page'!$D$35/1000000*N204/'FX rate'!$C$22,"")</f>
        <v/>
      </c>
      <c r="CA204" s="1411" t="str">
        <f>IF(ISNUMBER(O204),'Cover Page'!$D$35/1000000*O204/'FX rate'!$C$22,"")</f>
        <v/>
      </c>
      <c r="CB204" s="1411" t="str">
        <f>IF(ISNUMBER(P204),'Cover Page'!$D$35/1000000*P204/'FX rate'!$C$22,"")</f>
        <v/>
      </c>
      <c r="CC204" s="1494" t="str">
        <f>IF(ISNUMBER(Q204),'Cover Page'!$D$35/1000000*Q204/'FX rate'!$C$22,"")</f>
        <v/>
      </c>
      <c r="CD204" s="1210">
        <f>IF(ISNUMBER(R204),'Cover Page'!$D$35/1000000*R204/'FX rate'!$C$22,"")</f>
        <v>0</v>
      </c>
      <c r="CE204" s="1033"/>
      <c r="CF204" s="1033"/>
      <c r="CG204" s="1033"/>
      <c r="CH204" s="1033"/>
      <c r="CI204" s="1033"/>
      <c r="CJ204" s="1034"/>
      <c r="CK204" s="1034"/>
      <c r="CL204" s="1034"/>
      <c r="CM204" s="1034"/>
      <c r="CN204" s="1034"/>
      <c r="CO204" s="1034"/>
      <c r="CP204" s="1034"/>
      <c r="CQ204" s="1034"/>
      <c r="CR204" s="1034"/>
      <c r="CS204" s="1034"/>
    </row>
    <row r="205" spans="1:97" s="2" customFormat="1" ht="14.25" x14ac:dyDescent="0.2">
      <c r="A205" s="6"/>
      <c r="B205" s="89">
        <v>2006</v>
      </c>
      <c r="C205" s="237"/>
      <c r="D205" s="238"/>
      <c r="E205" s="238"/>
      <c r="F205" s="238"/>
      <c r="G205" s="238"/>
      <c r="H205" s="238"/>
      <c r="I205" s="238"/>
      <c r="J205" s="238"/>
      <c r="K205" s="238"/>
      <c r="L205" s="239"/>
      <c r="M205" s="238"/>
      <c r="N205" s="238"/>
      <c r="O205" s="238"/>
      <c r="P205" s="238"/>
      <c r="Q205" s="239"/>
      <c r="R205" s="691">
        <f t="shared" si="53"/>
        <v>0</v>
      </c>
      <c r="AH205" s="1155">
        <v>2006</v>
      </c>
      <c r="AI205" s="1154" t="str">
        <f>IF(ISNUMBER(C205),'Cover Page'!$D$35/1000000*'4 classification'!C205/'FX rate'!$C11,"")</f>
        <v/>
      </c>
      <c r="AJ205" s="1418" t="str">
        <f>IF(ISNUMBER(D205),'Cover Page'!$D$35/1000000*'4 classification'!D205/'FX rate'!$C11,"")</f>
        <v/>
      </c>
      <c r="AK205" s="1418" t="str">
        <f>IF(ISNUMBER(E205),'Cover Page'!$D$35/1000000*'4 classification'!E205/'FX rate'!$C11,"")</f>
        <v/>
      </c>
      <c r="AL205" s="1418" t="str">
        <f>IF(ISNUMBER(F205),'Cover Page'!$D$35/1000000*'4 classification'!F205/'FX rate'!$C11,"")</f>
        <v/>
      </c>
      <c r="AM205" s="1418" t="str">
        <f>IF(ISNUMBER(G205),'Cover Page'!$D$35/1000000*'4 classification'!G205/'FX rate'!$C11,"")</f>
        <v/>
      </c>
      <c r="AN205" s="1418" t="str">
        <f>IF(ISNUMBER(H205),'Cover Page'!$D$35/1000000*'4 classification'!H205/'FX rate'!$C11,"")</f>
        <v/>
      </c>
      <c r="AO205" s="1418" t="str">
        <f>IF(ISNUMBER(I205),'Cover Page'!$D$35/1000000*'4 classification'!I205/'FX rate'!$C11,"")</f>
        <v/>
      </c>
      <c r="AP205" s="1418" t="str">
        <f>IF(ISNUMBER(J205),'Cover Page'!$D$35/1000000*'4 classification'!J205/'FX rate'!$C11,"")</f>
        <v/>
      </c>
      <c r="AQ205" s="1418" t="str">
        <f>IF(ISNUMBER(K205),'Cover Page'!$D$35/1000000*'4 classification'!K205/'FX rate'!$C11,"")</f>
        <v/>
      </c>
      <c r="AR205" s="1418" t="str">
        <f>IF(ISNUMBER(L205),'Cover Page'!$D$35/1000000*'4 classification'!L205/'FX rate'!$C11,"")</f>
        <v/>
      </c>
      <c r="AS205" s="1418" t="str">
        <f>IF(ISNUMBER(M205),'Cover Page'!$D$35/1000000*'4 classification'!M205/'FX rate'!$C11,"")</f>
        <v/>
      </c>
      <c r="AT205" s="1418" t="str">
        <f>IF(ISNUMBER(N205),'Cover Page'!$D$35/1000000*'4 classification'!N205/'FX rate'!$C11,"")</f>
        <v/>
      </c>
      <c r="AU205" s="1418" t="str">
        <f>IF(ISNUMBER(O205),'Cover Page'!$D$35/1000000*'4 classification'!O205/'FX rate'!$C11,"")</f>
        <v/>
      </c>
      <c r="AV205" s="1418" t="str">
        <f>IF(ISNUMBER(P205),'Cover Page'!$D$35/1000000*'4 classification'!P205/'FX rate'!$C11,"")</f>
        <v/>
      </c>
      <c r="AW205" s="1496" t="str">
        <f>IF(ISNUMBER(Q205),'Cover Page'!$D$35/1000000*'4 classification'!Q205/'FX rate'!$C11,"")</f>
        <v/>
      </c>
      <c r="AX205" s="1154">
        <f>IF(ISNUMBER(R205),'Cover Page'!$D$35/1000000*'4 classification'!R205/'FX rate'!$C11,"")</f>
        <v>0</v>
      </c>
      <c r="AY205" s="960"/>
      <c r="AZ205" s="960"/>
      <c r="BA205" s="960"/>
      <c r="BB205" s="960"/>
      <c r="BC205" s="960"/>
      <c r="BD205" s="960"/>
      <c r="BE205" s="960"/>
      <c r="BF205" s="960"/>
      <c r="BG205" s="960"/>
      <c r="BH205" s="960"/>
      <c r="BI205" s="960"/>
      <c r="BN205" s="1211">
        <v>2006</v>
      </c>
      <c r="BO205" s="1210" t="str">
        <f>IF(ISNUMBER(C205),'Cover Page'!$D$35/1000000*C205/'FX rate'!$C$22,"")</f>
        <v/>
      </c>
      <c r="BP205" s="1411" t="str">
        <f>IF(ISNUMBER(D205),'Cover Page'!$D$35/1000000*D205/'FX rate'!$C$22,"")</f>
        <v/>
      </c>
      <c r="BQ205" s="1411" t="str">
        <f>IF(ISNUMBER(E205),'Cover Page'!$D$35/1000000*E205/'FX rate'!$C$22,"")</f>
        <v/>
      </c>
      <c r="BR205" s="1411" t="str">
        <f>IF(ISNUMBER(F205),'Cover Page'!$D$35/1000000*F205/'FX rate'!$C$22,"")</f>
        <v/>
      </c>
      <c r="BS205" s="1411" t="str">
        <f>IF(ISNUMBER(G205),'Cover Page'!$D$35/1000000*G205/'FX rate'!$C$22,"")</f>
        <v/>
      </c>
      <c r="BT205" s="1411" t="str">
        <f>IF(ISNUMBER(H205),'Cover Page'!$D$35/1000000*H205/'FX rate'!$C$22,"")</f>
        <v/>
      </c>
      <c r="BU205" s="1411" t="str">
        <f>IF(ISNUMBER(I205),'Cover Page'!$D$35/1000000*I205/'FX rate'!$C$22,"")</f>
        <v/>
      </c>
      <c r="BV205" s="1411" t="str">
        <f>IF(ISNUMBER(J205),'Cover Page'!$D$35/1000000*J205/'FX rate'!$C$22,"")</f>
        <v/>
      </c>
      <c r="BW205" s="1411" t="str">
        <f>IF(ISNUMBER(K205),'Cover Page'!$D$35/1000000*K205/'FX rate'!$C$22,"")</f>
        <v/>
      </c>
      <c r="BX205" s="1411" t="str">
        <f>IF(ISNUMBER(L205),'Cover Page'!$D$35/1000000*L205/'FX rate'!$C$22,"")</f>
        <v/>
      </c>
      <c r="BY205" s="1411" t="str">
        <f>IF(ISNUMBER(M205),'Cover Page'!$D$35/1000000*M205/'FX rate'!$C$22,"")</f>
        <v/>
      </c>
      <c r="BZ205" s="1411" t="str">
        <f>IF(ISNUMBER(N205),'Cover Page'!$D$35/1000000*N205/'FX rate'!$C$22,"")</f>
        <v/>
      </c>
      <c r="CA205" s="1411" t="str">
        <f>IF(ISNUMBER(O205),'Cover Page'!$D$35/1000000*O205/'FX rate'!$C$22,"")</f>
        <v/>
      </c>
      <c r="CB205" s="1411" t="str">
        <f>IF(ISNUMBER(P205),'Cover Page'!$D$35/1000000*P205/'FX rate'!$C$22,"")</f>
        <v/>
      </c>
      <c r="CC205" s="1494" t="str">
        <f>IF(ISNUMBER(Q205),'Cover Page'!$D$35/1000000*Q205/'FX rate'!$C$22,"")</f>
        <v/>
      </c>
      <c r="CD205" s="1210">
        <f>IF(ISNUMBER(R205),'Cover Page'!$D$35/1000000*R205/'FX rate'!$C$22,"")</f>
        <v>0</v>
      </c>
      <c r="CE205" s="1033"/>
      <c r="CF205" s="1033"/>
      <c r="CG205" s="1033"/>
      <c r="CH205" s="1033"/>
      <c r="CI205" s="1033"/>
      <c r="CJ205" s="1034"/>
      <c r="CK205" s="1034"/>
      <c r="CL205" s="1034"/>
      <c r="CM205" s="1034"/>
      <c r="CN205" s="1034"/>
      <c r="CO205" s="1034"/>
      <c r="CP205" s="1034"/>
      <c r="CQ205" s="1034"/>
      <c r="CR205" s="1034"/>
      <c r="CS205" s="1034"/>
    </row>
    <row r="206" spans="1:97" s="2" customFormat="1" ht="14.25" x14ac:dyDescent="0.2">
      <c r="A206" s="6"/>
      <c r="B206" s="89">
        <v>2007</v>
      </c>
      <c r="C206" s="237"/>
      <c r="D206" s="238"/>
      <c r="E206" s="238"/>
      <c r="F206" s="238"/>
      <c r="G206" s="238"/>
      <c r="H206" s="238"/>
      <c r="I206" s="238"/>
      <c r="J206" s="238"/>
      <c r="K206" s="238"/>
      <c r="L206" s="239"/>
      <c r="M206" s="238"/>
      <c r="N206" s="238"/>
      <c r="O206" s="238"/>
      <c r="P206" s="238"/>
      <c r="Q206" s="239"/>
      <c r="R206" s="691">
        <f t="shared" si="53"/>
        <v>0</v>
      </c>
      <c r="AH206" s="1155">
        <v>2007</v>
      </c>
      <c r="AI206" s="1154" t="str">
        <f>IF(ISNUMBER(C206),'Cover Page'!$D$35/1000000*'4 classification'!C206/'FX rate'!$C12,"")</f>
        <v/>
      </c>
      <c r="AJ206" s="1418" t="str">
        <f>IF(ISNUMBER(D206),'Cover Page'!$D$35/1000000*'4 classification'!D206/'FX rate'!$C12,"")</f>
        <v/>
      </c>
      <c r="AK206" s="1418" t="str">
        <f>IF(ISNUMBER(E206),'Cover Page'!$D$35/1000000*'4 classification'!E206/'FX rate'!$C12,"")</f>
        <v/>
      </c>
      <c r="AL206" s="1418" t="str">
        <f>IF(ISNUMBER(F206),'Cover Page'!$D$35/1000000*'4 classification'!F206/'FX rate'!$C12,"")</f>
        <v/>
      </c>
      <c r="AM206" s="1418" t="str">
        <f>IF(ISNUMBER(G206),'Cover Page'!$D$35/1000000*'4 classification'!G206/'FX rate'!$C12,"")</f>
        <v/>
      </c>
      <c r="AN206" s="1418" t="str">
        <f>IF(ISNUMBER(H206),'Cover Page'!$D$35/1000000*'4 classification'!H206/'FX rate'!$C12,"")</f>
        <v/>
      </c>
      <c r="AO206" s="1418" t="str">
        <f>IF(ISNUMBER(I206),'Cover Page'!$D$35/1000000*'4 classification'!I206/'FX rate'!$C12,"")</f>
        <v/>
      </c>
      <c r="AP206" s="1418" t="str">
        <f>IF(ISNUMBER(J206),'Cover Page'!$D$35/1000000*'4 classification'!J206/'FX rate'!$C12,"")</f>
        <v/>
      </c>
      <c r="AQ206" s="1418" t="str">
        <f>IF(ISNUMBER(K206),'Cover Page'!$D$35/1000000*'4 classification'!K206/'FX rate'!$C12,"")</f>
        <v/>
      </c>
      <c r="AR206" s="1418" t="str">
        <f>IF(ISNUMBER(L206),'Cover Page'!$D$35/1000000*'4 classification'!L206/'FX rate'!$C12,"")</f>
        <v/>
      </c>
      <c r="AS206" s="1418" t="str">
        <f>IF(ISNUMBER(M206),'Cover Page'!$D$35/1000000*'4 classification'!M206/'FX rate'!$C12,"")</f>
        <v/>
      </c>
      <c r="AT206" s="1418" t="str">
        <f>IF(ISNUMBER(N206),'Cover Page'!$D$35/1000000*'4 classification'!N206/'FX rate'!$C12,"")</f>
        <v/>
      </c>
      <c r="AU206" s="1418" t="str">
        <f>IF(ISNUMBER(O206),'Cover Page'!$D$35/1000000*'4 classification'!O206/'FX rate'!$C12,"")</f>
        <v/>
      </c>
      <c r="AV206" s="1418" t="str">
        <f>IF(ISNUMBER(P206),'Cover Page'!$D$35/1000000*'4 classification'!P206/'FX rate'!$C12,"")</f>
        <v/>
      </c>
      <c r="AW206" s="1496" t="str">
        <f>IF(ISNUMBER(Q206),'Cover Page'!$D$35/1000000*'4 classification'!Q206/'FX rate'!$C12,"")</f>
        <v/>
      </c>
      <c r="AX206" s="1154">
        <f>IF(ISNUMBER(R206),'Cover Page'!$D$35/1000000*'4 classification'!R206/'FX rate'!$C12,"")</f>
        <v>0</v>
      </c>
      <c r="AY206" s="960"/>
      <c r="AZ206" s="960"/>
      <c r="BA206" s="960"/>
      <c r="BB206" s="960"/>
      <c r="BC206" s="960"/>
      <c r="BD206" s="960"/>
      <c r="BE206" s="960"/>
      <c r="BF206" s="960"/>
      <c r="BG206" s="960"/>
      <c r="BH206" s="960"/>
      <c r="BI206" s="960"/>
      <c r="BN206" s="1211">
        <v>2007</v>
      </c>
      <c r="BO206" s="1210" t="str">
        <f>IF(ISNUMBER(C206),'Cover Page'!$D$35/1000000*C206/'FX rate'!$C$22,"")</f>
        <v/>
      </c>
      <c r="BP206" s="1411" t="str">
        <f>IF(ISNUMBER(D206),'Cover Page'!$D$35/1000000*D206/'FX rate'!$C$22,"")</f>
        <v/>
      </c>
      <c r="BQ206" s="1411" t="str">
        <f>IF(ISNUMBER(E206),'Cover Page'!$D$35/1000000*E206/'FX rate'!$C$22,"")</f>
        <v/>
      </c>
      <c r="BR206" s="1411" t="str">
        <f>IF(ISNUMBER(F206),'Cover Page'!$D$35/1000000*F206/'FX rate'!$C$22,"")</f>
        <v/>
      </c>
      <c r="BS206" s="1411" t="str">
        <f>IF(ISNUMBER(G206),'Cover Page'!$D$35/1000000*G206/'FX rate'!$C$22,"")</f>
        <v/>
      </c>
      <c r="BT206" s="1411" t="str">
        <f>IF(ISNUMBER(H206),'Cover Page'!$D$35/1000000*H206/'FX rate'!$C$22,"")</f>
        <v/>
      </c>
      <c r="BU206" s="1411" t="str">
        <f>IF(ISNUMBER(I206),'Cover Page'!$D$35/1000000*I206/'FX rate'!$C$22,"")</f>
        <v/>
      </c>
      <c r="BV206" s="1411" t="str">
        <f>IF(ISNUMBER(J206),'Cover Page'!$D$35/1000000*J206/'FX rate'!$C$22,"")</f>
        <v/>
      </c>
      <c r="BW206" s="1411" t="str">
        <f>IF(ISNUMBER(K206),'Cover Page'!$D$35/1000000*K206/'FX rate'!$C$22,"")</f>
        <v/>
      </c>
      <c r="BX206" s="1411" t="str">
        <f>IF(ISNUMBER(L206),'Cover Page'!$D$35/1000000*L206/'FX rate'!$C$22,"")</f>
        <v/>
      </c>
      <c r="BY206" s="1411" t="str">
        <f>IF(ISNUMBER(M206),'Cover Page'!$D$35/1000000*M206/'FX rate'!$C$22,"")</f>
        <v/>
      </c>
      <c r="BZ206" s="1411" t="str">
        <f>IF(ISNUMBER(N206),'Cover Page'!$D$35/1000000*N206/'FX rate'!$C$22,"")</f>
        <v/>
      </c>
      <c r="CA206" s="1411" t="str">
        <f>IF(ISNUMBER(O206),'Cover Page'!$D$35/1000000*O206/'FX rate'!$C$22,"")</f>
        <v/>
      </c>
      <c r="CB206" s="1411" t="str">
        <f>IF(ISNUMBER(P206),'Cover Page'!$D$35/1000000*P206/'FX rate'!$C$22,"")</f>
        <v/>
      </c>
      <c r="CC206" s="1494" t="str">
        <f>IF(ISNUMBER(Q206),'Cover Page'!$D$35/1000000*Q206/'FX rate'!$C$22,"")</f>
        <v/>
      </c>
      <c r="CD206" s="1210">
        <f>IF(ISNUMBER(R206),'Cover Page'!$D$35/1000000*R206/'FX rate'!$C$22,"")</f>
        <v>0</v>
      </c>
      <c r="CE206" s="1033"/>
      <c r="CF206" s="1033"/>
      <c r="CG206" s="1033"/>
      <c r="CH206" s="1033"/>
      <c r="CI206" s="1033"/>
      <c r="CJ206" s="1034"/>
      <c r="CK206" s="1034"/>
      <c r="CL206" s="1034"/>
      <c r="CM206" s="1034"/>
      <c r="CN206" s="1034"/>
      <c r="CO206" s="1034"/>
      <c r="CP206" s="1034"/>
      <c r="CQ206" s="1034"/>
      <c r="CR206" s="1034"/>
      <c r="CS206" s="1034"/>
    </row>
    <row r="207" spans="1:97" s="2" customFormat="1" ht="14.25" x14ac:dyDescent="0.2">
      <c r="A207" s="6"/>
      <c r="B207" s="89">
        <v>2008</v>
      </c>
      <c r="C207" s="237"/>
      <c r="D207" s="238"/>
      <c r="E207" s="238"/>
      <c r="F207" s="238"/>
      <c r="G207" s="238"/>
      <c r="H207" s="238"/>
      <c r="I207" s="238"/>
      <c r="J207" s="238"/>
      <c r="K207" s="238"/>
      <c r="L207" s="239"/>
      <c r="M207" s="238"/>
      <c r="N207" s="238"/>
      <c r="O207" s="238"/>
      <c r="P207" s="238"/>
      <c r="Q207" s="239"/>
      <c r="R207" s="691">
        <f t="shared" si="53"/>
        <v>0</v>
      </c>
      <c r="AH207" s="1155">
        <v>2008</v>
      </c>
      <c r="AI207" s="1154" t="str">
        <f>IF(ISNUMBER(C207),'Cover Page'!$D$35/1000000*'4 classification'!C207/'FX rate'!$C13,"")</f>
        <v/>
      </c>
      <c r="AJ207" s="1418" t="str">
        <f>IF(ISNUMBER(D207),'Cover Page'!$D$35/1000000*'4 classification'!D207/'FX rate'!$C13,"")</f>
        <v/>
      </c>
      <c r="AK207" s="1418" t="str">
        <f>IF(ISNUMBER(E207),'Cover Page'!$D$35/1000000*'4 classification'!E207/'FX rate'!$C13,"")</f>
        <v/>
      </c>
      <c r="AL207" s="1418" t="str">
        <f>IF(ISNUMBER(F207),'Cover Page'!$D$35/1000000*'4 classification'!F207/'FX rate'!$C13,"")</f>
        <v/>
      </c>
      <c r="AM207" s="1418" t="str">
        <f>IF(ISNUMBER(G207),'Cover Page'!$D$35/1000000*'4 classification'!G207/'FX rate'!$C13,"")</f>
        <v/>
      </c>
      <c r="AN207" s="1418" t="str">
        <f>IF(ISNUMBER(H207),'Cover Page'!$D$35/1000000*'4 classification'!H207/'FX rate'!$C13,"")</f>
        <v/>
      </c>
      <c r="AO207" s="1418" t="str">
        <f>IF(ISNUMBER(I207),'Cover Page'!$D$35/1000000*'4 classification'!I207/'FX rate'!$C13,"")</f>
        <v/>
      </c>
      <c r="AP207" s="1418" t="str">
        <f>IF(ISNUMBER(J207),'Cover Page'!$D$35/1000000*'4 classification'!J207/'FX rate'!$C13,"")</f>
        <v/>
      </c>
      <c r="AQ207" s="1418" t="str">
        <f>IF(ISNUMBER(K207),'Cover Page'!$D$35/1000000*'4 classification'!K207/'FX rate'!$C13,"")</f>
        <v/>
      </c>
      <c r="AR207" s="1418" t="str">
        <f>IF(ISNUMBER(L207),'Cover Page'!$D$35/1000000*'4 classification'!L207/'FX rate'!$C13,"")</f>
        <v/>
      </c>
      <c r="AS207" s="1418" t="str">
        <f>IF(ISNUMBER(M207),'Cover Page'!$D$35/1000000*'4 classification'!M207/'FX rate'!$C13,"")</f>
        <v/>
      </c>
      <c r="AT207" s="1418" t="str">
        <f>IF(ISNUMBER(N207),'Cover Page'!$D$35/1000000*'4 classification'!N207/'FX rate'!$C13,"")</f>
        <v/>
      </c>
      <c r="AU207" s="1418" t="str">
        <f>IF(ISNUMBER(O207),'Cover Page'!$D$35/1000000*'4 classification'!O207/'FX rate'!$C13,"")</f>
        <v/>
      </c>
      <c r="AV207" s="1418" t="str">
        <f>IF(ISNUMBER(P207),'Cover Page'!$D$35/1000000*'4 classification'!P207/'FX rate'!$C13,"")</f>
        <v/>
      </c>
      <c r="AW207" s="1496" t="str">
        <f>IF(ISNUMBER(Q207),'Cover Page'!$D$35/1000000*'4 classification'!Q207/'FX rate'!$C13,"")</f>
        <v/>
      </c>
      <c r="AX207" s="1154">
        <f>IF(ISNUMBER(R207),'Cover Page'!$D$35/1000000*'4 classification'!R207/'FX rate'!$C13,"")</f>
        <v>0</v>
      </c>
      <c r="AY207" s="960"/>
      <c r="AZ207" s="960"/>
      <c r="BA207" s="960"/>
      <c r="BB207" s="960"/>
      <c r="BC207" s="960"/>
      <c r="BD207" s="960"/>
      <c r="BE207" s="960"/>
      <c r="BF207" s="960"/>
      <c r="BG207" s="960"/>
      <c r="BH207" s="960"/>
      <c r="BI207" s="960"/>
      <c r="BN207" s="1211">
        <v>2008</v>
      </c>
      <c r="BO207" s="1210" t="str">
        <f>IF(ISNUMBER(C207),'Cover Page'!$D$35/1000000*C207/'FX rate'!$C$22,"")</f>
        <v/>
      </c>
      <c r="BP207" s="1411" t="str">
        <f>IF(ISNUMBER(D207),'Cover Page'!$D$35/1000000*D207/'FX rate'!$C$22,"")</f>
        <v/>
      </c>
      <c r="BQ207" s="1411" t="str">
        <f>IF(ISNUMBER(E207),'Cover Page'!$D$35/1000000*E207/'FX rate'!$C$22,"")</f>
        <v/>
      </c>
      <c r="BR207" s="1411" t="str">
        <f>IF(ISNUMBER(F207),'Cover Page'!$D$35/1000000*F207/'FX rate'!$C$22,"")</f>
        <v/>
      </c>
      <c r="BS207" s="1411" t="str">
        <f>IF(ISNUMBER(G207),'Cover Page'!$D$35/1000000*G207/'FX rate'!$C$22,"")</f>
        <v/>
      </c>
      <c r="BT207" s="1411" t="str">
        <f>IF(ISNUMBER(H207),'Cover Page'!$D$35/1000000*H207/'FX rate'!$C$22,"")</f>
        <v/>
      </c>
      <c r="BU207" s="1411" t="str">
        <f>IF(ISNUMBER(I207),'Cover Page'!$D$35/1000000*I207/'FX rate'!$C$22,"")</f>
        <v/>
      </c>
      <c r="BV207" s="1411" t="str">
        <f>IF(ISNUMBER(J207),'Cover Page'!$D$35/1000000*J207/'FX rate'!$C$22,"")</f>
        <v/>
      </c>
      <c r="BW207" s="1411" t="str">
        <f>IF(ISNUMBER(K207),'Cover Page'!$D$35/1000000*K207/'FX rate'!$C$22,"")</f>
        <v/>
      </c>
      <c r="BX207" s="1411" t="str">
        <f>IF(ISNUMBER(L207),'Cover Page'!$D$35/1000000*L207/'FX rate'!$C$22,"")</f>
        <v/>
      </c>
      <c r="BY207" s="1411" t="str">
        <f>IF(ISNUMBER(M207),'Cover Page'!$D$35/1000000*M207/'FX rate'!$C$22,"")</f>
        <v/>
      </c>
      <c r="BZ207" s="1411" t="str">
        <f>IF(ISNUMBER(N207),'Cover Page'!$D$35/1000000*N207/'FX rate'!$C$22,"")</f>
        <v/>
      </c>
      <c r="CA207" s="1411" t="str">
        <f>IF(ISNUMBER(O207),'Cover Page'!$D$35/1000000*O207/'FX rate'!$C$22,"")</f>
        <v/>
      </c>
      <c r="CB207" s="1411" t="str">
        <f>IF(ISNUMBER(P207),'Cover Page'!$D$35/1000000*P207/'FX rate'!$C$22,"")</f>
        <v/>
      </c>
      <c r="CC207" s="1494" t="str">
        <f>IF(ISNUMBER(Q207),'Cover Page'!$D$35/1000000*Q207/'FX rate'!$C$22,"")</f>
        <v/>
      </c>
      <c r="CD207" s="1210">
        <f>IF(ISNUMBER(R207),'Cover Page'!$D$35/1000000*R207/'FX rate'!$C$22,"")</f>
        <v>0</v>
      </c>
      <c r="CE207" s="1033"/>
      <c r="CF207" s="1033"/>
      <c r="CG207" s="1033"/>
      <c r="CH207" s="1033"/>
      <c r="CI207" s="1033"/>
      <c r="CJ207" s="1034"/>
      <c r="CK207" s="1034"/>
      <c r="CL207" s="1034"/>
      <c r="CM207" s="1034"/>
      <c r="CN207" s="1034"/>
      <c r="CO207" s="1034"/>
      <c r="CP207" s="1034"/>
      <c r="CQ207" s="1034"/>
      <c r="CR207" s="1034"/>
      <c r="CS207" s="1034"/>
    </row>
    <row r="208" spans="1:97" s="2" customFormat="1" ht="14.25" x14ac:dyDescent="0.2">
      <c r="A208" s="6"/>
      <c r="B208" s="89">
        <v>2009</v>
      </c>
      <c r="C208" s="237"/>
      <c r="D208" s="238"/>
      <c r="E208" s="238"/>
      <c r="F208" s="238"/>
      <c r="G208" s="238"/>
      <c r="H208" s="238"/>
      <c r="I208" s="238"/>
      <c r="J208" s="238"/>
      <c r="K208" s="238"/>
      <c r="L208" s="239"/>
      <c r="M208" s="238"/>
      <c r="N208" s="238"/>
      <c r="O208" s="238"/>
      <c r="P208" s="238"/>
      <c r="Q208" s="239"/>
      <c r="R208" s="691">
        <f t="shared" si="53"/>
        <v>0</v>
      </c>
      <c r="AH208" s="1155">
        <v>2009</v>
      </c>
      <c r="AI208" s="1154" t="str">
        <f>IF(ISNUMBER(C208),'Cover Page'!$D$35/1000000*'4 classification'!C208/'FX rate'!$C14,"")</f>
        <v/>
      </c>
      <c r="AJ208" s="1418" t="str">
        <f>IF(ISNUMBER(D208),'Cover Page'!$D$35/1000000*'4 classification'!D208/'FX rate'!$C14,"")</f>
        <v/>
      </c>
      <c r="AK208" s="1418" t="str">
        <f>IF(ISNUMBER(E208),'Cover Page'!$D$35/1000000*'4 classification'!E208/'FX rate'!$C14,"")</f>
        <v/>
      </c>
      <c r="AL208" s="1418" t="str">
        <f>IF(ISNUMBER(F208),'Cover Page'!$D$35/1000000*'4 classification'!F208/'FX rate'!$C14,"")</f>
        <v/>
      </c>
      <c r="AM208" s="1418" t="str">
        <f>IF(ISNUMBER(G208),'Cover Page'!$D$35/1000000*'4 classification'!G208/'FX rate'!$C14,"")</f>
        <v/>
      </c>
      <c r="AN208" s="1418" t="str">
        <f>IF(ISNUMBER(H208),'Cover Page'!$D$35/1000000*'4 classification'!H208/'FX rate'!$C14,"")</f>
        <v/>
      </c>
      <c r="AO208" s="1418" t="str">
        <f>IF(ISNUMBER(I208),'Cover Page'!$D$35/1000000*'4 classification'!I208/'FX rate'!$C14,"")</f>
        <v/>
      </c>
      <c r="AP208" s="1418" t="str">
        <f>IF(ISNUMBER(J208),'Cover Page'!$D$35/1000000*'4 classification'!J208/'FX rate'!$C14,"")</f>
        <v/>
      </c>
      <c r="AQ208" s="1418" t="str">
        <f>IF(ISNUMBER(K208),'Cover Page'!$D$35/1000000*'4 classification'!K208/'FX rate'!$C14,"")</f>
        <v/>
      </c>
      <c r="AR208" s="1418" t="str">
        <f>IF(ISNUMBER(L208),'Cover Page'!$D$35/1000000*'4 classification'!L208/'FX rate'!$C14,"")</f>
        <v/>
      </c>
      <c r="AS208" s="1418" t="str">
        <f>IF(ISNUMBER(M208),'Cover Page'!$D$35/1000000*'4 classification'!M208/'FX rate'!$C14,"")</f>
        <v/>
      </c>
      <c r="AT208" s="1418" t="str">
        <f>IF(ISNUMBER(N208),'Cover Page'!$D$35/1000000*'4 classification'!N208/'FX rate'!$C14,"")</f>
        <v/>
      </c>
      <c r="AU208" s="1418" t="str">
        <f>IF(ISNUMBER(O208),'Cover Page'!$D$35/1000000*'4 classification'!O208/'FX rate'!$C14,"")</f>
        <v/>
      </c>
      <c r="AV208" s="1418" t="str">
        <f>IF(ISNUMBER(P208),'Cover Page'!$D$35/1000000*'4 classification'!P208/'FX rate'!$C14,"")</f>
        <v/>
      </c>
      <c r="AW208" s="1496" t="str">
        <f>IF(ISNUMBER(Q208),'Cover Page'!$D$35/1000000*'4 classification'!Q208/'FX rate'!$C14,"")</f>
        <v/>
      </c>
      <c r="AX208" s="1154">
        <f>IF(ISNUMBER(R208),'Cover Page'!$D$35/1000000*'4 classification'!R208/'FX rate'!$C14,"")</f>
        <v>0</v>
      </c>
      <c r="AY208" s="960"/>
      <c r="AZ208" s="960"/>
      <c r="BA208" s="960"/>
      <c r="BB208" s="960"/>
      <c r="BC208" s="960"/>
      <c r="BD208" s="960"/>
      <c r="BE208" s="960"/>
      <c r="BF208" s="960"/>
      <c r="BG208" s="960"/>
      <c r="BH208" s="960"/>
      <c r="BI208" s="960"/>
      <c r="BN208" s="1211">
        <v>2009</v>
      </c>
      <c r="BO208" s="1210" t="str">
        <f>IF(ISNUMBER(C208),'Cover Page'!$D$35/1000000*C208/'FX rate'!$C$22,"")</f>
        <v/>
      </c>
      <c r="BP208" s="1411" t="str">
        <f>IF(ISNUMBER(D208),'Cover Page'!$D$35/1000000*D208/'FX rate'!$C$22,"")</f>
        <v/>
      </c>
      <c r="BQ208" s="1411" t="str">
        <f>IF(ISNUMBER(E208),'Cover Page'!$D$35/1000000*E208/'FX rate'!$C$22,"")</f>
        <v/>
      </c>
      <c r="BR208" s="1411" t="str">
        <f>IF(ISNUMBER(F208),'Cover Page'!$D$35/1000000*F208/'FX rate'!$C$22,"")</f>
        <v/>
      </c>
      <c r="BS208" s="1411" t="str">
        <f>IF(ISNUMBER(G208),'Cover Page'!$D$35/1000000*G208/'FX rate'!$C$22,"")</f>
        <v/>
      </c>
      <c r="BT208" s="1411" t="str">
        <f>IF(ISNUMBER(H208),'Cover Page'!$D$35/1000000*H208/'FX rate'!$C$22,"")</f>
        <v/>
      </c>
      <c r="BU208" s="1411" t="str">
        <f>IF(ISNUMBER(I208),'Cover Page'!$D$35/1000000*I208/'FX rate'!$C$22,"")</f>
        <v/>
      </c>
      <c r="BV208" s="1411" t="str">
        <f>IF(ISNUMBER(J208),'Cover Page'!$D$35/1000000*J208/'FX rate'!$C$22,"")</f>
        <v/>
      </c>
      <c r="BW208" s="1411" t="str">
        <f>IF(ISNUMBER(K208),'Cover Page'!$D$35/1000000*K208/'FX rate'!$C$22,"")</f>
        <v/>
      </c>
      <c r="BX208" s="1411" t="str">
        <f>IF(ISNUMBER(L208),'Cover Page'!$D$35/1000000*L208/'FX rate'!$C$22,"")</f>
        <v/>
      </c>
      <c r="BY208" s="1411" t="str">
        <f>IF(ISNUMBER(M208),'Cover Page'!$D$35/1000000*M208/'FX rate'!$C$22,"")</f>
        <v/>
      </c>
      <c r="BZ208" s="1411" t="str">
        <f>IF(ISNUMBER(N208),'Cover Page'!$D$35/1000000*N208/'FX rate'!$C$22,"")</f>
        <v/>
      </c>
      <c r="CA208" s="1411" t="str">
        <f>IF(ISNUMBER(O208),'Cover Page'!$D$35/1000000*O208/'FX rate'!$C$22,"")</f>
        <v/>
      </c>
      <c r="CB208" s="1411" t="str">
        <f>IF(ISNUMBER(P208),'Cover Page'!$D$35/1000000*P208/'FX rate'!$C$22,"")</f>
        <v/>
      </c>
      <c r="CC208" s="1494" t="str">
        <f>IF(ISNUMBER(Q208),'Cover Page'!$D$35/1000000*Q208/'FX rate'!$C$22,"")</f>
        <v/>
      </c>
      <c r="CD208" s="1210">
        <f>IF(ISNUMBER(R208),'Cover Page'!$D$35/1000000*R208/'FX rate'!$C$22,"")</f>
        <v>0</v>
      </c>
      <c r="CE208" s="1033"/>
      <c r="CF208" s="1033"/>
      <c r="CG208" s="1033"/>
      <c r="CH208" s="1033"/>
      <c r="CI208" s="1033"/>
      <c r="CJ208" s="1034"/>
      <c r="CK208" s="1034"/>
      <c r="CL208" s="1034"/>
      <c r="CM208" s="1034"/>
      <c r="CN208" s="1034"/>
      <c r="CO208" s="1034"/>
      <c r="CP208" s="1034"/>
      <c r="CQ208" s="1034"/>
      <c r="CR208" s="1034"/>
      <c r="CS208" s="1034"/>
    </row>
    <row r="209" spans="1:97" s="2" customFormat="1" ht="14.25" x14ac:dyDescent="0.2">
      <c r="A209" s="6"/>
      <c r="B209" s="89">
        <v>2010</v>
      </c>
      <c r="C209" s="237"/>
      <c r="D209" s="238"/>
      <c r="E209" s="238"/>
      <c r="F209" s="238"/>
      <c r="G209" s="238"/>
      <c r="H209" s="238"/>
      <c r="I209" s="238"/>
      <c r="J209" s="238"/>
      <c r="K209" s="238"/>
      <c r="L209" s="239"/>
      <c r="M209" s="238"/>
      <c r="N209" s="238"/>
      <c r="O209" s="238"/>
      <c r="P209" s="238"/>
      <c r="Q209" s="239"/>
      <c r="R209" s="691">
        <f t="shared" si="53"/>
        <v>0</v>
      </c>
      <c r="AH209" s="1155">
        <v>2010</v>
      </c>
      <c r="AI209" s="1154" t="str">
        <f>IF(ISNUMBER(C209),'Cover Page'!$D$35/1000000*'4 classification'!C209/'FX rate'!$C15,"")</f>
        <v/>
      </c>
      <c r="AJ209" s="1418" t="str">
        <f>IF(ISNUMBER(D209),'Cover Page'!$D$35/1000000*'4 classification'!D209/'FX rate'!$C15,"")</f>
        <v/>
      </c>
      <c r="AK209" s="1418" t="str">
        <f>IF(ISNUMBER(E209),'Cover Page'!$D$35/1000000*'4 classification'!E209/'FX rate'!$C15,"")</f>
        <v/>
      </c>
      <c r="AL209" s="1418" t="str">
        <f>IF(ISNUMBER(F209),'Cover Page'!$D$35/1000000*'4 classification'!F209/'FX rate'!$C15,"")</f>
        <v/>
      </c>
      <c r="AM209" s="1418" t="str">
        <f>IF(ISNUMBER(G209),'Cover Page'!$D$35/1000000*'4 classification'!G209/'FX rate'!$C15,"")</f>
        <v/>
      </c>
      <c r="AN209" s="1418" t="str">
        <f>IF(ISNUMBER(H209),'Cover Page'!$D$35/1000000*'4 classification'!H209/'FX rate'!$C15,"")</f>
        <v/>
      </c>
      <c r="AO209" s="1418" t="str">
        <f>IF(ISNUMBER(I209),'Cover Page'!$D$35/1000000*'4 classification'!I209/'FX rate'!$C15,"")</f>
        <v/>
      </c>
      <c r="AP209" s="1418" t="str">
        <f>IF(ISNUMBER(J209),'Cover Page'!$D$35/1000000*'4 classification'!J209/'FX rate'!$C15,"")</f>
        <v/>
      </c>
      <c r="AQ209" s="1418" t="str">
        <f>IF(ISNUMBER(K209),'Cover Page'!$D$35/1000000*'4 classification'!K209/'FX rate'!$C15,"")</f>
        <v/>
      </c>
      <c r="AR209" s="1418" t="str">
        <f>IF(ISNUMBER(L209),'Cover Page'!$D$35/1000000*'4 classification'!L209/'FX rate'!$C15,"")</f>
        <v/>
      </c>
      <c r="AS209" s="1418" t="str">
        <f>IF(ISNUMBER(M209),'Cover Page'!$D$35/1000000*'4 classification'!M209/'FX rate'!$C15,"")</f>
        <v/>
      </c>
      <c r="AT209" s="1418" t="str">
        <f>IF(ISNUMBER(N209),'Cover Page'!$D$35/1000000*'4 classification'!N209/'FX rate'!$C15,"")</f>
        <v/>
      </c>
      <c r="AU209" s="1418" t="str">
        <f>IF(ISNUMBER(O209),'Cover Page'!$D$35/1000000*'4 classification'!O209/'FX rate'!$C15,"")</f>
        <v/>
      </c>
      <c r="AV209" s="1418" t="str">
        <f>IF(ISNUMBER(P209),'Cover Page'!$D$35/1000000*'4 classification'!P209/'FX rate'!$C15,"")</f>
        <v/>
      </c>
      <c r="AW209" s="1496" t="str">
        <f>IF(ISNUMBER(Q209),'Cover Page'!$D$35/1000000*'4 classification'!Q209/'FX rate'!$C15,"")</f>
        <v/>
      </c>
      <c r="AX209" s="1154">
        <f>IF(ISNUMBER(R209),'Cover Page'!$D$35/1000000*'4 classification'!R209/'FX rate'!$C15,"")</f>
        <v>0</v>
      </c>
      <c r="AY209" s="960"/>
      <c r="AZ209" s="960"/>
      <c r="BA209" s="960"/>
      <c r="BB209" s="960"/>
      <c r="BC209" s="960"/>
      <c r="BD209" s="960"/>
      <c r="BE209" s="960"/>
      <c r="BF209" s="960"/>
      <c r="BG209" s="960"/>
      <c r="BH209" s="960"/>
      <c r="BI209" s="960"/>
      <c r="BN209" s="1211">
        <v>2010</v>
      </c>
      <c r="BO209" s="1210" t="str">
        <f>IF(ISNUMBER(C209),'Cover Page'!$D$35/1000000*C209/'FX rate'!$C$22,"")</f>
        <v/>
      </c>
      <c r="BP209" s="1411" t="str">
        <f>IF(ISNUMBER(D209),'Cover Page'!$D$35/1000000*D209/'FX rate'!$C$22,"")</f>
        <v/>
      </c>
      <c r="BQ209" s="1411" t="str">
        <f>IF(ISNUMBER(E209),'Cover Page'!$D$35/1000000*E209/'FX rate'!$C$22,"")</f>
        <v/>
      </c>
      <c r="BR209" s="1411" t="str">
        <f>IF(ISNUMBER(F209),'Cover Page'!$D$35/1000000*F209/'FX rate'!$C$22,"")</f>
        <v/>
      </c>
      <c r="BS209" s="1411" t="str">
        <f>IF(ISNUMBER(G209),'Cover Page'!$D$35/1000000*G209/'FX rate'!$C$22,"")</f>
        <v/>
      </c>
      <c r="BT209" s="1411" t="str">
        <f>IF(ISNUMBER(H209),'Cover Page'!$D$35/1000000*H209/'FX rate'!$C$22,"")</f>
        <v/>
      </c>
      <c r="BU209" s="1411" t="str">
        <f>IF(ISNUMBER(I209),'Cover Page'!$D$35/1000000*I209/'FX rate'!$C$22,"")</f>
        <v/>
      </c>
      <c r="BV209" s="1411" t="str">
        <f>IF(ISNUMBER(J209),'Cover Page'!$D$35/1000000*J209/'FX rate'!$C$22,"")</f>
        <v/>
      </c>
      <c r="BW209" s="1411" t="str">
        <f>IF(ISNUMBER(K209),'Cover Page'!$D$35/1000000*K209/'FX rate'!$C$22,"")</f>
        <v/>
      </c>
      <c r="BX209" s="1411" t="str">
        <f>IF(ISNUMBER(L209),'Cover Page'!$D$35/1000000*L209/'FX rate'!$C$22,"")</f>
        <v/>
      </c>
      <c r="BY209" s="1411" t="str">
        <f>IF(ISNUMBER(M209),'Cover Page'!$D$35/1000000*M209/'FX rate'!$C$22,"")</f>
        <v/>
      </c>
      <c r="BZ209" s="1411" t="str">
        <f>IF(ISNUMBER(N209),'Cover Page'!$D$35/1000000*N209/'FX rate'!$C$22,"")</f>
        <v/>
      </c>
      <c r="CA209" s="1411" t="str">
        <f>IF(ISNUMBER(O209),'Cover Page'!$D$35/1000000*O209/'FX rate'!$C$22,"")</f>
        <v/>
      </c>
      <c r="CB209" s="1411" t="str">
        <f>IF(ISNUMBER(P209),'Cover Page'!$D$35/1000000*P209/'FX rate'!$C$22,"")</f>
        <v/>
      </c>
      <c r="CC209" s="1494" t="str">
        <f>IF(ISNUMBER(Q209),'Cover Page'!$D$35/1000000*Q209/'FX rate'!$C$22,"")</f>
        <v/>
      </c>
      <c r="CD209" s="1210">
        <f>IF(ISNUMBER(R209),'Cover Page'!$D$35/1000000*R209/'FX rate'!$C$22,"")</f>
        <v>0</v>
      </c>
      <c r="CE209" s="1033"/>
      <c r="CF209" s="1033"/>
      <c r="CG209" s="1033"/>
      <c r="CH209" s="1033"/>
      <c r="CI209" s="1033"/>
      <c r="CJ209" s="1034"/>
      <c r="CK209" s="1034"/>
      <c r="CL209" s="1034"/>
      <c r="CM209" s="1034"/>
      <c r="CN209" s="1034"/>
      <c r="CO209" s="1034"/>
      <c r="CP209" s="1034"/>
      <c r="CQ209" s="1034"/>
      <c r="CR209" s="1034"/>
      <c r="CS209" s="1034"/>
    </row>
    <row r="210" spans="1:97" s="2" customFormat="1" ht="14.25" x14ac:dyDescent="0.2">
      <c r="A210" s="6"/>
      <c r="B210" s="89">
        <v>2011</v>
      </c>
      <c r="C210" s="237"/>
      <c r="D210" s="238"/>
      <c r="E210" s="238"/>
      <c r="F210" s="238"/>
      <c r="G210" s="238"/>
      <c r="H210" s="238"/>
      <c r="I210" s="238"/>
      <c r="J210" s="238"/>
      <c r="K210" s="238"/>
      <c r="L210" s="239"/>
      <c r="M210" s="238"/>
      <c r="N210" s="238"/>
      <c r="O210" s="238"/>
      <c r="P210" s="238"/>
      <c r="Q210" s="239"/>
      <c r="R210" s="691">
        <f t="shared" si="53"/>
        <v>0</v>
      </c>
      <c r="AH210" s="1155">
        <v>2011</v>
      </c>
      <c r="AI210" s="1154" t="str">
        <f>IF(ISNUMBER(C210),'Cover Page'!$D$35/1000000*'4 classification'!C210/'FX rate'!$C16,"")</f>
        <v/>
      </c>
      <c r="AJ210" s="1418" t="str">
        <f>IF(ISNUMBER(D210),'Cover Page'!$D$35/1000000*'4 classification'!D210/'FX rate'!$C16,"")</f>
        <v/>
      </c>
      <c r="AK210" s="1418" t="str">
        <f>IF(ISNUMBER(E210),'Cover Page'!$D$35/1000000*'4 classification'!E210/'FX rate'!$C16,"")</f>
        <v/>
      </c>
      <c r="AL210" s="1418" t="str">
        <f>IF(ISNUMBER(F210),'Cover Page'!$D$35/1000000*'4 classification'!F210/'FX rate'!$C16,"")</f>
        <v/>
      </c>
      <c r="AM210" s="1418" t="str">
        <f>IF(ISNUMBER(G210),'Cover Page'!$D$35/1000000*'4 classification'!G210/'FX rate'!$C16,"")</f>
        <v/>
      </c>
      <c r="AN210" s="1418" t="str">
        <f>IF(ISNUMBER(H210),'Cover Page'!$D$35/1000000*'4 classification'!H210/'FX rate'!$C16,"")</f>
        <v/>
      </c>
      <c r="AO210" s="1418" t="str">
        <f>IF(ISNUMBER(I210),'Cover Page'!$D$35/1000000*'4 classification'!I210/'FX rate'!$C16,"")</f>
        <v/>
      </c>
      <c r="AP210" s="1418" t="str">
        <f>IF(ISNUMBER(J210),'Cover Page'!$D$35/1000000*'4 classification'!J210/'FX rate'!$C16,"")</f>
        <v/>
      </c>
      <c r="AQ210" s="1418" t="str">
        <f>IF(ISNUMBER(K210),'Cover Page'!$D$35/1000000*'4 classification'!K210/'FX rate'!$C16,"")</f>
        <v/>
      </c>
      <c r="AR210" s="1418" t="str">
        <f>IF(ISNUMBER(L210),'Cover Page'!$D$35/1000000*'4 classification'!L210/'FX rate'!$C16,"")</f>
        <v/>
      </c>
      <c r="AS210" s="1418" t="str">
        <f>IF(ISNUMBER(M210),'Cover Page'!$D$35/1000000*'4 classification'!M210/'FX rate'!$C16,"")</f>
        <v/>
      </c>
      <c r="AT210" s="1418" t="str">
        <f>IF(ISNUMBER(N210),'Cover Page'!$D$35/1000000*'4 classification'!N210/'FX rate'!$C16,"")</f>
        <v/>
      </c>
      <c r="AU210" s="1418" t="str">
        <f>IF(ISNUMBER(O210),'Cover Page'!$D$35/1000000*'4 classification'!O210/'FX rate'!$C16,"")</f>
        <v/>
      </c>
      <c r="AV210" s="1418" t="str">
        <f>IF(ISNUMBER(P210),'Cover Page'!$D$35/1000000*'4 classification'!P210/'FX rate'!$C16,"")</f>
        <v/>
      </c>
      <c r="AW210" s="1496" t="str">
        <f>IF(ISNUMBER(Q210),'Cover Page'!$D$35/1000000*'4 classification'!Q210/'FX rate'!$C16,"")</f>
        <v/>
      </c>
      <c r="AX210" s="1154">
        <f>IF(ISNUMBER(R210),'Cover Page'!$D$35/1000000*'4 classification'!R210/'FX rate'!$C16,"")</f>
        <v>0</v>
      </c>
      <c r="AY210" s="960"/>
      <c r="AZ210" s="960"/>
      <c r="BA210" s="960"/>
      <c r="BB210" s="960"/>
      <c r="BC210" s="960"/>
      <c r="BD210" s="960"/>
      <c r="BE210" s="960"/>
      <c r="BF210" s="960"/>
      <c r="BG210" s="960"/>
      <c r="BH210" s="960"/>
      <c r="BI210" s="960"/>
      <c r="BN210" s="1211">
        <v>2011</v>
      </c>
      <c r="BO210" s="1210" t="str">
        <f>IF(ISNUMBER(C210),'Cover Page'!$D$35/1000000*C210/'FX rate'!$C$22,"")</f>
        <v/>
      </c>
      <c r="BP210" s="1411" t="str">
        <f>IF(ISNUMBER(D210),'Cover Page'!$D$35/1000000*D210/'FX rate'!$C$22,"")</f>
        <v/>
      </c>
      <c r="BQ210" s="1411" t="str">
        <f>IF(ISNUMBER(E210),'Cover Page'!$D$35/1000000*E210/'FX rate'!$C$22,"")</f>
        <v/>
      </c>
      <c r="BR210" s="1411" t="str">
        <f>IF(ISNUMBER(F210),'Cover Page'!$D$35/1000000*F210/'FX rate'!$C$22,"")</f>
        <v/>
      </c>
      <c r="BS210" s="1411" t="str">
        <f>IF(ISNUMBER(G210),'Cover Page'!$D$35/1000000*G210/'FX rate'!$C$22,"")</f>
        <v/>
      </c>
      <c r="BT210" s="1411" t="str">
        <f>IF(ISNUMBER(H210),'Cover Page'!$D$35/1000000*H210/'FX rate'!$C$22,"")</f>
        <v/>
      </c>
      <c r="BU210" s="1411" t="str">
        <f>IF(ISNUMBER(I210),'Cover Page'!$D$35/1000000*I210/'FX rate'!$C$22,"")</f>
        <v/>
      </c>
      <c r="BV210" s="1411" t="str">
        <f>IF(ISNUMBER(J210),'Cover Page'!$D$35/1000000*J210/'FX rate'!$C$22,"")</f>
        <v/>
      </c>
      <c r="BW210" s="1411" t="str">
        <f>IF(ISNUMBER(K210),'Cover Page'!$D$35/1000000*K210/'FX rate'!$C$22,"")</f>
        <v/>
      </c>
      <c r="BX210" s="1411" t="str">
        <f>IF(ISNUMBER(L210),'Cover Page'!$D$35/1000000*L210/'FX rate'!$C$22,"")</f>
        <v/>
      </c>
      <c r="BY210" s="1411" t="str">
        <f>IF(ISNUMBER(M210),'Cover Page'!$D$35/1000000*M210/'FX rate'!$C$22,"")</f>
        <v/>
      </c>
      <c r="BZ210" s="1411" t="str">
        <f>IF(ISNUMBER(N210),'Cover Page'!$D$35/1000000*N210/'FX rate'!$C$22,"")</f>
        <v/>
      </c>
      <c r="CA210" s="1411" t="str">
        <f>IF(ISNUMBER(O210),'Cover Page'!$D$35/1000000*O210/'FX rate'!$C$22,"")</f>
        <v/>
      </c>
      <c r="CB210" s="1411" t="str">
        <f>IF(ISNUMBER(P210),'Cover Page'!$D$35/1000000*P210/'FX rate'!$C$22,"")</f>
        <v/>
      </c>
      <c r="CC210" s="1494" t="str">
        <f>IF(ISNUMBER(Q210),'Cover Page'!$D$35/1000000*Q210/'FX rate'!$C$22,"")</f>
        <v/>
      </c>
      <c r="CD210" s="1210">
        <f>IF(ISNUMBER(R210),'Cover Page'!$D$35/1000000*R210/'FX rate'!$C$22,"")</f>
        <v>0</v>
      </c>
      <c r="CE210" s="1033"/>
      <c r="CF210" s="1033"/>
      <c r="CG210" s="1033"/>
      <c r="CH210" s="1033"/>
      <c r="CI210" s="1033"/>
      <c r="CJ210" s="1034"/>
      <c r="CK210" s="1034"/>
      <c r="CL210" s="1034"/>
      <c r="CM210" s="1034"/>
      <c r="CN210" s="1034"/>
      <c r="CO210" s="1034"/>
      <c r="CP210" s="1034"/>
      <c r="CQ210" s="1034"/>
      <c r="CR210" s="1034"/>
      <c r="CS210" s="1034"/>
    </row>
    <row r="211" spans="1:97" s="2" customFormat="1" ht="14.25" x14ac:dyDescent="0.2">
      <c r="A211" s="6"/>
      <c r="B211" s="89">
        <v>2012</v>
      </c>
      <c r="C211" s="237"/>
      <c r="D211" s="238"/>
      <c r="E211" s="238"/>
      <c r="F211" s="238"/>
      <c r="G211" s="238"/>
      <c r="H211" s="238"/>
      <c r="I211" s="238"/>
      <c r="J211" s="238"/>
      <c r="K211" s="238"/>
      <c r="L211" s="239"/>
      <c r="M211" s="238"/>
      <c r="N211" s="238"/>
      <c r="O211" s="238"/>
      <c r="P211" s="238"/>
      <c r="Q211" s="239"/>
      <c r="R211" s="691">
        <f t="shared" si="53"/>
        <v>0</v>
      </c>
      <c r="AH211" s="1155">
        <v>2012</v>
      </c>
      <c r="AI211" s="1154" t="str">
        <f>IF(ISNUMBER(C211),'Cover Page'!$D$35/1000000*'4 classification'!C211/'FX rate'!$C17,"")</f>
        <v/>
      </c>
      <c r="AJ211" s="1418" t="str">
        <f>IF(ISNUMBER(D211),'Cover Page'!$D$35/1000000*'4 classification'!D211/'FX rate'!$C17,"")</f>
        <v/>
      </c>
      <c r="AK211" s="1418" t="str">
        <f>IF(ISNUMBER(E211),'Cover Page'!$D$35/1000000*'4 classification'!E211/'FX rate'!$C17,"")</f>
        <v/>
      </c>
      <c r="AL211" s="1418" t="str">
        <f>IF(ISNUMBER(F211),'Cover Page'!$D$35/1000000*'4 classification'!F211/'FX rate'!$C17,"")</f>
        <v/>
      </c>
      <c r="AM211" s="1418" t="str">
        <f>IF(ISNUMBER(G211),'Cover Page'!$D$35/1000000*'4 classification'!G211/'FX rate'!$C17,"")</f>
        <v/>
      </c>
      <c r="AN211" s="1418" t="str">
        <f>IF(ISNUMBER(H211),'Cover Page'!$D$35/1000000*'4 classification'!H211/'FX rate'!$C17,"")</f>
        <v/>
      </c>
      <c r="AO211" s="1418" t="str">
        <f>IF(ISNUMBER(I211),'Cover Page'!$D$35/1000000*'4 classification'!I211/'FX rate'!$C17,"")</f>
        <v/>
      </c>
      <c r="AP211" s="1418" t="str">
        <f>IF(ISNUMBER(J211),'Cover Page'!$D$35/1000000*'4 classification'!J211/'FX rate'!$C17,"")</f>
        <v/>
      </c>
      <c r="AQ211" s="1418" t="str">
        <f>IF(ISNUMBER(K211),'Cover Page'!$D$35/1000000*'4 classification'!K211/'FX rate'!$C17,"")</f>
        <v/>
      </c>
      <c r="AR211" s="1418" t="str">
        <f>IF(ISNUMBER(L211),'Cover Page'!$D$35/1000000*'4 classification'!L211/'FX rate'!$C17,"")</f>
        <v/>
      </c>
      <c r="AS211" s="1418" t="str">
        <f>IF(ISNUMBER(M211),'Cover Page'!$D$35/1000000*'4 classification'!M211/'FX rate'!$C17,"")</f>
        <v/>
      </c>
      <c r="AT211" s="1418" t="str">
        <f>IF(ISNUMBER(N211),'Cover Page'!$D$35/1000000*'4 classification'!N211/'FX rate'!$C17,"")</f>
        <v/>
      </c>
      <c r="AU211" s="1418" t="str">
        <f>IF(ISNUMBER(O211),'Cover Page'!$D$35/1000000*'4 classification'!O211/'FX rate'!$C17,"")</f>
        <v/>
      </c>
      <c r="AV211" s="1418" t="str">
        <f>IF(ISNUMBER(P211),'Cover Page'!$D$35/1000000*'4 classification'!P211/'FX rate'!$C17,"")</f>
        <v/>
      </c>
      <c r="AW211" s="1496" t="str">
        <f>IF(ISNUMBER(Q211),'Cover Page'!$D$35/1000000*'4 classification'!Q211/'FX rate'!$C17,"")</f>
        <v/>
      </c>
      <c r="AX211" s="1154">
        <f>IF(ISNUMBER(R211),'Cover Page'!$D$35/1000000*'4 classification'!R211/'FX rate'!$C17,"")</f>
        <v>0</v>
      </c>
      <c r="AY211" s="960"/>
      <c r="AZ211" s="960"/>
      <c r="BA211" s="960"/>
      <c r="BB211" s="960"/>
      <c r="BC211" s="960"/>
      <c r="BD211" s="960"/>
      <c r="BE211" s="960"/>
      <c r="BF211" s="960"/>
      <c r="BG211" s="960"/>
      <c r="BH211" s="960"/>
      <c r="BI211" s="960"/>
      <c r="BN211" s="1211">
        <v>2012</v>
      </c>
      <c r="BO211" s="1210" t="str">
        <f>IF(ISNUMBER(C211),'Cover Page'!$D$35/1000000*C211/'FX rate'!$C$22,"")</f>
        <v/>
      </c>
      <c r="BP211" s="1411" t="str">
        <f>IF(ISNUMBER(D211),'Cover Page'!$D$35/1000000*D211/'FX rate'!$C$22,"")</f>
        <v/>
      </c>
      <c r="BQ211" s="1411" t="str">
        <f>IF(ISNUMBER(E211),'Cover Page'!$D$35/1000000*E211/'FX rate'!$C$22,"")</f>
        <v/>
      </c>
      <c r="BR211" s="1411" t="str">
        <f>IF(ISNUMBER(F211),'Cover Page'!$D$35/1000000*F211/'FX rate'!$C$22,"")</f>
        <v/>
      </c>
      <c r="BS211" s="1411" t="str">
        <f>IF(ISNUMBER(G211),'Cover Page'!$D$35/1000000*G211/'FX rate'!$C$22,"")</f>
        <v/>
      </c>
      <c r="BT211" s="1411" t="str">
        <f>IF(ISNUMBER(H211),'Cover Page'!$D$35/1000000*H211/'FX rate'!$C$22,"")</f>
        <v/>
      </c>
      <c r="BU211" s="1411" t="str">
        <f>IF(ISNUMBER(I211),'Cover Page'!$D$35/1000000*I211/'FX rate'!$C$22,"")</f>
        <v/>
      </c>
      <c r="BV211" s="1411" t="str">
        <f>IF(ISNUMBER(J211),'Cover Page'!$D$35/1000000*J211/'FX rate'!$C$22,"")</f>
        <v/>
      </c>
      <c r="BW211" s="1411" t="str">
        <f>IF(ISNUMBER(K211),'Cover Page'!$D$35/1000000*K211/'FX rate'!$C$22,"")</f>
        <v/>
      </c>
      <c r="BX211" s="1411" t="str">
        <f>IF(ISNUMBER(L211),'Cover Page'!$D$35/1000000*L211/'FX rate'!$C$22,"")</f>
        <v/>
      </c>
      <c r="BY211" s="1411" t="str">
        <f>IF(ISNUMBER(M211),'Cover Page'!$D$35/1000000*M211/'FX rate'!$C$22,"")</f>
        <v/>
      </c>
      <c r="BZ211" s="1411" t="str">
        <f>IF(ISNUMBER(N211),'Cover Page'!$D$35/1000000*N211/'FX rate'!$C$22,"")</f>
        <v/>
      </c>
      <c r="CA211" s="1411" t="str">
        <f>IF(ISNUMBER(O211),'Cover Page'!$D$35/1000000*O211/'FX rate'!$C$22,"")</f>
        <v/>
      </c>
      <c r="CB211" s="1411" t="str">
        <f>IF(ISNUMBER(P211),'Cover Page'!$D$35/1000000*P211/'FX rate'!$C$22,"")</f>
        <v/>
      </c>
      <c r="CC211" s="1494" t="str">
        <f>IF(ISNUMBER(Q211),'Cover Page'!$D$35/1000000*Q211/'FX rate'!$C$22,"")</f>
        <v/>
      </c>
      <c r="CD211" s="1210">
        <f>IF(ISNUMBER(R211),'Cover Page'!$D$35/1000000*R211/'FX rate'!$C$22,"")</f>
        <v>0</v>
      </c>
      <c r="CE211" s="1033"/>
      <c r="CF211" s="1033"/>
      <c r="CG211" s="1033"/>
      <c r="CH211" s="1033"/>
      <c r="CI211" s="1033"/>
      <c r="CJ211" s="1034"/>
      <c r="CK211" s="1034"/>
      <c r="CL211" s="1034"/>
      <c r="CM211" s="1034"/>
      <c r="CN211" s="1034"/>
      <c r="CO211" s="1034"/>
      <c r="CP211" s="1034"/>
      <c r="CQ211" s="1034"/>
      <c r="CR211" s="1034"/>
      <c r="CS211" s="1034"/>
    </row>
    <row r="212" spans="1:97" s="2" customFormat="1" ht="14.25" x14ac:dyDescent="0.2">
      <c r="A212" s="6"/>
      <c r="B212" s="89">
        <v>2013</v>
      </c>
      <c r="C212" s="237"/>
      <c r="D212" s="238"/>
      <c r="E212" s="238"/>
      <c r="F212" s="238"/>
      <c r="G212" s="238"/>
      <c r="H212" s="238"/>
      <c r="I212" s="238"/>
      <c r="J212" s="238"/>
      <c r="K212" s="238"/>
      <c r="L212" s="239"/>
      <c r="M212" s="238"/>
      <c r="N212" s="238"/>
      <c r="O212" s="238"/>
      <c r="P212" s="238"/>
      <c r="Q212" s="239"/>
      <c r="R212" s="691">
        <f t="shared" si="53"/>
        <v>0</v>
      </c>
      <c r="AH212" s="1155">
        <v>2013</v>
      </c>
      <c r="AI212" s="1154" t="str">
        <f>IF(ISNUMBER(C212),'Cover Page'!$D$35/1000000*'4 classification'!C212/'FX rate'!$C18,"")</f>
        <v/>
      </c>
      <c r="AJ212" s="1418" t="str">
        <f>IF(ISNUMBER(D212),'Cover Page'!$D$35/1000000*'4 classification'!D212/'FX rate'!$C18,"")</f>
        <v/>
      </c>
      <c r="AK212" s="1418" t="str">
        <f>IF(ISNUMBER(E212),'Cover Page'!$D$35/1000000*'4 classification'!E212/'FX rate'!$C18,"")</f>
        <v/>
      </c>
      <c r="AL212" s="1418" t="str">
        <f>IF(ISNUMBER(F212),'Cover Page'!$D$35/1000000*'4 classification'!F212/'FX rate'!$C18,"")</f>
        <v/>
      </c>
      <c r="AM212" s="1418" t="str">
        <f>IF(ISNUMBER(G212),'Cover Page'!$D$35/1000000*'4 classification'!G212/'FX rate'!$C18,"")</f>
        <v/>
      </c>
      <c r="AN212" s="1418" t="str">
        <f>IF(ISNUMBER(H212),'Cover Page'!$D$35/1000000*'4 classification'!H212/'FX rate'!$C18,"")</f>
        <v/>
      </c>
      <c r="AO212" s="1418" t="str">
        <f>IF(ISNUMBER(I212),'Cover Page'!$D$35/1000000*'4 classification'!I212/'FX rate'!$C18,"")</f>
        <v/>
      </c>
      <c r="AP212" s="1418" t="str">
        <f>IF(ISNUMBER(J212),'Cover Page'!$D$35/1000000*'4 classification'!J212/'FX rate'!$C18,"")</f>
        <v/>
      </c>
      <c r="AQ212" s="1418" t="str">
        <f>IF(ISNUMBER(K212),'Cover Page'!$D$35/1000000*'4 classification'!K212/'FX rate'!$C18,"")</f>
        <v/>
      </c>
      <c r="AR212" s="1418" t="str">
        <f>IF(ISNUMBER(L212),'Cover Page'!$D$35/1000000*'4 classification'!L212/'FX rate'!$C18,"")</f>
        <v/>
      </c>
      <c r="AS212" s="1418" t="str">
        <f>IF(ISNUMBER(M212),'Cover Page'!$D$35/1000000*'4 classification'!M212/'FX rate'!$C18,"")</f>
        <v/>
      </c>
      <c r="AT212" s="1418" t="str">
        <f>IF(ISNUMBER(N212),'Cover Page'!$D$35/1000000*'4 classification'!N212/'FX rate'!$C18,"")</f>
        <v/>
      </c>
      <c r="AU212" s="1418" t="str">
        <f>IF(ISNUMBER(O212),'Cover Page'!$D$35/1000000*'4 classification'!O212/'FX rate'!$C18,"")</f>
        <v/>
      </c>
      <c r="AV212" s="1418" t="str">
        <f>IF(ISNUMBER(P212),'Cover Page'!$D$35/1000000*'4 classification'!P212/'FX rate'!$C18,"")</f>
        <v/>
      </c>
      <c r="AW212" s="1496" t="str">
        <f>IF(ISNUMBER(Q212),'Cover Page'!$D$35/1000000*'4 classification'!Q212/'FX rate'!$C18,"")</f>
        <v/>
      </c>
      <c r="AX212" s="1154">
        <f>IF(ISNUMBER(R212),'Cover Page'!$D$35/1000000*'4 classification'!R212/'FX rate'!$C18,"")</f>
        <v>0</v>
      </c>
      <c r="AY212" s="960"/>
      <c r="AZ212" s="960"/>
      <c r="BA212" s="960"/>
      <c r="BB212" s="960"/>
      <c r="BC212" s="960"/>
      <c r="BD212" s="960"/>
      <c r="BE212" s="960"/>
      <c r="BF212" s="960"/>
      <c r="BG212" s="960"/>
      <c r="BH212" s="960"/>
      <c r="BI212" s="960"/>
      <c r="BN212" s="1211">
        <v>2013</v>
      </c>
      <c r="BO212" s="1210" t="str">
        <f>IF(ISNUMBER(C212),'Cover Page'!$D$35/1000000*C212/'FX rate'!$C$22,"")</f>
        <v/>
      </c>
      <c r="BP212" s="1411" t="str">
        <f>IF(ISNUMBER(D212),'Cover Page'!$D$35/1000000*D212/'FX rate'!$C$22,"")</f>
        <v/>
      </c>
      <c r="BQ212" s="1411" t="str">
        <f>IF(ISNUMBER(E212),'Cover Page'!$D$35/1000000*E212/'FX rate'!$C$22,"")</f>
        <v/>
      </c>
      <c r="BR212" s="1411" t="str">
        <f>IF(ISNUMBER(F212),'Cover Page'!$D$35/1000000*F212/'FX rate'!$C$22,"")</f>
        <v/>
      </c>
      <c r="BS212" s="1411" t="str">
        <f>IF(ISNUMBER(G212),'Cover Page'!$D$35/1000000*G212/'FX rate'!$C$22,"")</f>
        <v/>
      </c>
      <c r="BT212" s="1411" t="str">
        <f>IF(ISNUMBER(H212),'Cover Page'!$D$35/1000000*H212/'FX rate'!$C$22,"")</f>
        <v/>
      </c>
      <c r="BU212" s="1411" t="str">
        <f>IF(ISNUMBER(I212),'Cover Page'!$D$35/1000000*I212/'FX rate'!$C$22,"")</f>
        <v/>
      </c>
      <c r="BV212" s="1411" t="str">
        <f>IF(ISNUMBER(J212),'Cover Page'!$D$35/1000000*J212/'FX rate'!$C$22,"")</f>
        <v/>
      </c>
      <c r="BW212" s="1411" t="str">
        <f>IF(ISNUMBER(K212),'Cover Page'!$D$35/1000000*K212/'FX rate'!$C$22,"")</f>
        <v/>
      </c>
      <c r="BX212" s="1411" t="str">
        <f>IF(ISNUMBER(L212),'Cover Page'!$D$35/1000000*L212/'FX rate'!$C$22,"")</f>
        <v/>
      </c>
      <c r="BY212" s="1411" t="str">
        <f>IF(ISNUMBER(M212),'Cover Page'!$D$35/1000000*M212/'FX rate'!$C$22,"")</f>
        <v/>
      </c>
      <c r="BZ212" s="1411" t="str">
        <f>IF(ISNUMBER(N212),'Cover Page'!$D$35/1000000*N212/'FX rate'!$C$22,"")</f>
        <v/>
      </c>
      <c r="CA212" s="1411" t="str">
        <f>IF(ISNUMBER(O212),'Cover Page'!$D$35/1000000*O212/'FX rate'!$C$22,"")</f>
        <v/>
      </c>
      <c r="CB212" s="1411" t="str">
        <f>IF(ISNUMBER(P212),'Cover Page'!$D$35/1000000*P212/'FX rate'!$C$22,"")</f>
        <v/>
      </c>
      <c r="CC212" s="1494" t="str">
        <f>IF(ISNUMBER(Q212),'Cover Page'!$D$35/1000000*Q212/'FX rate'!$C$22,"")</f>
        <v/>
      </c>
      <c r="CD212" s="1210">
        <f>IF(ISNUMBER(R212),'Cover Page'!$D$35/1000000*R212/'FX rate'!$C$22,"")</f>
        <v>0</v>
      </c>
      <c r="CE212" s="1033"/>
      <c r="CF212" s="1033"/>
      <c r="CG212" s="1033"/>
      <c r="CH212" s="1033"/>
      <c r="CI212" s="1033"/>
      <c r="CJ212" s="1034"/>
      <c r="CK212" s="1034"/>
      <c r="CL212" s="1034"/>
      <c r="CM212" s="1034"/>
      <c r="CN212" s="1034"/>
      <c r="CO212" s="1034"/>
      <c r="CP212" s="1034"/>
      <c r="CQ212" s="1034"/>
      <c r="CR212" s="1034"/>
      <c r="CS212" s="1034"/>
    </row>
    <row r="213" spans="1:97" s="20" customFormat="1" ht="14.25" x14ac:dyDescent="0.2">
      <c r="A213" s="24"/>
      <c r="B213" s="90">
        <v>2014</v>
      </c>
      <c r="C213" s="237"/>
      <c r="D213" s="238"/>
      <c r="E213" s="238"/>
      <c r="F213" s="238"/>
      <c r="G213" s="238"/>
      <c r="H213" s="238"/>
      <c r="I213" s="238"/>
      <c r="J213" s="238"/>
      <c r="K213" s="238"/>
      <c r="L213" s="239"/>
      <c r="M213" s="238"/>
      <c r="N213" s="238"/>
      <c r="O213" s="238"/>
      <c r="P213" s="238"/>
      <c r="Q213" s="239"/>
      <c r="R213" s="691">
        <f t="shared" si="53"/>
        <v>0</v>
      </c>
      <c r="AH213" s="1155">
        <v>2014</v>
      </c>
      <c r="AI213" s="1154" t="str">
        <f>IF(ISNUMBER(C213),'Cover Page'!$D$35/1000000*'4 classification'!C213/'FX rate'!$C19,"")</f>
        <v/>
      </c>
      <c r="AJ213" s="1418" t="str">
        <f>IF(ISNUMBER(D213),'Cover Page'!$D$35/1000000*'4 classification'!D213/'FX rate'!$C19,"")</f>
        <v/>
      </c>
      <c r="AK213" s="1418" t="str">
        <f>IF(ISNUMBER(E213),'Cover Page'!$D$35/1000000*'4 classification'!E213/'FX rate'!$C19,"")</f>
        <v/>
      </c>
      <c r="AL213" s="1418" t="str">
        <f>IF(ISNUMBER(F213),'Cover Page'!$D$35/1000000*'4 classification'!F213/'FX rate'!$C19,"")</f>
        <v/>
      </c>
      <c r="AM213" s="1418" t="str">
        <f>IF(ISNUMBER(G213),'Cover Page'!$D$35/1000000*'4 classification'!G213/'FX rate'!$C19,"")</f>
        <v/>
      </c>
      <c r="AN213" s="1418" t="str">
        <f>IF(ISNUMBER(H213),'Cover Page'!$D$35/1000000*'4 classification'!H213/'FX rate'!$C19,"")</f>
        <v/>
      </c>
      <c r="AO213" s="1418" t="str">
        <f>IF(ISNUMBER(I213),'Cover Page'!$D$35/1000000*'4 classification'!I213/'FX rate'!$C19,"")</f>
        <v/>
      </c>
      <c r="AP213" s="1418" t="str">
        <f>IF(ISNUMBER(J213),'Cover Page'!$D$35/1000000*'4 classification'!J213/'FX rate'!$C19,"")</f>
        <v/>
      </c>
      <c r="AQ213" s="1418" t="str">
        <f>IF(ISNUMBER(K213),'Cover Page'!$D$35/1000000*'4 classification'!K213/'FX rate'!$C19,"")</f>
        <v/>
      </c>
      <c r="AR213" s="1418" t="str">
        <f>IF(ISNUMBER(L213),'Cover Page'!$D$35/1000000*'4 classification'!L213/'FX rate'!$C19,"")</f>
        <v/>
      </c>
      <c r="AS213" s="1418" t="str">
        <f>IF(ISNUMBER(M213),'Cover Page'!$D$35/1000000*'4 classification'!M213/'FX rate'!$C19,"")</f>
        <v/>
      </c>
      <c r="AT213" s="1418" t="str">
        <f>IF(ISNUMBER(N213),'Cover Page'!$D$35/1000000*'4 classification'!N213/'FX rate'!$C19,"")</f>
        <v/>
      </c>
      <c r="AU213" s="1418" t="str">
        <f>IF(ISNUMBER(O213),'Cover Page'!$D$35/1000000*'4 classification'!O213/'FX rate'!$C19,"")</f>
        <v/>
      </c>
      <c r="AV213" s="1418" t="str">
        <f>IF(ISNUMBER(P213),'Cover Page'!$D$35/1000000*'4 classification'!P213/'FX rate'!$C19,"")</f>
        <v/>
      </c>
      <c r="AW213" s="1496" t="str">
        <f>IF(ISNUMBER(Q213),'Cover Page'!$D$35/1000000*'4 classification'!Q213/'FX rate'!$C19,"")</f>
        <v/>
      </c>
      <c r="AX213" s="1154">
        <f>IF(ISNUMBER(R213),'Cover Page'!$D$35/1000000*'4 classification'!R213/'FX rate'!$C19,"")</f>
        <v>0</v>
      </c>
      <c r="AY213" s="961"/>
      <c r="AZ213" s="961"/>
      <c r="BA213" s="961"/>
      <c r="BB213" s="961"/>
      <c r="BC213" s="961"/>
      <c r="BD213" s="960"/>
      <c r="BE213" s="960"/>
      <c r="BF213" s="960"/>
      <c r="BG213" s="960"/>
      <c r="BH213" s="960"/>
      <c r="BI213" s="960"/>
      <c r="BN213" s="1211">
        <v>2014</v>
      </c>
      <c r="BO213" s="1210" t="str">
        <f>IF(ISNUMBER(C213),'Cover Page'!$D$35/1000000*C213/'FX rate'!$C$22,"")</f>
        <v/>
      </c>
      <c r="BP213" s="1411" t="str">
        <f>IF(ISNUMBER(D213),'Cover Page'!$D$35/1000000*D213/'FX rate'!$C$22,"")</f>
        <v/>
      </c>
      <c r="BQ213" s="1411" t="str">
        <f>IF(ISNUMBER(E213),'Cover Page'!$D$35/1000000*E213/'FX rate'!$C$22,"")</f>
        <v/>
      </c>
      <c r="BR213" s="1411" t="str">
        <f>IF(ISNUMBER(F213),'Cover Page'!$D$35/1000000*F213/'FX rate'!$C$22,"")</f>
        <v/>
      </c>
      <c r="BS213" s="1411" t="str">
        <f>IF(ISNUMBER(G213),'Cover Page'!$D$35/1000000*G213/'FX rate'!$C$22,"")</f>
        <v/>
      </c>
      <c r="BT213" s="1411" t="str">
        <f>IF(ISNUMBER(H213),'Cover Page'!$D$35/1000000*H213/'FX rate'!$C$22,"")</f>
        <v/>
      </c>
      <c r="BU213" s="1411" t="str">
        <f>IF(ISNUMBER(I213),'Cover Page'!$D$35/1000000*I213/'FX rate'!$C$22,"")</f>
        <v/>
      </c>
      <c r="BV213" s="1411" t="str">
        <f>IF(ISNUMBER(J213),'Cover Page'!$D$35/1000000*J213/'FX rate'!$C$22,"")</f>
        <v/>
      </c>
      <c r="BW213" s="1411" t="str">
        <f>IF(ISNUMBER(K213),'Cover Page'!$D$35/1000000*K213/'FX rate'!$C$22,"")</f>
        <v/>
      </c>
      <c r="BX213" s="1411" t="str">
        <f>IF(ISNUMBER(L213),'Cover Page'!$D$35/1000000*L213/'FX rate'!$C$22,"")</f>
        <v/>
      </c>
      <c r="BY213" s="1411" t="str">
        <f>IF(ISNUMBER(M213),'Cover Page'!$D$35/1000000*M213/'FX rate'!$C$22,"")</f>
        <v/>
      </c>
      <c r="BZ213" s="1411" t="str">
        <f>IF(ISNUMBER(N213),'Cover Page'!$D$35/1000000*N213/'FX rate'!$C$22,"")</f>
        <v/>
      </c>
      <c r="CA213" s="1411" t="str">
        <f>IF(ISNUMBER(O213),'Cover Page'!$D$35/1000000*O213/'FX rate'!$C$22,"")</f>
        <v/>
      </c>
      <c r="CB213" s="1411" t="str">
        <f>IF(ISNUMBER(P213),'Cover Page'!$D$35/1000000*P213/'FX rate'!$C$22,"")</f>
        <v/>
      </c>
      <c r="CC213" s="1494" t="str">
        <f>IF(ISNUMBER(Q213),'Cover Page'!$D$35/1000000*Q213/'FX rate'!$C$22,"")</f>
        <v/>
      </c>
      <c r="CD213" s="1210">
        <f>IF(ISNUMBER(R213),'Cover Page'!$D$35/1000000*R213/'FX rate'!$C$22,"")</f>
        <v>0</v>
      </c>
      <c r="CE213" s="1034"/>
      <c r="CF213" s="1034"/>
      <c r="CG213" s="1034"/>
      <c r="CH213" s="1034"/>
      <c r="CI213" s="1034"/>
      <c r="CJ213" s="1034"/>
      <c r="CK213" s="1034"/>
      <c r="CL213" s="1034"/>
      <c r="CM213" s="1034"/>
      <c r="CN213" s="1034"/>
      <c r="CO213" s="1034"/>
      <c r="CP213" s="1034"/>
      <c r="CQ213" s="1034"/>
      <c r="CR213" s="1034"/>
      <c r="CS213" s="1034"/>
    </row>
    <row r="214" spans="1:97" s="20" customFormat="1" ht="14.25" x14ac:dyDescent="0.2">
      <c r="A214" s="24"/>
      <c r="B214" s="89">
        <v>2015</v>
      </c>
      <c r="C214" s="237"/>
      <c r="D214" s="238"/>
      <c r="E214" s="238"/>
      <c r="F214" s="238"/>
      <c r="G214" s="238"/>
      <c r="H214" s="238"/>
      <c r="I214" s="238"/>
      <c r="J214" s="238"/>
      <c r="K214" s="238"/>
      <c r="L214" s="239"/>
      <c r="M214" s="238"/>
      <c r="N214" s="238"/>
      <c r="O214" s="238"/>
      <c r="P214" s="238"/>
      <c r="Q214" s="239"/>
      <c r="R214" s="691">
        <f t="shared" si="53"/>
        <v>0</v>
      </c>
      <c r="AH214" s="1155">
        <v>2015</v>
      </c>
      <c r="AI214" s="1154" t="str">
        <f>IF(ISNUMBER(C214),'Cover Page'!$D$35/1000000*'4 classification'!C214/'FX rate'!$C20,"")</f>
        <v/>
      </c>
      <c r="AJ214" s="1418" t="str">
        <f>IF(ISNUMBER(D214),'Cover Page'!$D$35/1000000*'4 classification'!D214/'FX rate'!$C20,"")</f>
        <v/>
      </c>
      <c r="AK214" s="1418" t="str">
        <f>IF(ISNUMBER(E214),'Cover Page'!$D$35/1000000*'4 classification'!E214/'FX rate'!$C20,"")</f>
        <v/>
      </c>
      <c r="AL214" s="1418" t="str">
        <f>IF(ISNUMBER(F214),'Cover Page'!$D$35/1000000*'4 classification'!F214/'FX rate'!$C20,"")</f>
        <v/>
      </c>
      <c r="AM214" s="1418" t="str">
        <f>IF(ISNUMBER(G214),'Cover Page'!$D$35/1000000*'4 classification'!G214/'FX rate'!$C20,"")</f>
        <v/>
      </c>
      <c r="AN214" s="1418" t="str">
        <f>IF(ISNUMBER(H214),'Cover Page'!$D$35/1000000*'4 classification'!H214/'FX rate'!$C20,"")</f>
        <v/>
      </c>
      <c r="AO214" s="1418" t="str">
        <f>IF(ISNUMBER(I214),'Cover Page'!$D$35/1000000*'4 classification'!I214/'FX rate'!$C20,"")</f>
        <v/>
      </c>
      <c r="AP214" s="1418" t="str">
        <f>IF(ISNUMBER(J214),'Cover Page'!$D$35/1000000*'4 classification'!J214/'FX rate'!$C20,"")</f>
        <v/>
      </c>
      <c r="AQ214" s="1418" t="str">
        <f>IF(ISNUMBER(K214),'Cover Page'!$D$35/1000000*'4 classification'!K214/'FX rate'!$C20,"")</f>
        <v/>
      </c>
      <c r="AR214" s="1418" t="str">
        <f>IF(ISNUMBER(L214),'Cover Page'!$D$35/1000000*'4 classification'!L214/'FX rate'!$C20,"")</f>
        <v/>
      </c>
      <c r="AS214" s="1418" t="str">
        <f>IF(ISNUMBER(M214),'Cover Page'!$D$35/1000000*'4 classification'!M214/'FX rate'!$C20,"")</f>
        <v/>
      </c>
      <c r="AT214" s="1418" t="str">
        <f>IF(ISNUMBER(N214),'Cover Page'!$D$35/1000000*'4 classification'!N214/'FX rate'!$C20,"")</f>
        <v/>
      </c>
      <c r="AU214" s="1418" t="str">
        <f>IF(ISNUMBER(O214),'Cover Page'!$D$35/1000000*'4 classification'!O214/'FX rate'!$C20,"")</f>
        <v/>
      </c>
      <c r="AV214" s="1418" t="str">
        <f>IF(ISNUMBER(P214),'Cover Page'!$D$35/1000000*'4 classification'!P214/'FX rate'!$C20,"")</f>
        <v/>
      </c>
      <c r="AW214" s="1496" t="str">
        <f>IF(ISNUMBER(Q214),'Cover Page'!$D$35/1000000*'4 classification'!Q214/'FX rate'!$C20,"")</f>
        <v/>
      </c>
      <c r="AX214" s="1154">
        <f>IF(ISNUMBER(R214),'Cover Page'!$D$35/1000000*'4 classification'!R214/'FX rate'!$C20,"")</f>
        <v>0</v>
      </c>
      <c r="AY214" s="961"/>
      <c r="AZ214" s="961"/>
      <c r="BA214" s="961"/>
      <c r="BB214" s="961"/>
      <c r="BC214" s="961"/>
      <c r="BD214" s="960"/>
      <c r="BE214" s="960"/>
      <c r="BF214" s="960"/>
      <c r="BG214" s="960"/>
      <c r="BH214" s="960"/>
      <c r="BI214" s="960"/>
      <c r="BN214" s="1211">
        <v>2015</v>
      </c>
      <c r="BO214" s="1210" t="str">
        <f>IF(ISNUMBER(C214),'Cover Page'!$D$35/1000000*C214/'FX rate'!$C$22,"")</f>
        <v/>
      </c>
      <c r="BP214" s="1411" t="str">
        <f>IF(ISNUMBER(D214),'Cover Page'!$D$35/1000000*D214/'FX rate'!$C$22,"")</f>
        <v/>
      </c>
      <c r="BQ214" s="1411" t="str">
        <f>IF(ISNUMBER(E214),'Cover Page'!$D$35/1000000*E214/'FX rate'!$C$22,"")</f>
        <v/>
      </c>
      <c r="BR214" s="1411" t="str">
        <f>IF(ISNUMBER(F214),'Cover Page'!$D$35/1000000*F214/'FX rate'!$C$22,"")</f>
        <v/>
      </c>
      <c r="BS214" s="1411" t="str">
        <f>IF(ISNUMBER(G214),'Cover Page'!$D$35/1000000*G214/'FX rate'!$C$22,"")</f>
        <v/>
      </c>
      <c r="BT214" s="1411" t="str">
        <f>IF(ISNUMBER(H214),'Cover Page'!$D$35/1000000*H214/'FX rate'!$C$22,"")</f>
        <v/>
      </c>
      <c r="BU214" s="1411" t="str">
        <f>IF(ISNUMBER(I214),'Cover Page'!$D$35/1000000*I214/'FX rate'!$C$22,"")</f>
        <v/>
      </c>
      <c r="BV214" s="1411" t="str">
        <f>IF(ISNUMBER(J214),'Cover Page'!$D$35/1000000*J214/'FX rate'!$C$22,"")</f>
        <v/>
      </c>
      <c r="BW214" s="1411" t="str">
        <f>IF(ISNUMBER(K214),'Cover Page'!$D$35/1000000*K214/'FX rate'!$C$22,"")</f>
        <v/>
      </c>
      <c r="BX214" s="1411" t="str">
        <f>IF(ISNUMBER(L214),'Cover Page'!$D$35/1000000*L214/'FX rate'!$C$22,"")</f>
        <v/>
      </c>
      <c r="BY214" s="1411" t="str">
        <f>IF(ISNUMBER(M214),'Cover Page'!$D$35/1000000*M214/'FX rate'!$C$22,"")</f>
        <v/>
      </c>
      <c r="BZ214" s="1411" t="str">
        <f>IF(ISNUMBER(N214),'Cover Page'!$D$35/1000000*N214/'FX rate'!$C$22,"")</f>
        <v/>
      </c>
      <c r="CA214" s="1411" t="str">
        <f>IF(ISNUMBER(O214),'Cover Page'!$D$35/1000000*O214/'FX rate'!$C$22,"")</f>
        <v/>
      </c>
      <c r="CB214" s="1411" t="str">
        <f>IF(ISNUMBER(P214),'Cover Page'!$D$35/1000000*P214/'FX rate'!$C$22,"")</f>
        <v/>
      </c>
      <c r="CC214" s="1494" t="str">
        <f>IF(ISNUMBER(Q214),'Cover Page'!$D$35/1000000*Q214/'FX rate'!$C$22,"")</f>
        <v/>
      </c>
      <c r="CD214" s="1210">
        <f>IF(ISNUMBER(R214),'Cover Page'!$D$35/1000000*R214/'FX rate'!$C$22,"")</f>
        <v>0</v>
      </c>
      <c r="CE214" s="1034"/>
      <c r="CF214" s="1034"/>
      <c r="CG214" s="1034"/>
      <c r="CH214" s="1034"/>
      <c r="CI214" s="1034"/>
      <c r="CJ214" s="1034"/>
      <c r="CK214" s="1034"/>
      <c r="CL214" s="1034"/>
      <c r="CM214" s="1034"/>
      <c r="CN214" s="1034"/>
      <c r="CO214" s="1034"/>
      <c r="CP214" s="1034"/>
      <c r="CQ214" s="1034"/>
      <c r="CR214" s="1034"/>
      <c r="CS214" s="1034"/>
    </row>
    <row r="215" spans="1:97" s="20" customFormat="1" ht="14.25" x14ac:dyDescent="0.2">
      <c r="A215" s="24"/>
      <c r="B215" s="89">
        <v>2016</v>
      </c>
      <c r="C215" s="237"/>
      <c r="D215" s="238"/>
      <c r="E215" s="238"/>
      <c r="F215" s="238"/>
      <c r="G215" s="238"/>
      <c r="H215" s="238"/>
      <c r="I215" s="238"/>
      <c r="J215" s="238"/>
      <c r="K215" s="238"/>
      <c r="L215" s="239"/>
      <c r="M215" s="238"/>
      <c r="N215" s="238"/>
      <c r="O215" s="238"/>
      <c r="P215" s="238"/>
      <c r="Q215" s="239"/>
      <c r="R215" s="691">
        <f t="shared" si="53"/>
        <v>0</v>
      </c>
      <c r="AH215" s="1522">
        <v>2016</v>
      </c>
      <c r="AI215" s="1154" t="str">
        <f>IF(ISNUMBER(C215),'Cover Page'!$D$35/1000000*'4 classification'!C215/'FX rate'!$C21,"")</f>
        <v/>
      </c>
      <c r="AJ215" s="1418" t="str">
        <f>IF(ISNUMBER(D215),'Cover Page'!$D$35/1000000*'4 classification'!D215/'FX rate'!$C21,"")</f>
        <v/>
      </c>
      <c r="AK215" s="1418" t="str">
        <f>IF(ISNUMBER(E215),'Cover Page'!$D$35/1000000*'4 classification'!E215/'FX rate'!$C21,"")</f>
        <v/>
      </c>
      <c r="AL215" s="1418" t="str">
        <f>IF(ISNUMBER(F215),'Cover Page'!$D$35/1000000*'4 classification'!F215/'FX rate'!$C21,"")</f>
        <v/>
      </c>
      <c r="AM215" s="1418" t="str">
        <f>IF(ISNUMBER(G215),'Cover Page'!$D$35/1000000*'4 classification'!G215/'FX rate'!$C21,"")</f>
        <v/>
      </c>
      <c r="AN215" s="1418" t="str">
        <f>IF(ISNUMBER(H215),'Cover Page'!$D$35/1000000*'4 classification'!H215/'FX rate'!$C21,"")</f>
        <v/>
      </c>
      <c r="AO215" s="1418" t="str">
        <f>IF(ISNUMBER(I215),'Cover Page'!$D$35/1000000*'4 classification'!I215/'FX rate'!$C21,"")</f>
        <v/>
      </c>
      <c r="AP215" s="1418" t="str">
        <f>IF(ISNUMBER(J215),'Cover Page'!$D$35/1000000*'4 classification'!J215/'FX rate'!$C21,"")</f>
        <v/>
      </c>
      <c r="AQ215" s="1418" t="str">
        <f>IF(ISNUMBER(K215),'Cover Page'!$D$35/1000000*'4 classification'!K215/'FX rate'!$C21,"")</f>
        <v/>
      </c>
      <c r="AR215" s="1418" t="str">
        <f>IF(ISNUMBER(L215),'Cover Page'!$D$35/1000000*'4 classification'!L215/'FX rate'!$C21,"")</f>
        <v/>
      </c>
      <c r="AS215" s="1418" t="str">
        <f>IF(ISNUMBER(M215),'Cover Page'!$D$35/1000000*'4 classification'!M215/'FX rate'!$C21,"")</f>
        <v/>
      </c>
      <c r="AT215" s="1418" t="str">
        <f>IF(ISNUMBER(N215),'Cover Page'!$D$35/1000000*'4 classification'!N215/'FX rate'!$C21,"")</f>
        <v/>
      </c>
      <c r="AU215" s="1418" t="str">
        <f>IF(ISNUMBER(O215),'Cover Page'!$D$35/1000000*'4 classification'!O215/'FX rate'!$C21,"")</f>
        <v/>
      </c>
      <c r="AV215" s="1418" t="str">
        <f>IF(ISNUMBER(P215),'Cover Page'!$D$35/1000000*'4 classification'!P215/'FX rate'!$C21,"")</f>
        <v/>
      </c>
      <c r="AW215" s="1496" t="str">
        <f>IF(ISNUMBER(Q215),'Cover Page'!$D$35/1000000*'4 classification'!Q215/'FX rate'!$C21,"")</f>
        <v/>
      </c>
      <c r="AX215" s="1154">
        <f>IF(ISNUMBER(R215),'Cover Page'!$D$35/1000000*'4 classification'!R215/'FX rate'!$C21,"")</f>
        <v>0</v>
      </c>
      <c r="AY215" s="961"/>
      <c r="AZ215" s="961"/>
      <c r="BA215" s="961"/>
      <c r="BB215" s="961"/>
      <c r="BC215" s="961"/>
      <c r="BD215" s="960"/>
      <c r="BE215" s="960"/>
      <c r="BF215" s="960"/>
      <c r="BG215" s="960"/>
      <c r="BH215" s="960"/>
      <c r="BI215" s="960"/>
      <c r="BN215" s="1523">
        <v>2016</v>
      </c>
      <c r="BO215" s="1210" t="str">
        <f>IF(ISNUMBER(C215),'Cover Page'!$D$35/1000000*C215/'FX rate'!$C$22,"")</f>
        <v/>
      </c>
      <c r="BP215" s="1411" t="str">
        <f>IF(ISNUMBER(D215),'Cover Page'!$D$35/1000000*D215/'FX rate'!$C$22,"")</f>
        <v/>
      </c>
      <c r="BQ215" s="1411" t="str">
        <f>IF(ISNUMBER(E215),'Cover Page'!$D$35/1000000*E215/'FX rate'!$C$22,"")</f>
        <v/>
      </c>
      <c r="BR215" s="1411" t="str">
        <f>IF(ISNUMBER(F215),'Cover Page'!$D$35/1000000*F215/'FX rate'!$C$22,"")</f>
        <v/>
      </c>
      <c r="BS215" s="1411" t="str">
        <f>IF(ISNUMBER(G215),'Cover Page'!$D$35/1000000*G215/'FX rate'!$C$22,"")</f>
        <v/>
      </c>
      <c r="BT215" s="1411" t="str">
        <f>IF(ISNUMBER(H215),'Cover Page'!$D$35/1000000*H215/'FX rate'!$C$22,"")</f>
        <v/>
      </c>
      <c r="BU215" s="1411" t="str">
        <f>IF(ISNUMBER(I215),'Cover Page'!$D$35/1000000*I215/'FX rate'!$C$22,"")</f>
        <v/>
      </c>
      <c r="BV215" s="1411" t="str">
        <f>IF(ISNUMBER(J215),'Cover Page'!$D$35/1000000*J215/'FX rate'!$C$22,"")</f>
        <v/>
      </c>
      <c r="BW215" s="1411" t="str">
        <f>IF(ISNUMBER(K215),'Cover Page'!$D$35/1000000*K215/'FX rate'!$C$22,"")</f>
        <v/>
      </c>
      <c r="BX215" s="1411" t="str">
        <f>IF(ISNUMBER(L215),'Cover Page'!$D$35/1000000*L215/'FX rate'!$C$22,"")</f>
        <v/>
      </c>
      <c r="BY215" s="1411" t="str">
        <f>IF(ISNUMBER(M215),'Cover Page'!$D$35/1000000*M215/'FX rate'!$C$22,"")</f>
        <v/>
      </c>
      <c r="BZ215" s="1411" t="str">
        <f>IF(ISNUMBER(N215),'Cover Page'!$D$35/1000000*N215/'FX rate'!$C$22,"")</f>
        <v/>
      </c>
      <c r="CA215" s="1411" t="str">
        <f>IF(ISNUMBER(O215),'Cover Page'!$D$35/1000000*O215/'FX rate'!$C$22,"")</f>
        <v/>
      </c>
      <c r="CB215" s="1411" t="str">
        <f>IF(ISNUMBER(P215),'Cover Page'!$D$35/1000000*P215/'FX rate'!$C$22,"")</f>
        <v/>
      </c>
      <c r="CC215" s="1494" t="str">
        <f>IF(ISNUMBER(Q215),'Cover Page'!$D$35/1000000*Q215/'FX rate'!$C$22,"")</f>
        <v/>
      </c>
      <c r="CD215" s="1210">
        <f>IF(ISNUMBER(R215),'Cover Page'!$D$35/1000000*R215/'FX rate'!$C$22,"")</f>
        <v>0</v>
      </c>
      <c r="CE215" s="1034"/>
      <c r="CF215" s="1034"/>
      <c r="CG215" s="1034"/>
      <c r="CH215" s="1034"/>
      <c r="CI215" s="1034"/>
      <c r="CJ215" s="1034"/>
      <c r="CK215" s="1034"/>
      <c r="CL215" s="1034"/>
      <c r="CM215" s="1034"/>
      <c r="CN215" s="1034"/>
      <c r="CO215" s="1034"/>
      <c r="CP215" s="1034"/>
      <c r="CQ215" s="1034"/>
      <c r="CR215" s="1034"/>
      <c r="CS215" s="1034"/>
    </row>
    <row r="216" spans="1:97" s="20" customFormat="1" ht="14.25" x14ac:dyDescent="0.2">
      <c r="A216" s="24"/>
      <c r="B216" s="898">
        <v>2017</v>
      </c>
      <c r="C216" s="899"/>
      <c r="D216" s="900"/>
      <c r="E216" s="900"/>
      <c r="F216" s="900"/>
      <c r="G216" s="900"/>
      <c r="H216" s="900"/>
      <c r="I216" s="900"/>
      <c r="J216" s="900"/>
      <c r="K216" s="900"/>
      <c r="L216" s="901"/>
      <c r="M216" s="900"/>
      <c r="N216" s="900"/>
      <c r="O216" s="900"/>
      <c r="P216" s="900"/>
      <c r="Q216" s="901"/>
      <c r="R216" s="902">
        <f t="shared" si="53"/>
        <v>0</v>
      </c>
      <c r="AH216" s="1156">
        <v>2017</v>
      </c>
      <c r="AI216" s="1157" t="str">
        <f>IF(ISNUMBER(C216),'Cover Page'!$D$35/1000000*'4 classification'!C216/'FX rate'!$C22,"")</f>
        <v/>
      </c>
      <c r="AJ216" s="1419" t="str">
        <f>IF(ISNUMBER(D216),'Cover Page'!$D$35/1000000*'4 classification'!D216/'FX rate'!$C22,"")</f>
        <v/>
      </c>
      <c r="AK216" s="1419" t="str">
        <f>IF(ISNUMBER(E216),'Cover Page'!$D$35/1000000*'4 classification'!E216/'FX rate'!$C22,"")</f>
        <v/>
      </c>
      <c r="AL216" s="1419" t="str">
        <f>IF(ISNUMBER(F216),'Cover Page'!$D$35/1000000*'4 classification'!F216/'FX rate'!$C22,"")</f>
        <v/>
      </c>
      <c r="AM216" s="1419" t="str">
        <f>IF(ISNUMBER(G216),'Cover Page'!$D$35/1000000*'4 classification'!G216/'FX rate'!$C22,"")</f>
        <v/>
      </c>
      <c r="AN216" s="1419" t="str">
        <f>IF(ISNUMBER(H216),'Cover Page'!$D$35/1000000*'4 classification'!H216/'FX rate'!$C22,"")</f>
        <v/>
      </c>
      <c r="AO216" s="1419" t="str">
        <f>IF(ISNUMBER(I216),'Cover Page'!$D$35/1000000*'4 classification'!I216/'FX rate'!$C22,"")</f>
        <v/>
      </c>
      <c r="AP216" s="1419" t="str">
        <f>IF(ISNUMBER(J216),'Cover Page'!$D$35/1000000*'4 classification'!J216/'FX rate'!$C22,"")</f>
        <v/>
      </c>
      <c r="AQ216" s="1419" t="str">
        <f>IF(ISNUMBER(K216),'Cover Page'!$D$35/1000000*'4 classification'!K216/'FX rate'!$C22,"")</f>
        <v/>
      </c>
      <c r="AR216" s="1419" t="str">
        <f>IF(ISNUMBER(L216),'Cover Page'!$D$35/1000000*'4 classification'!L216/'FX rate'!$C22,"")</f>
        <v/>
      </c>
      <c r="AS216" s="1419" t="str">
        <f>IF(ISNUMBER(M216),'Cover Page'!$D$35/1000000*'4 classification'!M216/'FX rate'!$C22,"")</f>
        <v/>
      </c>
      <c r="AT216" s="1419" t="str">
        <f>IF(ISNUMBER(N216),'Cover Page'!$D$35/1000000*'4 classification'!N216/'FX rate'!$C22,"")</f>
        <v/>
      </c>
      <c r="AU216" s="1419" t="str">
        <f>IF(ISNUMBER(O216),'Cover Page'!$D$35/1000000*'4 classification'!O216/'FX rate'!$C22,"")</f>
        <v/>
      </c>
      <c r="AV216" s="1419" t="str">
        <f>IF(ISNUMBER(P216),'Cover Page'!$D$35/1000000*'4 classification'!P216/'FX rate'!$C22,"")</f>
        <v/>
      </c>
      <c r="AW216" s="1497" t="str">
        <f>IF(ISNUMBER(Q216),'Cover Page'!$D$35/1000000*'4 classification'!Q216/'FX rate'!$C22,"")</f>
        <v/>
      </c>
      <c r="AX216" s="1157">
        <f>IF(ISNUMBER(R216),'Cover Page'!$D$35/1000000*'4 classification'!R216/'FX rate'!$C22,"")</f>
        <v>0</v>
      </c>
      <c r="AY216" s="961"/>
      <c r="AZ216" s="961"/>
      <c r="BA216" s="961"/>
      <c r="BB216" s="961"/>
      <c r="BC216" s="961"/>
      <c r="BD216" s="960"/>
      <c r="BE216" s="960"/>
      <c r="BF216" s="960"/>
      <c r="BG216" s="960"/>
      <c r="BH216" s="960"/>
      <c r="BI216" s="960"/>
      <c r="BN216" s="1212">
        <v>2017</v>
      </c>
      <c r="BO216" s="1213" t="str">
        <f>IF(ISNUMBER(C216),'Cover Page'!$D$35/1000000*C216/'FX rate'!$C$22,"")</f>
        <v/>
      </c>
      <c r="BP216" s="1412" t="str">
        <f>IF(ISNUMBER(D216),'Cover Page'!$D$35/1000000*D216/'FX rate'!$C$22,"")</f>
        <v/>
      </c>
      <c r="BQ216" s="1412" t="str">
        <f>IF(ISNUMBER(E216),'Cover Page'!$D$35/1000000*E216/'FX rate'!$C$22,"")</f>
        <v/>
      </c>
      <c r="BR216" s="1412" t="str">
        <f>IF(ISNUMBER(F216),'Cover Page'!$D$35/1000000*F216/'FX rate'!$C$22,"")</f>
        <v/>
      </c>
      <c r="BS216" s="1412" t="str">
        <f>IF(ISNUMBER(G216),'Cover Page'!$D$35/1000000*G216/'FX rate'!$C$22,"")</f>
        <v/>
      </c>
      <c r="BT216" s="1412" t="str">
        <f>IF(ISNUMBER(H216),'Cover Page'!$D$35/1000000*H216/'FX rate'!$C$22,"")</f>
        <v/>
      </c>
      <c r="BU216" s="1412" t="str">
        <f>IF(ISNUMBER(I216),'Cover Page'!$D$35/1000000*I216/'FX rate'!$C$22,"")</f>
        <v/>
      </c>
      <c r="BV216" s="1412" t="str">
        <f>IF(ISNUMBER(J216),'Cover Page'!$D$35/1000000*J216/'FX rate'!$C$22,"")</f>
        <v/>
      </c>
      <c r="BW216" s="1412" t="str">
        <f>IF(ISNUMBER(K216),'Cover Page'!$D$35/1000000*K216/'FX rate'!$C$22,"")</f>
        <v/>
      </c>
      <c r="BX216" s="1412" t="str">
        <f>IF(ISNUMBER(L216),'Cover Page'!$D$35/1000000*L216/'FX rate'!$C$22,"")</f>
        <v/>
      </c>
      <c r="BY216" s="1412" t="str">
        <f>IF(ISNUMBER(M216),'Cover Page'!$D$35/1000000*M216/'FX rate'!$C$22,"")</f>
        <v/>
      </c>
      <c r="BZ216" s="1412" t="str">
        <f>IF(ISNUMBER(N216),'Cover Page'!$D$35/1000000*N216/'FX rate'!$C$22,"")</f>
        <v/>
      </c>
      <c r="CA216" s="1412" t="str">
        <f>IF(ISNUMBER(O216),'Cover Page'!$D$35/1000000*O216/'FX rate'!$C$22,"")</f>
        <v/>
      </c>
      <c r="CB216" s="1412" t="str">
        <f>IF(ISNUMBER(P216),'Cover Page'!$D$35/1000000*P216/'FX rate'!$C$22,"")</f>
        <v/>
      </c>
      <c r="CC216" s="1495" t="str">
        <f>IF(ISNUMBER(Q216),'Cover Page'!$D$35/1000000*Q216/'FX rate'!$C$22,"")</f>
        <v/>
      </c>
      <c r="CD216" s="1213">
        <f>IF(ISNUMBER(R216),'Cover Page'!$D$35/1000000*R216/'FX rate'!$C$22,"")</f>
        <v>0</v>
      </c>
      <c r="CE216" s="1034"/>
      <c r="CF216" s="1034"/>
      <c r="CG216" s="1034"/>
      <c r="CH216" s="1034"/>
      <c r="CI216" s="1034"/>
      <c r="CJ216" s="1034"/>
      <c r="CK216" s="1034"/>
      <c r="CL216" s="1034"/>
      <c r="CM216" s="1034"/>
      <c r="CN216" s="1034"/>
      <c r="CO216" s="1034"/>
      <c r="CP216" s="1034"/>
      <c r="CQ216" s="1034"/>
      <c r="CR216" s="1034"/>
      <c r="CS216" s="1034"/>
    </row>
    <row r="217" spans="1:97" s="2" customFormat="1" ht="14.25" customHeight="1" x14ac:dyDescent="0.2">
      <c r="B217" s="240" t="s">
        <v>653</v>
      </c>
      <c r="C217" s="1372"/>
      <c r="D217" s="1373"/>
      <c r="E217" s="1373"/>
      <c r="F217" s="1373"/>
      <c r="G217" s="1373"/>
      <c r="H217" s="1373"/>
      <c r="I217" s="1373"/>
      <c r="J217" s="1373"/>
      <c r="K217" s="1373"/>
      <c r="L217" s="1374"/>
      <c r="M217" s="1373"/>
      <c r="N217" s="1373"/>
      <c r="O217" s="1373"/>
      <c r="P217" s="1373"/>
      <c r="Q217" s="1374"/>
      <c r="R217" s="692">
        <f>C217+D217+E217+F217+G217+H217+I217+J217+K217+L217+M217+N217+O217+P217+Q217</f>
        <v>0</v>
      </c>
    </row>
    <row r="218" spans="1:97" s="14" customFormat="1" ht="69.95" customHeight="1" thickBot="1" x14ac:dyDescent="0.25">
      <c r="A218" s="2"/>
      <c r="B218" s="230" t="s">
        <v>358</v>
      </c>
      <c r="C218" s="241"/>
      <c r="D218" s="242"/>
      <c r="E218" s="242"/>
      <c r="F218" s="242"/>
      <c r="G218" s="242"/>
      <c r="H218" s="242"/>
      <c r="I218" s="242"/>
      <c r="J218" s="242"/>
      <c r="K218" s="242"/>
      <c r="L218" s="243"/>
      <c r="M218" s="242"/>
      <c r="N218" s="242"/>
      <c r="O218" s="242"/>
      <c r="P218" s="242"/>
      <c r="Q218" s="243"/>
      <c r="R218" s="693"/>
    </row>
    <row r="219" spans="1:97" ht="20.100000000000001" customHeight="1" x14ac:dyDescent="0.2">
      <c r="C219" s="906" t="str">
        <f>IF(MAX(C211:C216)&gt;0,IF(ISBLANK(C210),"Please extend back to at least 2011",""),"")</f>
        <v/>
      </c>
      <c r="D219" s="906" t="str">
        <f t="shared" ref="D219:L219" si="54">IF(MAX(D211:D216)&gt;0,IF(ISBLANK(D210),"Please extend back to at least 2011",""),"")</f>
        <v/>
      </c>
      <c r="E219" s="906" t="str">
        <f t="shared" si="54"/>
        <v/>
      </c>
      <c r="F219" s="906" t="str">
        <f t="shared" si="54"/>
        <v/>
      </c>
      <c r="G219" s="906" t="str">
        <f t="shared" si="54"/>
        <v/>
      </c>
      <c r="H219" s="906" t="str">
        <f t="shared" si="54"/>
        <v/>
      </c>
      <c r="I219" s="906" t="str">
        <f t="shared" si="54"/>
        <v/>
      </c>
      <c r="J219" s="906" t="str">
        <f t="shared" si="54"/>
        <v/>
      </c>
      <c r="K219" s="906" t="str">
        <f t="shared" si="54"/>
        <v/>
      </c>
      <c r="L219" s="906" t="str">
        <f t="shared" si="54"/>
        <v/>
      </c>
    </row>
    <row r="220" spans="1:97" ht="20.100000000000001" customHeight="1" x14ac:dyDescent="0.2">
      <c r="B220" s="1648" t="s">
        <v>671</v>
      </c>
      <c r="C220" s="1649" t="s">
        <v>924</v>
      </c>
      <c r="D220" s="1649" t="s">
        <v>925</v>
      </c>
      <c r="E220" s="1649" t="s">
        <v>926</v>
      </c>
      <c r="F220" s="1649" t="s">
        <v>927</v>
      </c>
      <c r="G220" s="1649" t="s">
        <v>928</v>
      </c>
      <c r="H220" s="1649" t="s">
        <v>929</v>
      </c>
      <c r="I220" s="1649" t="s">
        <v>930</v>
      </c>
      <c r="J220" s="1649" t="s">
        <v>931</v>
      </c>
      <c r="K220" s="1649" t="s">
        <v>932</v>
      </c>
      <c r="L220" s="1649" t="s">
        <v>933</v>
      </c>
      <c r="M220" s="1649" t="s">
        <v>934</v>
      </c>
      <c r="N220" s="1649" t="s">
        <v>935</v>
      </c>
      <c r="O220" s="1649" t="s">
        <v>936</v>
      </c>
      <c r="P220" s="1649" t="s">
        <v>937</v>
      </c>
      <c r="Q220" s="1649" t="s">
        <v>938</v>
      </c>
    </row>
    <row r="221" spans="1:97" ht="20.100000000000001" customHeight="1" x14ac:dyDescent="0.2"/>
    <row r="222" spans="1:97" s="21" customFormat="1" ht="15.95" customHeight="1" x14ac:dyDescent="0.2">
      <c r="A222" s="19"/>
      <c r="B222" s="22" t="s">
        <v>98</v>
      </c>
      <c r="E222" s="22"/>
      <c r="G222" s="22"/>
      <c r="I222" s="22"/>
      <c r="K222" s="22"/>
      <c r="M222" s="22"/>
      <c r="O222" s="22"/>
      <c r="Q222" s="22"/>
      <c r="S222" s="22"/>
      <c r="U222" s="61"/>
    </row>
    <row r="223" spans="1:97" ht="14.25" x14ac:dyDescent="0.2">
      <c r="B223" s="382" t="s">
        <v>483</v>
      </c>
      <c r="D223" s="38"/>
      <c r="E223" s="77"/>
      <c r="F223" s="38"/>
      <c r="G223" s="77"/>
      <c r="H223" s="38"/>
      <c r="I223" s="77"/>
      <c r="J223" s="38"/>
      <c r="K223" s="77"/>
      <c r="L223" s="38"/>
      <c r="M223" s="77"/>
      <c r="N223" s="38"/>
      <c r="O223" s="77"/>
      <c r="P223" s="38"/>
      <c r="Q223" s="77"/>
      <c r="R223" s="38"/>
      <c r="S223" s="77"/>
      <c r="T223" s="38"/>
      <c r="U223" s="63"/>
    </row>
    <row r="224" spans="1:97" ht="14.25" customHeight="1" x14ac:dyDescent="0.2">
      <c r="B224" s="33" t="s">
        <v>235</v>
      </c>
      <c r="D224" s="33"/>
      <c r="E224" s="33"/>
      <c r="F224" s="33"/>
      <c r="G224" s="33"/>
      <c r="H224" s="33"/>
      <c r="I224" s="33"/>
      <c r="J224" s="33"/>
      <c r="K224" s="33"/>
      <c r="L224" s="33"/>
      <c r="M224" s="33"/>
      <c r="N224" s="33"/>
      <c r="O224" s="33"/>
      <c r="P224" s="33"/>
      <c r="Q224" s="33"/>
      <c r="R224" s="33"/>
      <c r="S224" s="33"/>
      <c r="T224" s="33"/>
      <c r="U224" s="62"/>
    </row>
    <row r="225" spans="2:21" ht="14.25" customHeight="1" x14ac:dyDescent="0.2">
      <c r="B225" s="33" t="s">
        <v>150</v>
      </c>
      <c r="D225" s="33"/>
      <c r="E225" s="33"/>
      <c r="F225" s="33"/>
      <c r="G225" s="33"/>
      <c r="H225" s="33"/>
      <c r="I225" s="33"/>
      <c r="J225" s="33"/>
      <c r="K225" s="33"/>
      <c r="L225" s="33"/>
      <c r="M225" s="33"/>
      <c r="N225" s="33"/>
      <c r="O225" s="33"/>
      <c r="P225" s="33"/>
      <c r="Q225" s="33"/>
      <c r="R225" s="33"/>
      <c r="S225" s="33"/>
      <c r="T225" s="33"/>
      <c r="U225" s="62"/>
    </row>
    <row r="226" spans="2:21" ht="14.25" x14ac:dyDescent="0.2">
      <c r="B226" s="382" t="s">
        <v>149</v>
      </c>
      <c r="D226" s="38"/>
      <c r="E226" s="77"/>
      <c r="F226" s="38"/>
      <c r="G226" s="77"/>
      <c r="H226" s="38"/>
      <c r="I226" s="77"/>
      <c r="J226" s="38"/>
      <c r="K226" s="77"/>
      <c r="L226" s="38"/>
      <c r="M226" s="77"/>
      <c r="N226" s="38"/>
      <c r="O226" s="77"/>
      <c r="P226" s="38"/>
      <c r="Q226" s="77"/>
      <c r="R226" s="38"/>
      <c r="S226" s="77"/>
      <c r="T226" s="38"/>
      <c r="U226" s="63"/>
    </row>
    <row r="227" spans="2:21" ht="14.25" x14ac:dyDescent="0.2">
      <c r="B227" s="382" t="s">
        <v>597</v>
      </c>
      <c r="D227" s="38"/>
      <c r="E227" s="77"/>
      <c r="F227" s="38"/>
      <c r="G227" s="77"/>
      <c r="H227" s="38"/>
      <c r="I227" s="77"/>
      <c r="J227" s="38"/>
      <c r="K227" s="77"/>
      <c r="L227" s="38"/>
      <c r="M227" s="77"/>
      <c r="N227" s="38"/>
      <c r="O227" s="77"/>
      <c r="P227" s="38"/>
      <c r="Q227" s="77"/>
      <c r="R227" s="38"/>
      <c r="S227" s="77"/>
      <c r="T227" s="38"/>
      <c r="U227" s="63"/>
    </row>
    <row r="228" spans="2:21" ht="14.25" x14ac:dyDescent="0.2">
      <c r="B228" s="382" t="s">
        <v>356</v>
      </c>
      <c r="D228" s="38"/>
      <c r="E228" s="77"/>
      <c r="F228" s="38"/>
      <c r="G228" s="77"/>
      <c r="H228" s="38"/>
      <c r="I228" s="77"/>
      <c r="J228" s="38"/>
      <c r="K228" s="77"/>
      <c r="L228" s="38"/>
      <c r="M228" s="77"/>
      <c r="N228" s="38"/>
      <c r="O228" s="77"/>
      <c r="P228" s="38"/>
      <c r="Q228" s="77"/>
      <c r="R228" s="38"/>
      <c r="S228" s="77"/>
      <c r="T228" s="38"/>
      <c r="U228" s="63"/>
    </row>
    <row r="229" spans="2:21" ht="14.25" x14ac:dyDescent="0.2">
      <c r="B229" s="382" t="s">
        <v>1233</v>
      </c>
      <c r="D229" s="38"/>
      <c r="E229" s="77"/>
      <c r="F229" s="38"/>
      <c r="G229" s="77"/>
      <c r="H229" s="38"/>
      <c r="I229" s="77"/>
      <c r="J229" s="38"/>
      <c r="K229" s="77"/>
      <c r="L229" s="38"/>
      <c r="M229" s="77"/>
      <c r="N229" s="38"/>
      <c r="O229" s="77"/>
      <c r="P229" s="38"/>
      <c r="Q229" s="77"/>
      <c r="R229" s="38"/>
      <c r="S229" s="77"/>
      <c r="T229" s="38"/>
      <c r="U229" s="63"/>
    </row>
    <row r="230" spans="2:21" ht="14.25" x14ac:dyDescent="0.2">
      <c r="B230" s="76"/>
      <c r="D230" s="38"/>
      <c r="E230" s="76"/>
      <c r="F230" s="38"/>
      <c r="G230" s="76"/>
      <c r="H230" s="38"/>
      <c r="I230" s="76"/>
      <c r="J230" s="38"/>
      <c r="K230" s="76"/>
      <c r="L230" s="38"/>
      <c r="M230" s="76"/>
      <c r="N230" s="38"/>
      <c r="O230" s="76"/>
      <c r="P230" s="38"/>
      <c r="Q230" s="76"/>
      <c r="R230" s="38"/>
      <c r="S230" s="76"/>
      <c r="T230" s="38"/>
      <c r="U230" s="63"/>
    </row>
    <row r="231" spans="2:21" ht="14.25" hidden="1" x14ac:dyDescent="0.2">
      <c r="B231" s="76"/>
      <c r="D231" s="38"/>
      <c r="E231" s="76"/>
      <c r="F231" s="38"/>
      <c r="G231" s="76"/>
      <c r="H231" s="38"/>
      <c r="I231" s="76"/>
      <c r="J231" s="38"/>
      <c r="K231" s="76"/>
      <c r="L231" s="38"/>
      <c r="M231" s="76"/>
      <c r="N231" s="38"/>
      <c r="O231" s="76"/>
      <c r="P231" s="38"/>
      <c r="Q231" s="76"/>
      <c r="R231" s="38"/>
      <c r="S231" s="76"/>
      <c r="T231" s="38"/>
      <c r="U231" s="63"/>
    </row>
    <row r="232" spans="2:21" ht="14.25" hidden="1" x14ac:dyDescent="0.2">
      <c r="B232" s="76"/>
      <c r="D232" s="38"/>
      <c r="E232" s="76"/>
      <c r="F232" s="38"/>
      <c r="G232" s="76"/>
      <c r="H232" s="38"/>
      <c r="I232" s="76"/>
      <c r="J232" s="38"/>
      <c r="K232" s="76"/>
      <c r="L232" s="38"/>
      <c r="M232" s="76"/>
      <c r="N232" s="38"/>
      <c r="O232" s="76"/>
      <c r="P232" s="38"/>
      <c r="Q232" s="76"/>
      <c r="R232" s="38"/>
      <c r="S232" s="76"/>
      <c r="T232" s="38"/>
      <c r="U232" s="63"/>
    </row>
    <row r="233" spans="2:21" ht="14.25" hidden="1" x14ac:dyDescent="0.2">
      <c r="B233" s="33"/>
      <c r="D233" s="38"/>
      <c r="E233" s="33"/>
      <c r="F233" s="38"/>
      <c r="G233" s="33"/>
      <c r="H233" s="38"/>
      <c r="I233" s="33"/>
      <c r="J233" s="38"/>
      <c r="K233" s="33"/>
      <c r="L233" s="38"/>
      <c r="M233" s="33"/>
      <c r="N233" s="38"/>
      <c r="O233" s="33"/>
      <c r="P233" s="38"/>
      <c r="Q233" s="33"/>
      <c r="R233" s="38"/>
      <c r="S233" s="33"/>
      <c r="T233" s="38"/>
      <c r="U233" s="63"/>
    </row>
    <row r="234" spans="2:21" ht="14.25" hidden="1" x14ac:dyDescent="0.2">
      <c r="B234" s="33"/>
      <c r="D234" s="38"/>
      <c r="E234" s="33"/>
      <c r="F234" s="38"/>
      <c r="G234" s="33"/>
      <c r="H234" s="38"/>
      <c r="I234" s="33"/>
      <c r="J234" s="38"/>
      <c r="K234" s="33"/>
      <c r="L234" s="38"/>
      <c r="M234" s="33"/>
      <c r="N234" s="38"/>
      <c r="O234" s="33"/>
      <c r="P234" s="38"/>
      <c r="Q234" s="33"/>
      <c r="R234" s="38"/>
      <c r="S234" s="33"/>
      <c r="T234" s="38"/>
      <c r="U234" s="63"/>
    </row>
    <row r="235" spans="2:21" ht="14.25" hidden="1" x14ac:dyDescent="0.2">
      <c r="B235" s="33"/>
      <c r="D235" s="38"/>
      <c r="E235" s="33"/>
      <c r="F235" s="38"/>
      <c r="G235" s="33"/>
      <c r="H235" s="38"/>
      <c r="I235" s="33"/>
      <c r="J235" s="38"/>
      <c r="K235" s="33"/>
      <c r="L235" s="38"/>
      <c r="M235" s="33"/>
      <c r="N235" s="38"/>
      <c r="O235" s="33"/>
      <c r="P235" s="38"/>
      <c r="Q235" s="33"/>
      <c r="R235" s="38"/>
      <c r="S235" s="33"/>
      <c r="T235" s="38"/>
      <c r="U235" s="63"/>
    </row>
    <row r="236" spans="2:21" ht="14.25" hidden="1" customHeight="1" x14ac:dyDescent="0.2">
      <c r="B236" s="33"/>
      <c r="D236" s="33"/>
      <c r="E236" s="33"/>
      <c r="F236" s="33"/>
      <c r="G236" s="33"/>
      <c r="H236" s="33"/>
      <c r="I236" s="33"/>
      <c r="J236" s="33"/>
      <c r="K236" s="33"/>
      <c r="L236" s="33"/>
      <c r="M236" s="33"/>
      <c r="N236" s="33"/>
      <c r="O236" s="33"/>
      <c r="P236" s="33"/>
      <c r="Q236" s="33"/>
      <c r="R236" s="33"/>
      <c r="S236" s="33"/>
      <c r="T236" s="33"/>
      <c r="U236" s="62"/>
    </row>
    <row r="237" spans="2:21" ht="14.25" hidden="1" x14ac:dyDescent="0.2">
      <c r="B237" s="33"/>
      <c r="D237" s="33"/>
      <c r="E237" s="33"/>
      <c r="F237" s="33"/>
      <c r="G237" s="33"/>
      <c r="H237" s="33"/>
      <c r="I237" s="33"/>
      <c r="J237" s="33"/>
      <c r="K237" s="33"/>
      <c r="L237" s="33"/>
      <c r="M237" s="33"/>
      <c r="N237" s="33"/>
      <c r="O237" s="33"/>
      <c r="P237" s="33"/>
      <c r="Q237" s="33"/>
      <c r="R237" s="33"/>
      <c r="S237" s="33"/>
      <c r="T237" s="33"/>
      <c r="U237" s="62"/>
    </row>
    <row r="238" spans="2:21" ht="14.25" hidden="1" customHeight="1" x14ac:dyDescent="0.2">
      <c r="B238" s="76"/>
      <c r="D238" s="33"/>
      <c r="E238" s="76"/>
      <c r="F238" s="33"/>
      <c r="G238" s="76"/>
      <c r="H238" s="33"/>
      <c r="I238" s="76"/>
      <c r="J238" s="33"/>
      <c r="K238" s="76"/>
      <c r="L238" s="33"/>
      <c r="M238" s="76"/>
      <c r="N238" s="33"/>
      <c r="O238" s="76"/>
      <c r="P238" s="33"/>
      <c r="Q238" s="76"/>
      <c r="R238" s="33"/>
      <c r="S238" s="76"/>
      <c r="T238" s="33"/>
      <c r="U238" s="62"/>
    </row>
    <row r="239" spans="2:21" ht="14.25" hidden="1" customHeight="1" x14ac:dyDescent="0.2">
      <c r="B239" s="76"/>
      <c r="D239" s="33"/>
      <c r="E239" s="76"/>
      <c r="F239" s="33"/>
      <c r="G239" s="76"/>
      <c r="H239" s="33"/>
      <c r="I239" s="76"/>
      <c r="J239" s="33"/>
      <c r="K239" s="76"/>
      <c r="L239" s="33"/>
      <c r="M239" s="76"/>
      <c r="N239" s="33"/>
      <c r="O239" s="76"/>
      <c r="P239" s="33"/>
      <c r="Q239" s="76"/>
      <c r="R239" s="33"/>
      <c r="S239" s="76"/>
      <c r="T239" s="33"/>
      <c r="U239" s="62"/>
    </row>
    <row r="240" spans="2:21" ht="14.25" hidden="1" x14ac:dyDescent="0.2">
      <c r="B240" s="33"/>
      <c r="D240" s="38"/>
      <c r="E240" s="33"/>
      <c r="F240" s="38"/>
      <c r="G240" s="33"/>
      <c r="H240" s="38"/>
      <c r="I240" s="33"/>
      <c r="J240" s="38"/>
      <c r="K240" s="33"/>
      <c r="L240" s="38"/>
      <c r="M240" s="33"/>
      <c r="N240" s="38"/>
      <c r="O240" s="33"/>
      <c r="P240" s="38"/>
      <c r="Q240" s="33"/>
      <c r="R240" s="38"/>
      <c r="S240" s="33"/>
      <c r="T240" s="38"/>
      <c r="U240" s="63"/>
    </row>
    <row r="241" spans="1:21" ht="14.25" hidden="1" x14ac:dyDescent="0.2">
      <c r="B241" s="33"/>
      <c r="D241" s="38"/>
      <c r="E241" s="33"/>
      <c r="F241" s="38"/>
      <c r="G241" s="33"/>
      <c r="H241" s="38"/>
      <c r="I241" s="33"/>
      <c r="J241" s="38"/>
      <c r="K241" s="33"/>
      <c r="L241" s="38"/>
      <c r="M241" s="33"/>
      <c r="N241" s="38"/>
      <c r="O241" s="33"/>
      <c r="P241" s="38"/>
      <c r="Q241" s="33"/>
      <c r="R241" s="38"/>
      <c r="S241" s="33"/>
      <c r="T241" s="38"/>
      <c r="U241" s="63"/>
    </row>
    <row r="242" spans="1:21" ht="14.25" hidden="1" customHeight="1" x14ac:dyDescent="0.2">
      <c r="B242" s="4"/>
      <c r="C242" s="4"/>
      <c r="D242" s="4"/>
      <c r="E242" s="4"/>
      <c r="F242" s="4"/>
      <c r="G242" s="4"/>
      <c r="H242" s="4"/>
      <c r="I242" s="4"/>
      <c r="J242" s="4"/>
      <c r="K242" s="4"/>
      <c r="L242" s="4"/>
      <c r="M242" s="4"/>
      <c r="N242" s="4"/>
      <c r="O242" s="4"/>
      <c r="P242" s="4"/>
      <c r="Q242" s="4"/>
      <c r="R242" s="4"/>
      <c r="S242" s="4"/>
      <c r="T242" s="4"/>
      <c r="U242" s="18"/>
    </row>
    <row r="243" spans="1:21" s="2" customFormat="1" ht="12" hidden="1" customHeight="1" x14ac:dyDescent="0.2">
      <c r="A243" s="3"/>
      <c r="B243" s="4"/>
      <c r="C243" s="4"/>
      <c r="D243" s="4"/>
      <c r="E243" s="4"/>
      <c r="F243" s="4"/>
      <c r="G243" s="4"/>
      <c r="H243" s="4"/>
      <c r="I243" s="4"/>
      <c r="J243" s="4"/>
      <c r="K243" s="4"/>
      <c r="L243" s="4"/>
      <c r="M243" s="4"/>
      <c r="N243" s="4"/>
      <c r="O243" s="4"/>
      <c r="P243" s="4"/>
      <c r="Q243" s="4"/>
      <c r="R243" s="4"/>
      <c r="S243" s="4"/>
      <c r="T243" s="4"/>
      <c r="U243" s="18"/>
    </row>
    <row r="244" spans="1:21" ht="14.25" hidden="1" customHeight="1" x14ac:dyDescent="0.2">
      <c r="B244" s="23"/>
      <c r="C244" s="23"/>
      <c r="D244" s="23"/>
      <c r="E244" s="23"/>
      <c r="F244" s="23"/>
      <c r="G244" s="23"/>
      <c r="H244" s="23"/>
      <c r="I244" s="23"/>
      <c r="J244" s="23"/>
      <c r="K244" s="23"/>
      <c r="L244" s="23"/>
      <c r="M244" s="23"/>
      <c r="N244" s="23"/>
      <c r="O244" s="23"/>
      <c r="P244" s="23"/>
      <c r="Q244" s="23"/>
      <c r="R244" s="23"/>
      <c r="S244" s="23"/>
      <c r="T244" s="23"/>
      <c r="U244" s="64"/>
    </row>
    <row r="245" spans="1:21" ht="14.25" hidden="1" customHeight="1" x14ac:dyDescent="0.2"/>
    <row r="246" spans="1:21" ht="14.25" hidden="1" customHeight="1" x14ac:dyDescent="0.2"/>
    <row r="247" spans="1:21" ht="14.25" hidden="1" customHeight="1" x14ac:dyDescent="0.2"/>
    <row r="248" spans="1:21" ht="14.25" hidden="1" customHeight="1" x14ac:dyDescent="0.2"/>
    <row r="249" spans="1:21" ht="14.25" hidden="1" customHeight="1" x14ac:dyDescent="0.2"/>
    <row r="250" spans="1:21" ht="14.25" hidden="1" customHeight="1" x14ac:dyDescent="0.2"/>
    <row r="251" spans="1:21" ht="14.25" hidden="1" customHeight="1" x14ac:dyDescent="0.2"/>
    <row r="252" spans="1:21" ht="14.25" hidden="1" customHeight="1" x14ac:dyDescent="0.2"/>
    <row r="253" spans="1:21" ht="14.25" hidden="1" customHeight="1" x14ac:dyDescent="0.2"/>
    <row r="254" spans="1:21" ht="14.25" hidden="1" customHeight="1" x14ac:dyDescent="0.2"/>
    <row r="255" spans="1:21" ht="14.25" hidden="1" customHeight="1" x14ac:dyDescent="0.2"/>
    <row r="256" spans="1:21" ht="14.25" hidden="1" customHeight="1" x14ac:dyDescent="0.2"/>
    <row r="257" ht="14.25" hidden="1" customHeight="1" x14ac:dyDescent="0.2"/>
    <row r="258" ht="14.25" hidden="1" customHeight="1" x14ac:dyDescent="0.2"/>
    <row r="259" ht="14.25" hidden="1" customHeight="1" x14ac:dyDescent="0.2"/>
    <row r="260" ht="14.25" hidden="1" customHeight="1" x14ac:dyDescent="0.2"/>
    <row r="261" ht="14.25" hidden="1" customHeight="1" x14ac:dyDescent="0.2"/>
    <row r="262" ht="14.25" hidden="1" customHeight="1" x14ac:dyDescent="0.2"/>
    <row r="263" ht="14.25" hidden="1" customHeight="1" x14ac:dyDescent="0.2"/>
    <row r="264" ht="14.25" hidden="1" customHeight="1" x14ac:dyDescent="0.2"/>
    <row r="265" ht="14.25" hidden="1" customHeight="1" x14ac:dyDescent="0.2"/>
    <row r="266" ht="14.25" hidden="1" customHeight="1" x14ac:dyDescent="0.2"/>
    <row r="267" ht="14.25" hidden="1" customHeight="1" x14ac:dyDescent="0.2"/>
    <row r="268" ht="14.25" hidden="1" customHeight="1" x14ac:dyDescent="0.2"/>
    <row r="269" ht="14.25" hidden="1" customHeight="1" x14ac:dyDescent="0.2"/>
    <row r="270" ht="14.25" hidden="1" customHeight="1" x14ac:dyDescent="0.2"/>
    <row r="271" ht="14.25" hidden="1" customHeight="1" x14ac:dyDescent="0.2"/>
    <row r="272" ht="14.25" hidden="1" customHeight="1" x14ac:dyDescent="0.2"/>
    <row r="273" ht="14.25" hidden="1" customHeight="1" x14ac:dyDescent="0.2"/>
    <row r="274" ht="14.25" hidden="1" customHeight="1" x14ac:dyDescent="0.2"/>
    <row r="275" ht="14.25" hidden="1" customHeight="1" x14ac:dyDescent="0.2"/>
    <row r="276" ht="14.25" hidden="1" customHeight="1" x14ac:dyDescent="0.2"/>
    <row r="277" ht="14.25" hidden="1" customHeight="1" x14ac:dyDescent="0.2"/>
    <row r="278" ht="14.25" hidden="1" customHeight="1" x14ac:dyDescent="0.2"/>
    <row r="279" ht="14.25" hidden="1" customHeight="1" x14ac:dyDescent="0.2"/>
    <row r="280" ht="14.25" hidden="1" customHeight="1" x14ac:dyDescent="0.2"/>
    <row r="281" ht="14.25" hidden="1" customHeight="1" x14ac:dyDescent="0.2"/>
    <row r="282" ht="14.25" hidden="1" customHeight="1" x14ac:dyDescent="0.2"/>
    <row r="283" ht="14.25" hidden="1" customHeight="1" x14ac:dyDescent="0.2"/>
    <row r="284" ht="14.25" hidden="1" customHeight="1" x14ac:dyDescent="0.2"/>
    <row r="285" ht="14.25" hidden="1" customHeight="1" x14ac:dyDescent="0.2"/>
    <row r="286" ht="14.25" hidden="1" customHeight="1" x14ac:dyDescent="0.2"/>
    <row r="287" ht="14.25" hidden="1" customHeight="1" x14ac:dyDescent="0.2"/>
    <row r="288" ht="14.25" hidden="1" customHeight="1" x14ac:dyDescent="0.2"/>
    <row r="289" ht="14.25" hidden="1" customHeight="1" x14ac:dyDescent="0.2"/>
    <row r="290" ht="14.25" hidden="1" customHeight="1" x14ac:dyDescent="0.2"/>
    <row r="291" ht="14.25" hidden="1" customHeight="1" x14ac:dyDescent="0.2"/>
    <row r="292" ht="14.25" hidden="1" customHeight="1" x14ac:dyDescent="0.2"/>
    <row r="293" ht="14.25" hidden="1" customHeight="1" x14ac:dyDescent="0.2"/>
    <row r="294" ht="14.25" hidden="1" customHeight="1" x14ac:dyDescent="0.2"/>
    <row r="295" ht="14.25" hidden="1" customHeight="1" x14ac:dyDescent="0.2"/>
    <row r="296" ht="14.25" hidden="1" customHeight="1" x14ac:dyDescent="0.2"/>
    <row r="297" ht="14.25" hidden="1" customHeight="1" x14ac:dyDescent="0.2"/>
    <row r="298" ht="14.25" hidden="1" customHeight="1" x14ac:dyDescent="0.2"/>
    <row r="299" ht="14.25" hidden="1" customHeight="1" x14ac:dyDescent="0.2"/>
    <row r="300" ht="14.25" hidden="1" customHeight="1" x14ac:dyDescent="0.2"/>
    <row r="301" ht="14.25" hidden="1" customHeight="1" x14ac:dyDescent="0.2"/>
    <row r="302" ht="14.25" hidden="1" customHeight="1" x14ac:dyDescent="0.2"/>
    <row r="303" ht="14.25" hidden="1" customHeight="1" x14ac:dyDescent="0.2"/>
    <row r="304" ht="14.25" hidden="1" customHeight="1" x14ac:dyDescent="0.2"/>
    <row r="305" ht="14.25" hidden="1" customHeight="1" x14ac:dyDescent="0.2"/>
    <row r="306" ht="14.25" hidden="1" customHeight="1" x14ac:dyDescent="0.2"/>
    <row r="307" ht="14.25" hidden="1" customHeight="1" x14ac:dyDescent="0.2"/>
    <row r="308" ht="14.25" hidden="1" customHeight="1" x14ac:dyDescent="0.2"/>
    <row r="309" ht="14.25" hidden="1" customHeight="1" x14ac:dyDescent="0.2"/>
    <row r="310" ht="14.25" hidden="1" customHeight="1" x14ac:dyDescent="0.2"/>
    <row r="311" ht="14.25" hidden="1" customHeight="1" x14ac:dyDescent="0.2"/>
    <row r="312" ht="14.25" hidden="1" customHeight="1" x14ac:dyDescent="0.2"/>
    <row r="313" ht="14.25" hidden="1" customHeight="1" x14ac:dyDescent="0.2"/>
    <row r="314" ht="14.25" hidden="1" customHeight="1" x14ac:dyDescent="0.2"/>
    <row r="315" ht="14.25" hidden="1" customHeight="1" x14ac:dyDescent="0.2"/>
    <row r="316" ht="14.25" hidden="1" customHeight="1" x14ac:dyDescent="0.2"/>
    <row r="317" ht="14.25" hidden="1" customHeight="1" x14ac:dyDescent="0.2"/>
    <row r="318" ht="14.25" hidden="1" customHeight="1" x14ac:dyDescent="0.2"/>
    <row r="319" ht="14.25" hidden="1" customHeight="1" x14ac:dyDescent="0.2"/>
    <row r="320" ht="14.25" hidden="1" customHeight="1" x14ac:dyDescent="0.2"/>
    <row r="321" ht="14.25" hidden="1" customHeight="1" x14ac:dyDescent="0.2"/>
    <row r="322" ht="14.25" hidden="1" customHeight="1" x14ac:dyDescent="0.2"/>
    <row r="323" ht="14.25" hidden="1" customHeight="1" x14ac:dyDescent="0.2"/>
    <row r="324" ht="14.25" hidden="1" customHeight="1" x14ac:dyDescent="0.2"/>
    <row r="325" ht="14.25" hidden="1" customHeight="1" x14ac:dyDescent="0.2"/>
    <row r="326" ht="14.25" hidden="1" customHeight="1" x14ac:dyDescent="0.2"/>
    <row r="327" ht="14.25" hidden="1" customHeight="1" x14ac:dyDescent="0.2"/>
    <row r="328" ht="14.25" hidden="1" customHeight="1" x14ac:dyDescent="0.2"/>
    <row r="329" ht="14.25" hidden="1" customHeight="1" x14ac:dyDescent="0.2"/>
    <row r="330" ht="14.25" hidden="1" customHeight="1" x14ac:dyDescent="0.2"/>
    <row r="331" ht="14.25" hidden="1" customHeight="1" x14ac:dyDescent="0.2"/>
    <row r="332" ht="14.25" hidden="1" customHeight="1" x14ac:dyDescent="0.2"/>
    <row r="333" ht="14.25" hidden="1" customHeight="1" x14ac:dyDescent="0.2"/>
    <row r="334" ht="14.25" hidden="1" customHeight="1" x14ac:dyDescent="0.2"/>
    <row r="335" ht="14.25" hidden="1" customHeight="1" x14ac:dyDescent="0.2"/>
    <row r="336" ht="14.25" hidden="1" customHeight="1" x14ac:dyDescent="0.2"/>
    <row r="337" ht="14.25" hidden="1" customHeight="1" x14ac:dyDescent="0.2"/>
    <row r="338" ht="14.25" hidden="1" customHeight="1" x14ac:dyDescent="0.2"/>
    <row r="339" ht="14.25" hidden="1" customHeight="1" x14ac:dyDescent="0.2"/>
    <row r="340" ht="14.25" hidden="1" customHeight="1" x14ac:dyDescent="0.2"/>
    <row r="341" ht="14.25" hidden="1" customHeight="1" x14ac:dyDescent="0.2"/>
    <row r="342" ht="14.25" hidden="1" customHeight="1" x14ac:dyDescent="0.2"/>
    <row r="343" ht="14.25" hidden="1" customHeight="1" x14ac:dyDescent="0.2"/>
    <row r="344" ht="14.25" hidden="1" customHeight="1" x14ac:dyDescent="0.2"/>
    <row r="345" ht="14.25" hidden="1" customHeight="1" x14ac:dyDescent="0.2"/>
    <row r="346" ht="14.25" hidden="1" customHeight="1" x14ac:dyDescent="0.2"/>
    <row r="347" ht="14.25" hidden="1" customHeight="1" x14ac:dyDescent="0.2"/>
    <row r="348" ht="14.25" hidden="1" customHeight="1" x14ac:dyDescent="0.2"/>
    <row r="349" ht="14.25" hidden="1" customHeight="1" x14ac:dyDescent="0.2"/>
    <row r="350" ht="14.25" hidden="1" customHeight="1" x14ac:dyDescent="0.2"/>
    <row r="351" ht="14.25" hidden="1" customHeight="1" x14ac:dyDescent="0.2"/>
    <row r="352" ht="14.25" hidden="1" customHeight="1" x14ac:dyDescent="0.2"/>
    <row r="353" ht="14.25" hidden="1" customHeight="1" x14ac:dyDescent="0.2"/>
    <row r="354" ht="14.25" hidden="1" customHeight="1" x14ac:dyDescent="0.2"/>
    <row r="355" ht="14.25" hidden="1" customHeight="1" x14ac:dyDescent="0.2"/>
    <row r="356" ht="14.25" hidden="1" customHeight="1" x14ac:dyDescent="0.2"/>
    <row r="357" ht="14.25" hidden="1" customHeight="1" x14ac:dyDescent="0.2"/>
    <row r="358" ht="14.25" hidden="1" customHeight="1" x14ac:dyDescent="0.2"/>
    <row r="359" ht="14.25" hidden="1" customHeight="1" x14ac:dyDescent="0.2"/>
    <row r="360" ht="14.25" hidden="1" customHeight="1" x14ac:dyDescent="0.2"/>
    <row r="361" ht="14.25" hidden="1" customHeight="1" x14ac:dyDescent="0.2"/>
    <row r="362" ht="14.25" hidden="1" customHeight="1" x14ac:dyDescent="0.2"/>
    <row r="363" ht="14.25" hidden="1" customHeight="1" x14ac:dyDescent="0.2"/>
    <row r="364" ht="14.25" hidden="1" customHeight="1" x14ac:dyDescent="0.2"/>
    <row r="365" ht="14.25" hidden="1" customHeight="1" x14ac:dyDescent="0.2"/>
    <row r="366" ht="14.25" hidden="1" customHeight="1" x14ac:dyDescent="0.2"/>
    <row r="367" ht="14.25" hidden="1" customHeight="1" x14ac:dyDescent="0.2"/>
    <row r="368" ht="14.25" hidden="1" customHeight="1" x14ac:dyDescent="0.2"/>
    <row r="369" ht="14.25" hidden="1" customHeight="1" x14ac:dyDescent="0.2"/>
    <row r="370" ht="14.25" hidden="1" customHeight="1" x14ac:dyDescent="0.2"/>
    <row r="371" ht="14.25" hidden="1" customHeight="1" x14ac:dyDescent="0.2"/>
    <row r="372" ht="14.25" hidden="1" customHeight="1" x14ac:dyDescent="0.2"/>
    <row r="373" ht="14.25" hidden="1" customHeight="1" x14ac:dyDescent="0.2"/>
    <row r="374" ht="14.25" hidden="1" customHeight="1" x14ac:dyDescent="0.2"/>
    <row r="375" ht="14.25" hidden="1" customHeight="1" x14ac:dyDescent="0.2"/>
    <row r="376" ht="14.25" hidden="1" customHeight="1" x14ac:dyDescent="0.2"/>
    <row r="377" ht="14.25" hidden="1" customHeight="1" x14ac:dyDescent="0.2"/>
    <row r="378" ht="14.25" hidden="1" customHeight="1" x14ac:dyDescent="0.2"/>
    <row r="379" ht="14.25" hidden="1" customHeight="1" x14ac:dyDescent="0.2"/>
    <row r="380" ht="14.25" hidden="1" customHeight="1" x14ac:dyDescent="0.2"/>
    <row r="381" ht="14.25" hidden="1" customHeight="1" x14ac:dyDescent="0.2"/>
    <row r="382" ht="14.25" hidden="1" customHeight="1" x14ac:dyDescent="0.2"/>
    <row r="383" ht="14.25" hidden="1" customHeight="1" x14ac:dyDescent="0.2"/>
    <row r="384" ht="14.25" hidden="1" customHeight="1" x14ac:dyDescent="0.2"/>
    <row r="385" ht="14.25" hidden="1" customHeight="1" x14ac:dyDescent="0.2"/>
    <row r="386" ht="14.25" hidden="1" customHeight="1" x14ac:dyDescent="0.2"/>
    <row r="387" ht="14.25" hidden="1" customHeight="1" x14ac:dyDescent="0.2"/>
    <row r="388" ht="14.25" hidden="1" customHeight="1" x14ac:dyDescent="0.2"/>
    <row r="389" ht="14.25" hidden="1" customHeight="1" x14ac:dyDescent="0.2"/>
    <row r="390" ht="14.25" hidden="1" customHeight="1" x14ac:dyDescent="0.2"/>
    <row r="391" ht="14.25" hidden="1" customHeight="1" x14ac:dyDescent="0.2"/>
    <row r="392" ht="14.25" hidden="1" customHeight="1" x14ac:dyDescent="0.2"/>
    <row r="393" ht="14.25" hidden="1" customHeight="1" x14ac:dyDescent="0.2"/>
    <row r="394" ht="14.25" hidden="1" customHeight="1" x14ac:dyDescent="0.2"/>
    <row r="395" ht="14.25" hidden="1" customHeight="1" x14ac:dyDescent="0.2"/>
    <row r="396" ht="14.25" hidden="1" customHeight="1" x14ac:dyDescent="0.2"/>
    <row r="397" ht="14.25" hidden="1" customHeight="1" x14ac:dyDescent="0.2"/>
    <row r="398" ht="14.25" hidden="1" customHeight="1" x14ac:dyDescent="0.2"/>
    <row r="399" ht="14.25" hidden="1" customHeight="1" x14ac:dyDescent="0.2"/>
    <row r="400" ht="14.25" hidden="1" customHeight="1" x14ac:dyDescent="0.2"/>
    <row r="401" ht="14.25" hidden="1" customHeight="1" x14ac:dyDescent="0.2"/>
    <row r="402" ht="14.25" hidden="1" customHeight="1" x14ac:dyDescent="0.2"/>
    <row r="403" ht="14.25" hidden="1" customHeight="1" x14ac:dyDescent="0.2"/>
    <row r="404" ht="14.25" hidden="1" customHeight="1" x14ac:dyDescent="0.2"/>
    <row r="405" ht="14.25" hidden="1" customHeight="1" x14ac:dyDescent="0.2"/>
    <row r="406" ht="14.25" hidden="1" customHeight="1" x14ac:dyDescent="0.2"/>
    <row r="407" ht="14.25" hidden="1" customHeight="1" x14ac:dyDescent="0.2"/>
    <row r="408" ht="14.25" hidden="1" customHeight="1" x14ac:dyDescent="0.2"/>
    <row r="409" ht="14.25" hidden="1" customHeight="1" x14ac:dyDescent="0.2"/>
    <row r="410" ht="14.25" hidden="1" customHeight="1" x14ac:dyDescent="0.2"/>
    <row r="411" ht="14.25" hidden="1" customHeight="1" x14ac:dyDescent="0.2"/>
    <row r="412" ht="14.25" hidden="1" customHeight="1" x14ac:dyDescent="0.2"/>
    <row r="413" ht="14.25" hidden="1" customHeight="1" x14ac:dyDescent="0.2"/>
    <row r="414" ht="14.25" hidden="1" customHeight="1" x14ac:dyDescent="0.2"/>
    <row r="415" ht="14.25" hidden="1" customHeight="1" x14ac:dyDescent="0.2"/>
    <row r="416" ht="14.25" hidden="1" customHeight="1" x14ac:dyDescent="0.2"/>
    <row r="417" ht="14.25" hidden="1" customHeight="1" x14ac:dyDescent="0.2"/>
    <row r="418" ht="14.25" hidden="1" customHeight="1" x14ac:dyDescent="0.2"/>
    <row r="419" ht="14.25" hidden="1" customHeight="1" x14ac:dyDescent="0.2"/>
    <row r="420" ht="14.25" hidden="1" customHeight="1" x14ac:dyDescent="0.2"/>
    <row r="421" ht="14.25" hidden="1" customHeight="1" x14ac:dyDescent="0.2"/>
    <row r="422" ht="14.25" hidden="1" customHeight="1" x14ac:dyDescent="0.2"/>
    <row r="423" ht="14.25" hidden="1" customHeight="1" x14ac:dyDescent="0.2"/>
    <row r="424" ht="14.25" hidden="1" customHeight="1" x14ac:dyDescent="0.2"/>
    <row r="425" ht="14.25" hidden="1" customHeight="1" x14ac:dyDescent="0.2"/>
    <row r="426" ht="14.25" hidden="1" customHeight="1" x14ac:dyDescent="0.2"/>
    <row r="427" ht="14.25" hidden="1" customHeight="1" x14ac:dyDescent="0.2"/>
    <row r="428" ht="14.25" hidden="1" customHeight="1" x14ac:dyDescent="0.2"/>
    <row r="429" ht="14.25" hidden="1" customHeight="1" x14ac:dyDescent="0.2"/>
    <row r="430" ht="14.25" hidden="1" customHeight="1" x14ac:dyDescent="0.2"/>
    <row r="431" ht="14.25" hidden="1" customHeight="1" x14ac:dyDescent="0.2"/>
    <row r="432" ht="14.25" hidden="1" customHeight="1" x14ac:dyDescent="0.2"/>
    <row r="433" ht="14.25" hidden="1" customHeight="1" x14ac:dyDescent="0.2"/>
    <row r="434" ht="14.25" hidden="1" customHeight="1" x14ac:dyDescent="0.2"/>
    <row r="435" ht="14.25" hidden="1" customHeight="1" x14ac:dyDescent="0.2"/>
    <row r="436" ht="14.25" hidden="1" customHeight="1" x14ac:dyDescent="0.2"/>
    <row r="437" ht="14.25" hidden="1" customHeight="1" x14ac:dyDescent="0.2"/>
    <row r="438" ht="14.25" hidden="1" customHeight="1" x14ac:dyDescent="0.2"/>
    <row r="439" ht="14.25" hidden="1" customHeight="1" x14ac:dyDescent="0.2"/>
    <row r="440" ht="14.25" hidden="1" customHeight="1" x14ac:dyDescent="0.2"/>
    <row r="441" ht="14.25" hidden="1" customHeight="1" x14ac:dyDescent="0.2"/>
    <row r="442" ht="14.25" hidden="1" customHeight="1" x14ac:dyDescent="0.2"/>
    <row r="443" ht="14.25" hidden="1" customHeight="1" x14ac:dyDescent="0.2"/>
    <row r="444" ht="14.25" hidden="1" customHeight="1" x14ac:dyDescent="0.2"/>
    <row r="445" ht="14.25" hidden="1" customHeight="1" x14ac:dyDescent="0.2"/>
    <row r="446" ht="14.25" hidden="1" customHeight="1" x14ac:dyDescent="0.2"/>
    <row r="447" ht="14.25" hidden="1" customHeight="1" x14ac:dyDescent="0.2"/>
    <row r="448" ht="14.25" hidden="1" customHeight="1" x14ac:dyDescent="0.2"/>
    <row r="449" ht="14.25" hidden="1" customHeight="1" x14ac:dyDescent="0.2"/>
    <row r="450" ht="14.25" hidden="1" customHeight="1" x14ac:dyDescent="0.2"/>
    <row r="451" ht="14.25" hidden="1" customHeight="1" x14ac:dyDescent="0.2"/>
    <row r="452" ht="14.25" hidden="1" customHeight="1" x14ac:dyDescent="0.2"/>
    <row r="453" ht="14.25" hidden="1" customHeight="1" x14ac:dyDescent="0.2"/>
    <row r="454" ht="14.25" hidden="1" customHeight="1" x14ac:dyDescent="0.2"/>
    <row r="455" ht="14.25" hidden="1" customHeight="1" x14ac:dyDescent="0.2"/>
    <row r="456" ht="14.25" hidden="1" customHeight="1" x14ac:dyDescent="0.2"/>
    <row r="457" ht="14.25" hidden="1" customHeight="1" x14ac:dyDescent="0.2"/>
    <row r="458" ht="14.25" hidden="1" customHeight="1" x14ac:dyDescent="0.2"/>
    <row r="459" ht="14.25" hidden="1" customHeight="1" x14ac:dyDescent="0.2"/>
    <row r="460" ht="14.25" hidden="1" customHeight="1" x14ac:dyDescent="0.2"/>
    <row r="461" ht="14.25" hidden="1" customHeight="1" x14ac:dyDescent="0.2"/>
    <row r="462" ht="14.25" hidden="1" customHeight="1" x14ac:dyDescent="0.2"/>
    <row r="463" ht="14.25" hidden="1" customHeight="1" x14ac:dyDescent="0.2"/>
    <row r="464" ht="14.25" hidden="1" customHeight="1" x14ac:dyDescent="0.2"/>
    <row r="465" ht="14.25" hidden="1" customHeight="1" x14ac:dyDescent="0.2"/>
    <row r="466" ht="14.25" hidden="1" customHeight="1" x14ac:dyDescent="0.2"/>
    <row r="467" ht="14.25" hidden="1" customHeight="1" x14ac:dyDescent="0.2"/>
    <row r="468" ht="14.25" hidden="1" customHeight="1" x14ac:dyDescent="0.2"/>
    <row r="469" ht="14.25" hidden="1" customHeight="1" x14ac:dyDescent="0.2"/>
    <row r="470" ht="14.25" hidden="1" customHeight="1" x14ac:dyDescent="0.2"/>
    <row r="471" ht="14.25" hidden="1" customHeight="1" x14ac:dyDescent="0.2"/>
    <row r="472" ht="14.25" hidden="1" customHeight="1" x14ac:dyDescent="0.2"/>
    <row r="473" ht="14.25" hidden="1" customHeight="1" x14ac:dyDescent="0.2"/>
    <row r="474" ht="14.25" hidden="1" customHeight="1" x14ac:dyDescent="0.2"/>
    <row r="475" ht="14.25" hidden="1" customHeight="1" x14ac:dyDescent="0.2"/>
    <row r="476" ht="14.25" hidden="1" customHeight="1" x14ac:dyDescent="0.2"/>
    <row r="477" ht="14.25" hidden="1" customHeight="1" x14ac:dyDescent="0.2"/>
    <row r="478" ht="14.25" hidden="1" customHeight="1" x14ac:dyDescent="0.2"/>
    <row r="479" ht="14.25" hidden="1" customHeight="1" x14ac:dyDescent="0.2"/>
    <row r="480" ht="14.25" hidden="1" customHeight="1" x14ac:dyDescent="0.2"/>
    <row r="481" ht="14.25" hidden="1" customHeight="1" x14ac:dyDescent="0.2"/>
    <row r="482" ht="14.25" hidden="1" customHeight="1" x14ac:dyDescent="0.2"/>
    <row r="483" ht="14.25" hidden="1" customHeight="1" x14ac:dyDescent="0.2"/>
    <row r="484" ht="14.25" hidden="1" customHeight="1" x14ac:dyDescent="0.2"/>
    <row r="485" ht="14.25" hidden="1" customHeight="1" x14ac:dyDescent="0.2"/>
    <row r="486" ht="14.25" hidden="1" customHeight="1" x14ac:dyDescent="0.2"/>
    <row r="487" ht="14.25" hidden="1" customHeight="1" x14ac:dyDescent="0.2"/>
    <row r="488" ht="14.25" hidden="1" customHeight="1" x14ac:dyDescent="0.2"/>
    <row r="489" ht="14.25" hidden="1" customHeight="1" x14ac:dyDescent="0.2"/>
    <row r="490" ht="14.25" hidden="1" customHeight="1" x14ac:dyDescent="0.2"/>
    <row r="491" ht="14.25" hidden="1" customHeight="1" x14ac:dyDescent="0.2"/>
    <row r="492" ht="14.25" hidden="1" customHeight="1" x14ac:dyDescent="0.2"/>
    <row r="493" ht="14.25" hidden="1" customHeight="1" x14ac:dyDescent="0.2"/>
    <row r="494" ht="14.25" hidden="1" customHeight="1" x14ac:dyDescent="0.2"/>
    <row r="495" ht="14.25" hidden="1" customHeight="1" x14ac:dyDescent="0.2"/>
    <row r="496" ht="14.25" hidden="1" customHeight="1" x14ac:dyDescent="0.2"/>
    <row r="497" ht="14.25" hidden="1" customHeight="1" x14ac:dyDescent="0.2"/>
    <row r="498" ht="14.25" hidden="1" customHeight="1" x14ac:dyDescent="0.2"/>
    <row r="499" ht="14.25" hidden="1" customHeight="1" x14ac:dyDescent="0.2"/>
    <row r="500" ht="14.25" hidden="1" customHeight="1" x14ac:dyDescent="0.2"/>
    <row r="501" ht="14.25" hidden="1" customHeight="1" x14ac:dyDescent="0.2"/>
    <row r="502" ht="14.25" hidden="1" customHeight="1" x14ac:dyDescent="0.2"/>
    <row r="503" ht="14.25" hidden="1" customHeight="1" x14ac:dyDescent="0.2"/>
    <row r="504" ht="14.25" hidden="1" customHeight="1" x14ac:dyDescent="0.2"/>
    <row r="505" ht="14.25" hidden="1" customHeight="1" x14ac:dyDescent="0.2"/>
    <row r="506" ht="14.25" hidden="1" customHeight="1" x14ac:dyDescent="0.2"/>
    <row r="507" ht="14.25" hidden="1" customHeight="1" x14ac:dyDescent="0.2"/>
    <row r="508" ht="14.25" hidden="1" customHeight="1" x14ac:dyDescent="0.2"/>
    <row r="509" ht="14.25" hidden="1" customHeight="1" x14ac:dyDescent="0.2"/>
    <row r="510" ht="14.25" hidden="1" customHeight="1" x14ac:dyDescent="0.2"/>
    <row r="511" ht="14.25" hidden="1" customHeight="1" x14ac:dyDescent="0.2"/>
    <row r="512" ht="14.25" hidden="1" customHeight="1" x14ac:dyDescent="0.2"/>
    <row r="513" ht="14.25" hidden="1" customHeight="1" x14ac:dyDescent="0.2"/>
    <row r="514" ht="14.25" hidden="1" customHeight="1" x14ac:dyDescent="0.2"/>
    <row r="515" ht="14.25" hidden="1" customHeight="1" x14ac:dyDescent="0.2"/>
    <row r="516" ht="14.25" hidden="1" customHeight="1" x14ac:dyDescent="0.2"/>
    <row r="517" ht="14.25" hidden="1" customHeight="1" x14ac:dyDescent="0.2"/>
    <row r="518" ht="14.25" hidden="1" customHeight="1" x14ac:dyDescent="0.2"/>
    <row r="519" ht="14.25" hidden="1" customHeight="1" x14ac:dyDescent="0.2"/>
    <row r="520" ht="14.25" hidden="1" customHeight="1" x14ac:dyDescent="0.2"/>
    <row r="521" ht="14.25" hidden="1" customHeight="1" x14ac:dyDescent="0.2"/>
    <row r="522" ht="14.25" hidden="1" customHeight="1" x14ac:dyDescent="0.2"/>
    <row r="523" ht="14.25" hidden="1" customHeight="1" x14ac:dyDescent="0.2"/>
    <row r="524" ht="14.25" hidden="1" customHeight="1" x14ac:dyDescent="0.2"/>
    <row r="525" ht="14.25" hidden="1" customHeight="1" x14ac:dyDescent="0.2"/>
    <row r="526" ht="14.25" hidden="1" customHeight="1" x14ac:dyDescent="0.2"/>
    <row r="527" ht="14.25" hidden="1" customHeight="1" x14ac:dyDescent="0.2"/>
    <row r="528" ht="14.25" hidden="1" customHeight="1" x14ac:dyDescent="0.2"/>
    <row r="529" ht="14.25" hidden="1" customHeight="1" x14ac:dyDescent="0.2"/>
    <row r="530" ht="14.25" hidden="1" customHeight="1" x14ac:dyDescent="0.2"/>
    <row r="531" ht="14.25" hidden="1" customHeight="1" x14ac:dyDescent="0.2"/>
    <row r="532" ht="14.25" hidden="1" customHeight="1" x14ac:dyDescent="0.2"/>
    <row r="533" ht="14.25" hidden="1" customHeight="1" x14ac:dyDescent="0.2"/>
    <row r="534" ht="14.25" hidden="1" customHeight="1" x14ac:dyDescent="0.2"/>
    <row r="535" ht="14.25" hidden="1" customHeight="1" x14ac:dyDescent="0.2"/>
    <row r="536" ht="14.25" hidden="1" customHeight="1" x14ac:dyDescent="0.2"/>
    <row r="537" ht="14.25" hidden="1" customHeight="1" x14ac:dyDescent="0.2"/>
    <row r="538" ht="14.25" hidden="1" customHeight="1" x14ac:dyDescent="0.2"/>
    <row r="539" ht="14.25" hidden="1" customHeight="1" x14ac:dyDescent="0.2"/>
    <row r="540" ht="14.25" hidden="1" customHeight="1" x14ac:dyDescent="0.2"/>
    <row r="541" ht="14.25" hidden="1" customHeight="1" x14ac:dyDescent="0.2"/>
    <row r="542" ht="14.25" hidden="1" customHeight="1" x14ac:dyDescent="0.2"/>
    <row r="543" ht="14.25" hidden="1" customHeight="1" x14ac:dyDescent="0.2"/>
    <row r="544" ht="14.25" hidden="1" customHeight="1" x14ac:dyDescent="0.2"/>
    <row r="545" ht="14.25" hidden="1" customHeight="1" x14ac:dyDescent="0.2"/>
    <row r="546" ht="14.25" hidden="1" customHeight="1" x14ac:dyDescent="0.2"/>
    <row r="547" ht="14.25" hidden="1" customHeight="1" x14ac:dyDescent="0.2"/>
    <row r="548" ht="14.25" hidden="1" customHeight="1" x14ac:dyDescent="0.2"/>
    <row r="549" ht="14.25" hidden="1" customHeight="1" x14ac:dyDescent="0.2"/>
    <row r="550" ht="14.25" hidden="1" customHeight="1" x14ac:dyDescent="0.2"/>
    <row r="551" ht="14.25" hidden="1" customHeight="1" x14ac:dyDescent="0.2"/>
    <row r="552" ht="14.25" hidden="1" customHeight="1" x14ac:dyDescent="0.2"/>
    <row r="553" ht="14.25" hidden="1" customHeight="1" x14ac:dyDescent="0.2"/>
    <row r="554" ht="14.25" hidden="1" customHeight="1" x14ac:dyDescent="0.2"/>
    <row r="555" ht="14.25" hidden="1" customHeight="1" x14ac:dyDescent="0.2"/>
    <row r="556" ht="14.25" hidden="1" customHeight="1" x14ac:dyDescent="0.2"/>
    <row r="557" ht="14.25" hidden="1" customHeight="1" x14ac:dyDescent="0.2"/>
    <row r="558" ht="14.25" hidden="1" customHeight="1" x14ac:dyDescent="0.2"/>
    <row r="559" ht="14.25" hidden="1" customHeight="1" x14ac:dyDescent="0.2"/>
    <row r="560" ht="14.25" hidden="1" customHeight="1" x14ac:dyDescent="0.2"/>
    <row r="561" ht="14.25" hidden="1" customHeight="1" x14ac:dyDescent="0.2"/>
    <row r="562" ht="14.25" hidden="1" customHeight="1" x14ac:dyDescent="0.2"/>
    <row r="563" ht="14.25" hidden="1" customHeight="1" x14ac:dyDescent="0.2"/>
    <row r="564" ht="14.25" hidden="1" customHeight="1" x14ac:dyDescent="0.2"/>
    <row r="565" ht="14.25" hidden="1" customHeight="1" x14ac:dyDescent="0.2"/>
    <row r="566" ht="14.25" hidden="1" customHeight="1" x14ac:dyDescent="0.2"/>
    <row r="567" ht="14.25" hidden="1" customHeight="1" x14ac:dyDescent="0.2"/>
    <row r="568" ht="14.25" hidden="1" customHeight="1" x14ac:dyDescent="0.2"/>
    <row r="569" ht="14.25" hidden="1" customHeight="1" x14ac:dyDescent="0.2"/>
    <row r="570" ht="14.25" hidden="1" customHeight="1" x14ac:dyDescent="0.2"/>
    <row r="571" ht="14.25" hidden="1" customHeight="1" x14ac:dyDescent="0.2"/>
    <row r="572" ht="14.25" hidden="1" customHeight="1" x14ac:dyDescent="0.2"/>
    <row r="573" ht="14.25" hidden="1" customHeight="1" x14ac:dyDescent="0.2"/>
    <row r="574" ht="14.25" hidden="1" customHeight="1" x14ac:dyDescent="0.2"/>
    <row r="575" ht="14.25" hidden="1" customHeight="1" x14ac:dyDescent="0.2"/>
    <row r="576" ht="14.25" hidden="1" customHeight="1" x14ac:dyDescent="0.2"/>
    <row r="577" ht="14.25" hidden="1" customHeight="1" x14ac:dyDescent="0.2"/>
    <row r="578" ht="14.25" hidden="1" customHeight="1" x14ac:dyDescent="0.2"/>
    <row r="579" ht="14.25" hidden="1" customHeight="1" x14ac:dyDescent="0.2"/>
    <row r="580" ht="14.25" hidden="1" customHeight="1" x14ac:dyDescent="0.2"/>
    <row r="581" ht="14.25" hidden="1" customHeight="1" x14ac:dyDescent="0.2"/>
    <row r="582" ht="14.25" hidden="1" customHeight="1" x14ac:dyDescent="0.2"/>
    <row r="583" ht="14.25" hidden="1" customHeight="1" x14ac:dyDescent="0.2"/>
    <row r="584" ht="14.25" hidden="1" customHeight="1" x14ac:dyDescent="0.2"/>
    <row r="585" ht="14.25" hidden="1" customHeight="1" x14ac:dyDescent="0.2"/>
    <row r="586" ht="14.25" hidden="1" customHeight="1" x14ac:dyDescent="0.2"/>
    <row r="587" ht="14.25" hidden="1" customHeight="1" x14ac:dyDescent="0.2"/>
    <row r="588" ht="14.25" hidden="1" customHeight="1" x14ac:dyDescent="0.2"/>
    <row r="589" ht="14.25" hidden="1" customHeight="1" x14ac:dyDescent="0.2"/>
    <row r="590" ht="14.25" hidden="1" customHeight="1" x14ac:dyDescent="0.2"/>
    <row r="591" ht="14.25" hidden="1" customHeight="1" x14ac:dyDescent="0.2"/>
    <row r="592" ht="14.25" hidden="1" customHeight="1" x14ac:dyDescent="0.2"/>
    <row r="593" ht="14.25" hidden="1" customHeight="1" x14ac:dyDescent="0.2"/>
    <row r="594" ht="14.25" hidden="1" customHeight="1" x14ac:dyDescent="0.2"/>
    <row r="595" ht="14.25" hidden="1" customHeight="1" x14ac:dyDescent="0.2"/>
    <row r="596" ht="14.25" hidden="1" customHeight="1" x14ac:dyDescent="0.2"/>
    <row r="597" ht="14.25" hidden="1" customHeight="1" x14ac:dyDescent="0.2"/>
    <row r="598" ht="14.25" hidden="1" customHeight="1" x14ac:dyDescent="0.2"/>
    <row r="599" ht="14.25" hidden="1" customHeight="1" x14ac:dyDescent="0.2"/>
    <row r="600" ht="14.25" hidden="1" customHeight="1" x14ac:dyDescent="0.2"/>
    <row r="601" ht="14.25" hidden="1" customHeight="1" x14ac:dyDescent="0.2"/>
    <row r="602" ht="14.25" hidden="1" customHeight="1" x14ac:dyDescent="0.2"/>
    <row r="603" ht="14.25" hidden="1" customHeight="1" x14ac:dyDescent="0.2"/>
    <row r="604" ht="14.25" hidden="1" customHeight="1" x14ac:dyDescent="0.2"/>
    <row r="605" ht="14.25" hidden="1" customHeight="1" x14ac:dyDescent="0.2"/>
    <row r="606" ht="14.25" hidden="1" customHeight="1" x14ac:dyDescent="0.2"/>
    <row r="607" ht="14.25" hidden="1" customHeight="1" x14ac:dyDescent="0.2"/>
    <row r="608" ht="14.25" hidden="1" customHeight="1" x14ac:dyDescent="0.2"/>
    <row r="609" ht="14.25" hidden="1" customHeight="1" x14ac:dyDescent="0.2"/>
    <row r="610" ht="14.25" hidden="1" customHeight="1" x14ac:dyDescent="0.2"/>
    <row r="611" ht="14.25" hidden="1" customHeight="1" x14ac:dyDescent="0.2"/>
    <row r="612" ht="14.25" hidden="1" customHeight="1" x14ac:dyDescent="0.2"/>
    <row r="613" ht="14.25" hidden="1" customHeight="1" x14ac:dyDescent="0.2"/>
    <row r="614" ht="14.25" hidden="1" customHeight="1" x14ac:dyDescent="0.2"/>
    <row r="615" ht="14.25" hidden="1" customHeight="1" x14ac:dyDescent="0.2"/>
    <row r="616" ht="14.25" hidden="1" customHeight="1" x14ac:dyDescent="0.2"/>
    <row r="617" ht="14.25" hidden="1" customHeight="1" x14ac:dyDescent="0.2"/>
    <row r="618" ht="14.25" hidden="1" customHeight="1" x14ac:dyDescent="0.2"/>
    <row r="619" ht="14.25" hidden="1" customHeight="1" x14ac:dyDescent="0.2"/>
    <row r="620" ht="14.25" hidden="1" customHeight="1" x14ac:dyDescent="0.2"/>
    <row r="621" ht="14.25" hidden="1" customHeight="1" x14ac:dyDescent="0.2"/>
    <row r="622" ht="14.25" hidden="1" customHeight="1" x14ac:dyDescent="0.2"/>
    <row r="623" ht="14.25" hidden="1" customHeight="1" x14ac:dyDescent="0.2"/>
    <row r="624" ht="14.25" hidden="1" customHeight="1" x14ac:dyDescent="0.2"/>
    <row r="625" ht="14.25" hidden="1" customHeight="1" x14ac:dyDescent="0.2"/>
    <row r="626" ht="14.25" hidden="1" customHeight="1" x14ac:dyDescent="0.2"/>
    <row r="627" ht="14.25" hidden="1" customHeight="1" x14ac:dyDescent="0.2"/>
    <row r="628" ht="14.25" hidden="1" customHeight="1" x14ac:dyDescent="0.2"/>
    <row r="629" ht="14.25" hidden="1" customHeight="1" x14ac:dyDescent="0.2"/>
    <row r="630" ht="14.25" hidden="1" customHeight="1" x14ac:dyDescent="0.2"/>
    <row r="631" ht="14.25" hidden="1" customHeight="1" x14ac:dyDescent="0.2"/>
    <row r="632" ht="14.25" hidden="1" customHeight="1" x14ac:dyDescent="0.2"/>
    <row r="633" ht="14.25" hidden="1" customHeight="1" x14ac:dyDescent="0.2"/>
    <row r="634" ht="14.25" hidden="1" customHeight="1" x14ac:dyDescent="0.2"/>
    <row r="635" ht="14.25" hidden="1" customHeight="1" x14ac:dyDescent="0.2"/>
    <row r="636" ht="14.25" hidden="1" customHeight="1" x14ac:dyDescent="0.2"/>
    <row r="637" ht="14.25" hidden="1" customHeight="1" x14ac:dyDescent="0.2"/>
    <row r="638" ht="14.25" hidden="1" customHeight="1" x14ac:dyDescent="0.2"/>
    <row r="639" ht="14.25" hidden="1" customHeight="1" x14ac:dyDescent="0.2"/>
    <row r="640" ht="14.25" hidden="1" customHeight="1" x14ac:dyDescent="0.2"/>
    <row r="641" ht="14.25" hidden="1" customHeight="1" x14ac:dyDescent="0.2"/>
    <row r="642" ht="14.25" hidden="1" customHeight="1" x14ac:dyDescent="0.2"/>
    <row r="643" ht="14.25" hidden="1" customHeight="1" x14ac:dyDescent="0.2"/>
    <row r="644" ht="14.25" hidden="1" customHeight="1" x14ac:dyDescent="0.2"/>
    <row r="645" ht="14.25" hidden="1" customHeight="1" x14ac:dyDescent="0.2"/>
    <row r="646" ht="14.25" hidden="1" customHeight="1" x14ac:dyDescent="0.2"/>
    <row r="647" ht="14.25" hidden="1" customHeight="1" x14ac:dyDescent="0.2"/>
    <row r="648" ht="14.25" hidden="1" customHeight="1" x14ac:dyDescent="0.2"/>
    <row r="649" ht="14.25" hidden="1" customHeight="1" x14ac:dyDescent="0.2"/>
    <row r="650" ht="14.25" hidden="1" customHeight="1" x14ac:dyDescent="0.2"/>
    <row r="651" ht="14.25" hidden="1" customHeight="1" x14ac:dyDescent="0.2"/>
    <row r="652" ht="14.25" hidden="1" customHeight="1" x14ac:dyDescent="0.2"/>
    <row r="653" ht="14.25" hidden="1" customHeight="1" x14ac:dyDescent="0.2"/>
    <row r="654" ht="14.25" hidden="1" customHeight="1" x14ac:dyDescent="0.2"/>
    <row r="655" ht="14.25" hidden="1" customHeight="1" x14ac:dyDescent="0.2"/>
    <row r="656" ht="14.25" hidden="1" customHeight="1" x14ac:dyDescent="0.2"/>
    <row r="657" ht="14.25" hidden="1" customHeight="1" x14ac:dyDescent="0.2"/>
    <row r="658" ht="14.25" hidden="1" customHeight="1" x14ac:dyDescent="0.2"/>
    <row r="659" ht="14.25" hidden="1" customHeight="1" x14ac:dyDescent="0.2"/>
    <row r="660" ht="14.25" hidden="1" customHeight="1" x14ac:dyDescent="0.2"/>
    <row r="661" ht="14.25" hidden="1" customHeight="1" x14ac:dyDescent="0.2"/>
    <row r="662" ht="14.25" hidden="1" customHeight="1" x14ac:dyDescent="0.2"/>
    <row r="663" ht="14.25" hidden="1" customHeight="1" x14ac:dyDescent="0.2"/>
    <row r="664" ht="14.25" hidden="1" customHeight="1" x14ac:dyDescent="0.2"/>
    <row r="665" ht="14.25" hidden="1" customHeight="1" x14ac:dyDescent="0.2"/>
    <row r="666" ht="14.25" hidden="1" customHeight="1" x14ac:dyDescent="0.2"/>
    <row r="667" ht="14.25" hidden="1" customHeight="1" x14ac:dyDescent="0.2"/>
    <row r="668" ht="14.25" hidden="1" customHeight="1" x14ac:dyDescent="0.2"/>
    <row r="669" ht="14.25" hidden="1" customHeight="1" x14ac:dyDescent="0.2"/>
    <row r="670" ht="14.25" hidden="1" customHeight="1" x14ac:dyDescent="0.2"/>
    <row r="671" ht="14.25" hidden="1" customHeight="1" x14ac:dyDescent="0.2"/>
    <row r="672" ht="14.25" hidden="1" customHeight="1" x14ac:dyDescent="0.2"/>
    <row r="673" ht="14.25" hidden="1" customHeight="1" x14ac:dyDescent="0.2"/>
    <row r="674" ht="14.25" hidden="1" customHeight="1" x14ac:dyDescent="0.2"/>
    <row r="675" ht="14.25" hidden="1" customHeight="1" x14ac:dyDescent="0.2"/>
    <row r="676" ht="14.25" hidden="1" customHeight="1" x14ac:dyDescent="0.2"/>
    <row r="677" ht="14.25" hidden="1" customHeight="1" x14ac:dyDescent="0.2"/>
    <row r="678" ht="14.25" hidden="1" customHeight="1" x14ac:dyDescent="0.2"/>
    <row r="679" ht="14.25" hidden="1" customHeight="1" x14ac:dyDescent="0.2"/>
    <row r="680" ht="14.25" hidden="1" customHeight="1" x14ac:dyDescent="0.2"/>
    <row r="681" ht="14.25" hidden="1" customHeight="1" x14ac:dyDescent="0.2"/>
    <row r="682" ht="14.25" hidden="1" customHeight="1" x14ac:dyDescent="0.2"/>
    <row r="683" ht="14.25" hidden="1" customHeight="1" x14ac:dyDescent="0.2"/>
    <row r="684" ht="14.25" hidden="1" customHeight="1" x14ac:dyDescent="0.2"/>
    <row r="685" ht="14.25" hidden="1" customHeight="1" x14ac:dyDescent="0.2"/>
    <row r="686" ht="14.25" hidden="1" customHeight="1" x14ac:dyDescent="0.2"/>
    <row r="687" ht="14.25" hidden="1" customHeight="1" x14ac:dyDescent="0.2"/>
    <row r="688" ht="14.25" hidden="1" customHeight="1" x14ac:dyDescent="0.2"/>
    <row r="689" ht="14.25" hidden="1" customHeight="1" x14ac:dyDescent="0.2"/>
    <row r="690" ht="14.25" hidden="1" customHeight="1" x14ac:dyDescent="0.2"/>
    <row r="691" ht="14.25" hidden="1" customHeight="1" x14ac:dyDescent="0.2"/>
    <row r="692" ht="14.25" hidden="1" customHeight="1" x14ac:dyDescent="0.2"/>
    <row r="693" ht="14.25" hidden="1" customHeight="1" x14ac:dyDescent="0.2"/>
    <row r="694" ht="14.25" hidden="1" customHeight="1" x14ac:dyDescent="0.2"/>
    <row r="695" ht="14.25" hidden="1" customHeight="1" x14ac:dyDescent="0.2"/>
    <row r="696" ht="14.25" hidden="1" customHeight="1" x14ac:dyDescent="0.2"/>
    <row r="697" ht="14.25" hidden="1" customHeight="1" x14ac:dyDescent="0.2"/>
    <row r="698" ht="14.25" hidden="1" customHeight="1" x14ac:dyDescent="0.2"/>
    <row r="699" ht="14.25" hidden="1" customHeight="1" x14ac:dyDescent="0.2"/>
    <row r="700" ht="14.25" hidden="1" customHeight="1" x14ac:dyDescent="0.2"/>
    <row r="701" ht="14.25" hidden="1" customHeight="1" x14ac:dyDescent="0.2"/>
    <row r="702" ht="14.25" hidden="1" customHeight="1" x14ac:dyDescent="0.2"/>
    <row r="703" ht="14.25" hidden="1" customHeight="1" x14ac:dyDescent="0.2"/>
    <row r="704" ht="14.25" hidden="1" customHeight="1" x14ac:dyDescent="0.2"/>
    <row r="705" ht="14.25" hidden="1" customHeight="1" x14ac:dyDescent="0.2"/>
    <row r="706" ht="14.25" hidden="1" customHeight="1" x14ac:dyDescent="0.2"/>
    <row r="707" ht="14.25" hidden="1" customHeight="1" x14ac:dyDescent="0.2"/>
    <row r="708" ht="14.25" hidden="1" customHeight="1" x14ac:dyDescent="0.2"/>
    <row r="709" ht="14.25" hidden="1" customHeight="1" x14ac:dyDescent="0.2"/>
    <row r="710" ht="14.25" hidden="1" customHeight="1" x14ac:dyDescent="0.2"/>
    <row r="711" ht="14.25" hidden="1" customHeight="1" x14ac:dyDescent="0.2"/>
    <row r="712" ht="14.25" hidden="1" customHeight="1" x14ac:dyDescent="0.2"/>
    <row r="713" ht="14.25" hidden="1" customHeight="1" x14ac:dyDescent="0.2"/>
    <row r="714" ht="14.25" hidden="1" customHeight="1" x14ac:dyDescent="0.2"/>
    <row r="715" ht="14.25" hidden="1" customHeight="1" x14ac:dyDescent="0.2"/>
    <row r="716" ht="14.25" hidden="1" customHeight="1" x14ac:dyDescent="0.2"/>
    <row r="717" ht="14.25" hidden="1" customHeight="1" x14ac:dyDescent="0.2"/>
    <row r="718" ht="14.25" hidden="1" customHeight="1" x14ac:dyDescent="0.2"/>
    <row r="719" ht="14.25" hidden="1" customHeight="1" x14ac:dyDescent="0.2"/>
    <row r="720" ht="14.25" hidden="1" customHeight="1" x14ac:dyDescent="0.2"/>
    <row r="721" ht="14.25" hidden="1" customHeight="1" x14ac:dyDescent="0.2"/>
    <row r="722" ht="14.25" hidden="1" customHeight="1" x14ac:dyDescent="0.2"/>
    <row r="723" ht="14.25" hidden="1" customHeight="1" x14ac:dyDescent="0.2"/>
    <row r="724" ht="14.25" hidden="1" customHeight="1" x14ac:dyDescent="0.2"/>
    <row r="725" ht="14.25" hidden="1" customHeight="1" x14ac:dyDescent="0.2"/>
    <row r="726" ht="14.25" hidden="1" customHeight="1" x14ac:dyDescent="0.2"/>
    <row r="727" ht="14.25" hidden="1" customHeight="1" x14ac:dyDescent="0.2"/>
    <row r="728" ht="14.25" hidden="1" customHeight="1" x14ac:dyDescent="0.2"/>
    <row r="729" ht="14.25" hidden="1" customHeight="1" x14ac:dyDescent="0.2"/>
    <row r="730" ht="14.25" hidden="1" customHeight="1" x14ac:dyDescent="0.2"/>
    <row r="731" ht="14.25" hidden="1" customHeight="1" x14ac:dyDescent="0.2"/>
    <row r="732" ht="14.25" hidden="1" customHeight="1" x14ac:dyDescent="0.2"/>
    <row r="733" ht="14.25" hidden="1" customHeight="1" x14ac:dyDescent="0.2"/>
    <row r="734" ht="14.25" hidden="1" customHeight="1" x14ac:dyDescent="0.2"/>
    <row r="735" ht="14.25" hidden="1" customHeight="1" x14ac:dyDescent="0.2"/>
    <row r="736" ht="14.25" hidden="1" customHeight="1" x14ac:dyDescent="0.2"/>
    <row r="737" ht="14.25" hidden="1" customHeight="1" x14ac:dyDescent="0.2"/>
    <row r="738" ht="14.25" hidden="1" customHeight="1" x14ac:dyDescent="0.2"/>
    <row r="739" ht="14.25" hidden="1" customHeight="1" x14ac:dyDescent="0.2"/>
    <row r="740" ht="14.25" hidden="1" customHeight="1" x14ac:dyDescent="0.2"/>
    <row r="741" ht="14.25" hidden="1" customHeight="1" x14ac:dyDescent="0.2"/>
    <row r="742" ht="14.25" hidden="1" customHeight="1" x14ac:dyDescent="0.2"/>
    <row r="743" ht="14.25" hidden="1" customHeight="1" x14ac:dyDescent="0.2"/>
    <row r="744" ht="14.25" hidden="1" customHeight="1" x14ac:dyDescent="0.2"/>
    <row r="745" ht="14.25" hidden="1" customHeight="1" x14ac:dyDescent="0.2"/>
    <row r="746" ht="14.25" hidden="1" customHeight="1" x14ac:dyDescent="0.2"/>
    <row r="747" ht="14.25" hidden="1" customHeight="1" x14ac:dyDescent="0.2"/>
    <row r="748" ht="14.25" hidden="1" customHeight="1" x14ac:dyDescent="0.2"/>
    <row r="749" ht="14.25" hidden="1" customHeight="1" x14ac:dyDescent="0.2"/>
    <row r="750" ht="14.25" hidden="1" customHeight="1" x14ac:dyDescent="0.2"/>
    <row r="751" ht="14.25" hidden="1" customHeight="1" x14ac:dyDescent="0.2"/>
    <row r="752" ht="14.25" hidden="1" customHeight="1" x14ac:dyDescent="0.2"/>
    <row r="753" ht="14.25" hidden="1" customHeight="1" x14ac:dyDescent="0.2"/>
    <row r="754" ht="14.25" hidden="1" customHeight="1" x14ac:dyDescent="0.2"/>
    <row r="755" ht="14.25" hidden="1" customHeight="1" x14ac:dyDescent="0.2"/>
    <row r="756" ht="14.25" hidden="1" customHeight="1" x14ac:dyDescent="0.2"/>
    <row r="757" ht="14.25" hidden="1" customHeight="1" x14ac:dyDescent="0.2"/>
    <row r="758" ht="14.25" hidden="1" customHeight="1" x14ac:dyDescent="0.2"/>
    <row r="759" ht="14.25" hidden="1" customHeight="1" x14ac:dyDescent="0.2"/>
    <row r="760" ht="14.25" hidden="1" customHeight="1" x14ac:dyDescent="0.2"/>
    <row r="761" ht="14.25" hidden="1" customHeight="1" x14ac:dyDescent="0.2"/>
    <row r="762" ht="14.25" hidden="1" customHeight="1" x14ac:dyDescent="0.2"/>
    <row r="763" ht="14.25" hidden="1" customHeight="1" x14ac:dyDescent="0.2"/>
    <row r="764" ht="14.25" hidden="1" customHeight="1" x14ac:dyDescent="0.2"/>
    <row r="765" ht="14.25" hidden="1" customHeight="1" x14ac:dyDescent="0.2"/>
    <row r="766" ht="14.25" hidden="1" customHeight="1" x14ac:dyDescent="0.2"/>
    <row r="767" ht="14.25" hidden="1" customHeight="1" x14ac:dyDescent="0.2"/>
    <row r="768" ht="14.25" hidden="1" customHeight="1" x14ac:dyDescent="0.2"/>
    <row r="769" ht="14.25" hidden="1" customHeight="1" x14ac:dyDescent="0.2"/>
    <row r="770" ht="14.25" hidden="1" customHeight="1" x14ac:dyDescent="0.2"/>
    <row r="771" ht="14.25" hidden="1" customHeight="1" x14ac:dyDescent="0.2"/>
    <row r="772" ht="14.25" hidden="1" customHeight="1" x14ac:dyDescent="0.2"/>
    <row r="773" ht="14.25" hidden="1" customHeight="1" x14ac:dyDescent="0.2"/>
    <row r="774" ht="14.25" hidden="1" customHeight="1" x14ac:dyDescent="0.2"/>
    <row r="775" ht="14.25" hidden="1" customHeight="1" x14ac:dyDescent="0.2"/>
    <row r="776" ht="14.25" hidden="1" customHeight="1" x14ac:dyDescent="0.2"/>
    <row r="777" ht="14.25" hidden="1" customHeight="1" x14ac:dyDescent="0.2"/>
    <row r="778" ht="14.25" hidden="1" customHeight="1" x14ac:dyDescent="0.2"/>
    <row r="779" ht="14.25" hidden="1" customHeight="1" x14ac:dyDescent="0.2"/>
    <row r="780" ht="14.25" hidden="1" customHeight="1" x14ac:dyDescent="0.2"/>
    <row r="781" ht="14.25" hidden="1" customHeight="1" x14ac:dyDescent="0.2"/>
    <row r="782" ht="14.25" hidden="1" customHeight="1" x14ac:dyDescent="0.2"/>
    <row r="783" ht="14.25" hidden="1" customHeight="1" x14ac:dyDescent="0.2"/>
    <row r="784" ht="14.25" hidden="1" customHeight="1" x14ac:dyDescent="0.2"/>
    <row r="785" ht="14.25" hidden="1" customHeight="1" x14ac:dyDescent="0.2"/>
    <row r="786" ht="14.25" hidden="1" customHeight="1" x14ac:dyDescent="0.2"/>
    <row r="787" ht="14.25" hidden="1" customHeight="1" x14ac:dyDescent="0.2"/>
    <row r="788" ht="14.25" hidden="1" customHeight="1" x14ac:dyDescent="0.2"/>
    <row r="789" ht="14.25" hidden="1" customHeight="1" x14ac:dyDescent="0.2"/>
    <row r="790" ht="14.25" hidden="1" customHeight="1" x14ac:dyDescent="0.2"/>
    <row r="791" ht="14.25" hidden="1" customHeight="1" x14ac:dyDescent="0.2"/>
    <row r="792" ht="14.25" hidden="1" customHeight="1" x14ac:dyDescent="0.2"/>
    <row r="793" ht="14.25" hidden="1" customHeight="1" x14ac:dyDescent="0.2"/>
    <row r="794" ht="14.25" hidden="1" customHeight="1" x14ac:dyDescent="0.2"/>
    <row r="795" ht="14.25" hidden="1" customHeight="1" x14ac:dyDescent="0.2"/>
    <row r="796" ht="14.25" hidden="1" customHeight="1" x14ac:dyDescent="0.2"/>
    <row r="797" ht="14.25" hidden="1" customHeight="1" x14ac:dyDescent="0.2"/>
    <row r="798" ht="14.25" hidden="1" customHeight="1" x14ac:dyDescent="0.2"/>
    <row r="799" ht="14.25" hidden="1" customHeight="1" x14ac:dyDescent="0.2"/>
    <row r="800" ht="14.25" hidden="1" customHeight="1" x14ac:dyDescent="0.2"/>
    <row r="801" ht="14.25" hidden="1" customHeight="1" x14ac:dyDescent="0.2"/>
    <row r="802" ht="14.25" hidden="1" customHeight="1" x14ac:dyDescent="0.2"/>
    <row r="803" ht="14.25" hidden="1" customHeight="1" x14ac:dyDescent="0.2"/>
    <row r="804" ht="14.25" hidden="1" customHeight="1" x14ac:dyDescent="0.2"/>
    <row r="805" ht="14.25" hidden="1" customHeight="1" x14ac:dyDescent="0.2"/>
    <row r="806" ht="14.25" hidden="1" customHeight="1" x14ac:dyDescent="0.2"/>
    <row r="807" ht="14.25" hidden="1" customHeight="1" x14ac:dyDescent="0.2"/>
    <row r="808" ht="14.25" hidden="1" customHeight="1" x14ac:dyDescent="0.2"/>
    <row r="809" ht="14.25" hidden="1" customHeight="1" x14ac:dyDescent="0.2"/>
    <row r="810" ht="14.25" hidden="1" customHeight="1" x14ac:dyDescent="0.2"/>
    <row r="811" ht="14.25" hidden="1" customHeight="1" x14ac:dyDescent="0.2"/>
    <row r="812" ht="14.25" hidden="1" customHeight="1" x14ac:dyDescent="0.2"/>
    <row r="813" ht="14.25" hidden="1" customHeight="1" x14ac:dyDescent="0.2"/>
    <row r="814" ht="14.25" hidden="1" customHeight="1" x14ac:dyDescent="0.2"/>
    <row r="815" ht="14.25" hidden="1" customHeight="1" x14ac:dyDescent="0.2"/>
    <row r="816" ht="14.25" hidden="1" customHeight="1" x14ac:dyDescent="0.2"/>
    <row r="817" ht="14.25" hidden="1" customHeight="1" x14ac:dyDescent="0.2"/>
    <row r="818" ht="14.25" hidden="1" customHeight="1" x14ac:dyDescent="0.2"/>
    <row r="819" ht="14.25" hidden="1" customHeight="1" x14ac:dyDescent="0.2"/>
    <row r="820" ht="14.25" hidden="1" customHeight="1" x14ac:dyDescent="0.2"/>
    <row r="821" ht="14.25" hidden="1" customHeight="1" x14ac:dyDescent="0.2"/>
    <row r="822" ht="14.25" hidden="1" customHeight="1" x14ac:dyDescent="0.2"/>
    <row r="823" ht="14.25" hidden="1" customHeight="1" x14ac:dyDescent="0.2"/>
    <row r="824" ht="14.25" hidden="1" customHeight="1" x14ac:dyDescent="0.2"/>
    <row r="825" ht="14.25" hidden="1" customHeight="1" x14ac:dyDescent="0.2"/>
    <row r="826" ht="14.25" hidden="1" customHeight="1" x14ac:dyDescent="0.2"/>
    <row r="827" ht="14.25" hidden="1" customHeight="1" x14ac:dyDescent="0.2"/>
    <row r="828" ht="14.25" hidden="1" customHeight="1" x14ac:dyDescent="0.2"/>
    <row r="829" ht="14.25" hidden="1" customHeight="1" x14ac:dyDescent="0.2"/>
    <row r="830" ht="14.25" hidden="1" customHeight="1" x14ac:dyDescent="0.2"/>
    <row r="831" ht="14.25" hidden="1" customHeight="1" x14ac:dyDescent="0.2"/>
    <row r="832" ht="14.25" hidden="1" customHeight="1" x14ac:dyDescent="0.2"/>
    <row r="833" ht="14.25" hidden="1" customHeight="1" x14ac:dyDescent="0.2"/>
    <row r="834" ht="14.25" hidden="1" customHeight="1" x14ac:dyDescent="0.2"/>
    <row r="835" ht="14.25" hidden="1" customHeight="1" x14ac:dyDescent="0.2"/>
    <row r="836" ht="14.25" hidden="1" customHeight="1" x14ac:dyDescent="0.2"/>
    <row r="837" ht="14.25" hidden="1" customHeight="1" x14ac:dyDescent="0.2"/>
    <row r="838" ht="14.25" hidden="1" customHeight="1" x14ac:dyDescent="0.2"/>
    <row r="839" ht="14.25" hidden="1" customHeight="1" x14ac:dyDescent="0.2"/>
    <row r="840" ht="14.25" hidden="1" customHeight="1" x14ac:dyDescent="0.2"/>
    <row r="841" ht="14.25" hidden="1" customHeight="1" x14ac:dyDescent="0.2"/>
    <row r="842" ht="14.25" hidden="1" customHeight="1" x14ac:dyDescent="0.2"/>
    <row r="843" ht="14.25" hidden="1" customHeight="1" x14ac:dyDescent="0.2"/>
    <row r="844" ht="14.25" hidden="1" customHeight="1" x14ac:dyDescent="0.2"/>
    <row r="845" ht="14.25" hidden="1" customHeight="1" x14ac:dyDescent="0.2"/>
    <row r="846" ht="14.25" hidden="1" customHeight="1" x14ac:dyDescent="0.2"/>
    <row r="847" ht="14.25" hidden="1" customHeight="1" x14ac:dyDescent="0.2"/>
    <row r="848" ht="14.25" hidden="1" customHeight="1" x14ac:dyDescent="0.2"/>
    <row r="849" ht="14.25" hidden="1" customHeight="1" x14ac:dyDescent="0.2"/>
    <row r="850" ht="14.25" hidden="1" customHeight="1" x14ac:dyDescent="0.2"/>
    <row r="851" ht="14.25" hidden="1" customHeight="1" x14ac:dyDescent="0.2"/>
    <row r="852" ht="14.25" hidden="1" customHeight="1" x14ac:dyDescent="0.2"/>
    <row r="853" ht="14.25" hidden="1" customHeight="1" x14ac:dyDescent="0.2"/>
    <row r="854" ht="14.25" hidden="1" customHeight="1" x14ac:dyDescent="0.2"/>
    <row r="855" ht="14.25" hidden="1" customHeight="1" x14ac:dyDescent="0.2"/>
    <row r="856" ht="14.25" hidden="1" customHeight="1" x14ac:dyDescent="0.2"/>
    <row r="857" ht="14.25" hidden="1" customHeight="1" x14ac:dyDescent="0.2"/>
    <row r="858" ht="14.25" hidden="1" customHeight="1" x14ac:dyDescent="0.2"/>
    <row r="859" ht="14.25" hidden="1" customHeight="1" x14ac:dyDescent="0.2"/>
    <row r="860" ht="14.25" hidden="1" customHeight="1" x14ac:dyDescent="0.2"/>
    <row r="861" ht="14.25" hidden="1" customHeight="1" x14ac:dyDescent="0.2"/>
    <row r="862" ht="14.25" hidden="1" customHeight="1" x14ac:dyDescent="0.2"/>
    <row r="863" ht="14.25" hidden="1" customHeight="1" x14ac:dyDescent="0.2"/>
    <row r="864" ht="14.25" hidden="1" customHeight="1" x14ac:dyDescent="0.2"/>
    <row r="865" ht="14.25" hidden="1" customHeight="1" x14ac:dyDescent="0.2"/>
    <row r="866" ht="14.25" hidden="1" customHeight="1" x14ac:dyDescent="0.2"/>
    <row r="867" ht="14.25" hidden="1" customHeight="1" x14ac:dyDescent="0.2"/>
    <row r="868" ht="14.25" hidden="1" customHeight="1" x14ac:dyDescent="0.2"/>
    <row r="869" ht="14.25" hidden="1" customHeight="1" x14ac:dyDescent="0.2"/>
    <row r="870" ht="14.25" hidden="1" customHeight="1" x14ac:dyDescent="0.2"/>
    <row r="871" ht="14.25" hidden="1" customHeight="1" x14ac:dyDescent="0.2"/>
    <row r="872" ht="14.25" hidden="1" customHeight="1" x14ac:dyDescent="0.2"/>
    <row r="873" ht="14.25" hidden="1" customHeight="1" x14ac:dyDescent="0.2"/>
    <row r="874" ht="14.25" hidden="1" customHeight="1" x14ac:dyDescent="0.2"/>
    <row r="875" ht="14.25" hidden="1" customHeight="1" x14ac:dyDescent="0.2"/>
    <row r="876" ht="14.25" hidden="1" customHeight="1" x14ac:dyDescent="0.2"/>
    <row r="877" ht="14.25" hidden="1" customHeight="1" x14ac:dyDescent="0.2"/>
    <row r="878" ht="14.25" hidden="1" customHeight="1" x14ac:dyDescent="0.2"/>
    <row r="879" ht="14.25" hidden="1" customHeight="1" x14ac:dyDescent="0.2"/>
    <row r="880" ht="14.25" hidden="1" customHeight="1" x14ac:dyDescent="0.2"/>
    <row r="881" ht="14.25" hidden="1" customHeight="1" x14ac:dyDescent="0.2"/>
    <row r="882" ht="14.25" hidden="1" customHeight="1" x14ac:dyDescent="0.2"/>
    <row r="883" ht="14.25" hidden="1" customHeight="1" x14ac:dyDescent="0.2"/>
    <row r="884" ht="14.25" hidden="1" customHeight="1" x14ac:dyDescent="0.2"/>
    <row r="885" ht="14.25" hidden="1" customHeight="1" x14ac:dyDescent="0.2"/>
    <row r="886" ht="14.25" hidden="1" customHeight="1" x14ac:dyDescent="0.2"/>
    <row r="887" ht="14.25" hidden="1" customHeight="1" x14ac:dyDescent="0.2"/>
    <row r="888" ht="14.25" hidden="1" customHeight="1" x14ac:dyDescent="0.2"/>
    <row r="889" ht="14.25" hidden="1" customHeight="1" x14ac:dyDescent="0.2"/>
    <row r="890" ht="14.25" hidden="1" customHeight="1" x14ac:dyDescent="0.2"/>
    <row r="891" ht="14.25" hidden="1" customHeight="1" x14ac:dyDescent="0.2"/>
    <row r="892" ht="14.25" hidden="1" customHeight="1" x14ac:dyDescent="0.2"/>
    <row r="893" ht="14.25" hidden="1" customHeight="1" x14ac:dyDescent="0.2"/>
    <row r="894" ht="14.25" hidden="1" customHeight="1" x14ac:dyDescent="0.2"/>
    <row r="895" ht="14.25" hidden="1" customHeight="1" x14ac:dyDescent="0.2"/>
    <row r="896" ht="14.25" hidden="1" customHeight="1" x14ac:dyDescent="0.2"/>
    <row r="897" ht="14.25" hidden="1" customHeight="1" x14ac:dyDescent="0.2"/>
    <row r="898" ht="14.25" hidden="1" customHeight="1" x14ac:dyDescent="0.2"/>
    <row r="899" ht="14.25" hidden="1" customHeight="1" x14ac:dyDescent="0.2"/>
    <row r="900" ht="14.25" hidden="1" customHeight="1" x14ac:dyDescent="0.2"/>
    <row r="901" ht="14.25" hidden="1" customHeight="1" x14ac:dyDescent="0.2"/>
    <row r="902" ht="14.25" hidden="1" customHeight="1" x14ac:dyDescent="0.2"/>
    <row r="903" ht="14.25" hidden="1" customHeight="1" x14ac:dyDescent="0.2"/>
    <row r="904" ht="14.25" hidden="1" customHeight="1" x14ac:dyDescent="0.2"/>
    <row r="905" ht="14.25" hidden="1" customHeight="1" x14ac:dyDescent="0.2"/>
    <row r="906" ht="14.25" hidden="1" customHeight="1" x14ac:dyDescent="0.2"/>
    <row r="907" ht="14.25" hidden="1" customHeight="1" x14ac:dyDescent="0.2"/>
    <row r="908" ht="14.25" hidden="1" customHeight="1" x14ac:dyDescent="0.2"/>
    <row r="909" ht="14.25" hidden="1" customHeight="1" x14ac:dyDescent="0.2"/>
    <row r="910" ht="14.25" hidden="1" customHeight="1" x14ac:dyDescent="0.2"/>
    <row r="911" ht="14.25" hidden="1" customHeight="1" x14ac:dyDescent="0.2"/>
    <row r="912" ht="14.25" hidden="1" customHeight="1" x14ac:dyDescent="0.2"/>
    <row r="913" ht="14.25" hidden="1" customHeight="1" x14ac:dyDescent="0.2"/>
    <row r="914" ht="14.25" hidden="1" customHeight="1" x14ac:dyDescent="0.2"/>
    <row r="915" ht="14.25" hidden="1" customHeight="1" x14ac:dyDescent="0.2"/>
    <row r="916" ht="14.25" hidden="1" customHeight="1" x14ac:dyDescent="0.2"/>
    <row r="917" ht="14.25" hidden="1" customHeight="1" x14ac:dyDescent="0.2"/>
    <row r="918" ht="14.25" hidden="1" customHeight="1" x14ac:dyDescent="0.2"/>
    <row r="919" ht="14.25" hidden="1" customHeight="1" x14ac:dyDescent="0.2"/>
    <row r="920" ht="14.25" hidden="1" customHeight="1" x14ac:dyDescent="0.2"/>
    <row r="921" ht="14.25" hidden="1" customHeight="1" x14ac:dyDescent="0.2"/>
    <row r="922" ht="14.25" hidden="1" customHeight="1" x14ac:dyDescent="0.2"/>
    <row r="923" ht="14.25" hidden="1" customHeight="1" x14ac:dyDescent="0.2"/>
    <row r="924" ht="14.25" hidden="1" customHeight="1" x14ac:dyDescent="0.2"/>
    <row r="925" ht="14.25" hidden="1" customHeight="1" x14ac:dyDescent="0.2"/>
    <row r="926" ht="14.25" hidden="1" customHeight="1" x14ac:dyDescent="0.2"/>
    <row r="927" ht="14.25" hidden="1" customHeight="1" x14ac:dyDescent="0.2"/>
    <row r="928" ht="14.25" hidden="1" customHeight="1" x14ac:dyDescent="0.2"/>
    <row r="929" ht="14.25" hidden="1" customHeight="1" x14ac:dyDescent="0.2"/>
    <row r="930" ht="14.25" hidden="1" customHeight="1" x14ac:dyDescent="0.2"/>
    <row r="931" ht="14.25" hidden="1" customHeight="1" x14ac:dyDescent="0.2"/>
    <row r="932" ht="14.25" hidden="1" customHeight="1" x14ac:dyDescent="0.2"/>
    <row r="933" ht="14.25" hidden="1" customHeight="1" x14ac:dyDescent="0.2"/>
    <row r="934" ht="14.25" hidden="1" customHeight="1" x14ac:dyDescent="0.2"/>
    <row r="935" ht="14.25" hidden="1" customHeight="1" x14ac:dyDescent="0.2"/>
    <row r="936" ht="14.25" hidden="1" customHeight="1" x14ac:dyDescent="0.2"/>
    <row r="937" ht="14.25" hidden="1" customHeight="1" x14ac:dyDescent="0.2"/>
    <row r="938" ht="14.25" hidden="1" customHeight="1" x14ac:dyDescent="0.2"/>
    <row r="939" ht="14.25" hidden="1" customHeight="1" x14ac:dyDescent="0.2"/>
    <row r="940" ht="14.25" hidden="1" customHeight="1" x14ac:dyDescent="0.2"/>
    <row r="941" ht="14.25" hidden="1" customHeight="1" x14ac:dyDescent="0.2"/>
    <row r="942" ht="14.25" hidden="1" customHeight="1" x14ac:dyDescent="0.2"/>
    <row r="943" ht="14.25" hidden="1" customHeight="1" x14ac:dyDescent="0.2"/>
    <row r="944" ht="14.25" hidden="1" customHeight="1" x14ac:dyDescent="0.2"/>
    <row r="945" ht="14.25" hidden="1" customHeight="1" x14ac:dyDescent="0.2"/>
    <row r="946" ht="14.25" hidden="1" customHeight="1" x14ac:dyDescent="0.2"/>
    <row r="947" ht="14.25" hidden="1" customHeight="1" x14ac:dyDescent="0.2"/>
    <row r="948" ht="14.25" hidden="1" customHeight="1" x14ac:dyDescent="0.2"/>
    <row r="949" ht="14.25" hidden="1" customHeight="1" x14ac:dyDescent="0.2"/>
    <row r="950" ht="14.25" hidden="1" customHeight="1" x14ac:dyDescent="0.2"/>
    <row r="951" ht="14.25" hidden="1" customHeight="1" x14ac:dyDescent="0.2"/>
    <row r="952" ht="14.25" hidden="1" customHeight="1" x14ac:dyDescent="0.2"/>
    <row r="953" ht="14.25" hidden="1" customHeight="1" x14ac:dyDescent="0.2"/>
    <row r="954" ht="14.25" hidden="1" customHeight="1" x14ac:dyDescent="0.2"/>
    <row r="955" ht="14.25" hidden="1" customHeight="1" x14ac:dyDescent="0.2"/>
    <row r="956" ht="14.25" hidden="1" customHeight="1" x14ac:dyDescent="0.2"/>
    <row r="957" ht="14.25" hidden="1" customHeight="1" x14ac:dyDescent="0.2"/>
    <row r="958" ht="14.25" hidden="1" customHeight="1" x14ac:dyDescent="0.2"/>
    <row r="959" ht="14.25" hidden="1" customHeight="1" x14ac:dyDescent="0.2"/>
    <row r="960" ht="14.25" hidden="1" customHeight="1" x14ac:dyDescent="0.2"/>
    <row r="961" ht="14.25" hidden="1" customHeight="1" x14ac:dyDescent="0.2"/>
    <row r="962" ht="14.25" hidden="1" customHeight="1" x14ac:dyDescent="0.2"/>
    <row r="963" ht="14.25" hidden="1" customHeight="1" x14ac:dyDescent="0.2"/>
    <row r="964" ht="14.25" hidden="1" customHeight="1" x14ac:dyDescent="0.2"/>
    <row r="965" ht="14.25" hidden="1" customHeight="1" x14ac:dyDescent="0.2"/>
    <row r="966" ht="14.25" hidden="1" customHeight="1" x14ac:dyDescent="0.2"/>
    <row r="967" ht="14.25" hidden="1" customHeight="1" x14ac:dyDescent="0.2"/>
    <row r="968" ht="14.25" hidden="1" customHeight="1" x14ac:dyDescent="0.2"/>
    <row r="969" ht="14.25" hidden="1" customHeight="1" x14ac:dyDescent="0.2"/>
    <row r="970" ht="14.25" hidden="1" customHeight="1" x14ac:dyDescent="0.2"/>
    <row r="971" ht="14.25" hidden="1" customHeight="1" x14ac:dyDescent="0.2"/>
    <row r="972" ht="14.25" hidden="1" customHeight="1" x14ac:dyDescent="0.2"/>
    <row r="973" ht="14.25" hidden="1" customHeight="1" x14ac:dyDescent="0.2"/>
    <row r="974" ht="14.25" hidden="1" customHeight="1" x14ac:dyDescent="0.2"/>
    <row r="975" ht="14.25" hidden="1" customHeight="1" x14ac:dyDescent="0.2"/>
    <row r="976" ht="14.25" hidden="1" customHeight="1" x14ac:dyDescent="0.2"/>
    <row r="977" ht="14.25" hidden="1" customHeight="1" x14ac:dyDescent="0.2"/>
    <row r="978" ht="14.25" hidden="1" customHeight="1" x14ac:dyDescent="0.2"/>
    <row r="979" ht="14.25" hidden="1" customHeight="1" x14ac:dyDescent="0.2"/>
    <row r="980" ht="14.25" hidden="1" customHeight="1" x14ac:dyDescent="0.2"/>
    <row r="981" ht="14.25" hidden="1" customHeight="1" x14ac:dyDescent="0.2"/>
    <row r="982" ht="14.25" hidden="1" customHeight="1" x14ac:dyDescent="0.2"/>
    <row r="983" ht="14.25" hidden="1" customHeight="1" x14ac:dyDescent="0.2"/>
    <row r="984" ht="14.25" hidden="1" customHeight="1" x14ac:dyDescent="0.2"/>
    <row r="985" ht="14.25" hidden="1" customHeight="1" x14ac:dyDescent="0.2"/>
    <row r="986" ht="14.25" hidden="1" customHeight="1" x14ac:dyDescent="0.2"/>
    <row r="987" ht="14.25" hidden="1" customHeight="1" x14ac:dyDescent="0.2"/>
    <row r="988" ht="14.25" hidden="1" customHeight="1" x14ac:dyDescent="0.2"/>
    <row r="989" ht="14.25" hidden="1" customHeight="1" x14ac:dyDescent="0.2"/>
    <row r="990" ht="14.25" hidden="1" customHeight="1" x14ac:dyDescent="0.2"/>
    <row r="991" ht="14.25" hidden="1" customHeight="1" x14ac:dyDescent="0.2"/>
    <row r="992" ht="14.25" hidden="1" customHeight="1" x14ac:dyDescent="0.2"/>
    <row r="993" ht="14.25" hidden="1" customHeight="1" x14ac:dyDescent="0.2"/>
    <row r="994" ht="14.25" hidden="1" customHeight="1" x14ac:dyDescent="0.2"/>
    <row r="995" ht="14.25" hidden="1" customHeight="1" x14ac:dyDescent="0.2"/>
    <row r="996" ht="14.25" hidden="1" customHeight="1" x14ac:dyDescent="0.2"/>
    <row r="997" ht="14.25" hidden="1" customHeight="1" x14ac:dyDescent="0.2"/>
    <row r="998" ht="14.25" hidden="1" customHeight="1" x14ac:dyDescent="0.2"/>
    <row r="999" ht="14.25" hidden="1" customHeight="1" x14ac:dyDescent="0.2"/>
    <row r="1000" ht="14.25" hidden="1" customHeight="1" x14ac:dyDescent="0.2"/>
    <row r="1001" ht="14.25" hidden="1" customHeight="1" x14ac:dyDescent="0.2"/>
    <row r="1002" ht="14.25" hidden="1" customHeight="1" x14ac:dyDescent="0.2"/>
    <row r="1003" ht="14.25" hidden="1" customHeight="1" x14ac:dyDescent="0.2"/>
    <row r="1004" ht="14.25" hidden="1" customHeight="1" x14ac:dyDescent="0.2"/>
    <row r="1005" ht="14.25" hidden="1" customHeight="1" x14ac:dyDescent="0.2"/>
    <row r="1006" ht="14.25" hidden="1" customHeight="1" x14ac:dyDescent="0.2"/>
    <row r="1007" ht="14.25" hidden="1" customHeight="1" x14ac:dyDescent="0.2"/>
    <row r="1008" ht="14.25" hidden="1" customHeight="1" x14ac:dyDescent="0.2"/>
    <row r="1009" ht="14.25" hidden="1" customHeight="1" x14ac:dyDescent="0.2"/>
    <row r="1010" ht="14.25" hidden="1" customHeight="1" x14ac:dyDescent="0.2"/>
    <row r="1011" ht="14.25" hidden="1" customHeight="1" x14ac:dyDescent="0.2"/>
    <row r="1012" ht="14.25" hidden="1" customHeight="1" x14ac:dyDescent="0.2"/>
    <row r="1013" ht="14.25" hidden="1" customHeight="1" x14ac:dyDescent="0.2"/>
    <row r="1014" ht="14.25" hidden="1" customHeight="1" x14ac:dyDescent="0.2"/>
    <row r="1015" ht="14.25" hidden="1" customHeight="1" x14ac:dyDescent="0.2"/>
    <row r="1016" ht="14.25" hidden="1" customHeight="1" x14ac:dyDescent="0.2"/>
    <row r="1017" ht="14.25" hidden="1" customHeight="1" x14ac:dyDescent="0.2"/>
    <row r="1018" ht="14.25" hidden="1" customHeight="1" x14ac:dyDescent="0.2"/>
    <row r="1019" ht="14.25" hidden="1" customHeight="1" x14ac:dyDescent="0.2"/>
    <row r="1020" ht="14.25" hidden="1" customHeight="1" x14ac:dyDescent="0.2"/>
    <row r="1021" ht="14.25" hidden="1" customHeight="1" x14ac:dyDescent="0.2"/>
    <row r="1022" ht="14.25" hidden="1" customHeight="1" x14ac:dyDescent="0.2"/>
    <row r="1023" ht="14.25" hidden="1" customHeight="1" x14ac:dyDescent="0.2"/>
    <row r="1024" ht="14.25" hidden="1" customHeight="1" x14ac:dyDescent="0.2"/>
    <row r="1025" ht="14.25" hidden="1" customHeight="1" x14ac:dyDescent="0.2"/>
    <row r="1026" ht="14.25" hidden="1" customHeight="1" x14ac:dyDescent="0.2"/>
    <row r="1027" ht="14.25" hidden="1" customHeight="1" x14ac:dyDescent="0.2"/>
    <row r="1028" ht="14.25" hidden="1" customHeight="1" x14ac:dyDescent="0.2"/>
    <row r="1029" ht="14.25" hidden="1" customHeight="1" x14ac:dyDescent="0.2"/>
    <row r="1030" ht="14.25" hidden="1" customHeight="1" x14ac:dyDescent="0.2"/>
    <row r="1031" ht="14.25" hidden="1" customHeight="1" x14ac:dyDescent="0.2"/>
    <row r="1032" ht="14.25" hidden="1" customHeight="1" x14ac:dyDescent="0.2"/>
    <row r="1033" ht="14.25" hidden="1" customHeight="1" x14ac:dyDescent="0.2"/>
    <row r="1034" ht="14.25" hidden="1" customHeight="1" x14ac:dyDescent="0.2"/>
    <row r="1035" ht="14.25" hidden="1" customHeight="1" x14ac:dyDescent="0.2"/>
    <row r="1036" ht="14.25" hidden="1" customHeight="1" x14ac:dyDescent="0.2"/>
    <row r="1037" ht="14.25" hidden="1" customHeight="1" x14ac:dyDescent="0.2"/>
    <row r="1038" ht="14.25" hidden="1" customHeight="1" x14ac:dyDescent="0.2"/>
    <row r="1039" ht="14.25" hidden="1" customHeight="1" x14ac:dyDescent="0.2"/>
    <row r="1040" ht="14.25" hidden="1" customHeight="1" x14ac:dyDescent="0.2"/>
    <row r="1041" ht="14.25" hidden="1" customHeight="1" x14ac:dyDescent="0.2"/>
    <row r="1042" ht="14.25" hidden="1" customHeight="1" x14ac:dyDescent="0.2"/>
    <row r="1043" ht="14.25" hidden="1" customHeight="1" x14ac:dyDescent="0.2"/>
    <row r="1044" ht="14.25" hidden="1" customHeight="1" x14ac:dyDescent="0.2"/>
    <row r="1045" ht="14.25" hidden="1" customHeight="1" x14ac:dyDescent="0.2"/>
    <row r="1046" ht="14.25" hidden="1" customHeight="1" x14ac:dyDescent="0.2"/>
    <row r="1047" ht="14.25" hidden="1" customHeight="1" x14ac:dyDescent="0.2"/>
    <row r="1048" ht="14.25" hidden="1" customHeight="1" x14ac:dyDescent="0.2"/>
    <row r="1049" ht="14.25" hidden="1" customHeight="1" x14ac:dyDescent="0.2"/>
    <row r="1050" ht="14.25" hidden="1" customHeight="1" x14ac:dyDescent="0.2"/>
    <row r="1051" ht="14.25" hidden="1" customHeight="1" x14ac:dyDescent="0.2"/>
    <row r="1052" ht="14.25" hidden="1" customHeight="1" x14ac:dyDescent="0.2"/>
    <row r="1053" ht="14.25" hidden="1" customHeight="1" x14ac:dyDescent="0.2"/>
    <row r="1054" ht="14.25" hidden="1" customHeight="1" x14ac:dyDescent="0.2"/>
    <row r="1055" ht="14.25" hidden="1" customHeight="1" x14ac:dyDescent="0.2"/>
    <row r="1056" ht="14.25" hidden="1" customHeight="1" x14ac:dyDescent="0.2"/>
    <row r="1057" ht="14.25" hidden="1" customHeight="1" x14ac:dyDescent="0.2"/>
    <row r="1058" ht="14.25" hidden="1" customHeight="1" x14ac:dyDescent="0.2"/>
    <row r="1059" ht="14.25" hidden="1" customHeight="1" x14ac:dyDescent="0.2"/>
    <row r="1060" ht="14.25" hidden="1" customHeight="1" x14ac:dyDescent="0.2"/>
    <row r="1061" ht="14.25" hidden="1" customHeight="1" x14ac:dyDescent="0.2"/>
    <row r="1062" ht="14.25" hidden="1" customHeight="1" x14ac:dyDescent="0.2"/>
    <row r="1063" ht="14.25" hidden="1" customHeight="1" x14ac:dyDescent="0.2"/>
    <row r="1064" ht="14.25" hidden="1" customHeight="1" x14ac:dyDescent="0.2"/>
    <row r="1065" ht="14.25" hidden="1" customHeight="1" x14ac:dyDescent="0.2"/>
    <row r="1066" ht="14.25" hidden="1" customHeight="1" x14ac:dyDescent="0.2"/>
    <row r="1067" ht="14.25" hidden="1" customHeight="1" x14ac:dyDescent="0.2"/>
    <row r="1068" ht="14.25" hidden="1" customHeight="1" x14ac:dyDescent="0.2"/>
    <row r="1069" ht="14.25" hidden="1" customHeight="1" x14ac:dyDescent="0.2"/>
    <row r="1070" ht="14.25" hidden="1" customHeight="1" x14ac:dyDescent="0.2"/>
    <row r="1071" ht="14.25" hidden="1" customHeight="1" x14ac:dyDescent="0.2"/>
    <row r="1072" ht="14.25" hidden="1" customHeight="1" x14ac:dyDescent="0.2"/>
    <row r="1073" ht="14.25" hidden="1" customHeight="1" x14ac:dyDescent="0.2"/>
    <row r="1074" ht="14.25" hidden="1" customHeight="1" x14ac:dyDescent="0.2"/>
    <row r="1075" ht="14.25" hidden="1" customHeight="1" x14ac:dyDescent="0.2"/>
    <row r="1076" ht="14.25" hidden="1" customHeight="1" x14ac:dyDescent="0.2"/>
    <row r="1077" ht="14.25" hidden="1" customHeight="1" x14ac:dyDescent="0.2"/>
    <row r="1078" ht="14.25" hidden="1" customHeight="1" x14ac:dyDescent="0.2"/>
    <row r="1079" ht="14.25" hidden="1" customHeight="1" x14ac:dyDescent="0.2"/>
    <row r="1080" ht="14.25" hidden="1" customHeight="1" x14ac:dyDescent="0.2"/>
    <row r="1081" ht="14.25" hidden="1" customHeight="1" x14ac:dyDescent="0.2"/>
    <row r="1082" ht="14.25" hidden="1" customHeight="1" x14ac:dyDescent="0.2"/>
    <row r="1083" ht="14.25" hidden="1" customHeight="1" x14ac:dyDescent="0.2"/>
    <row r="1084" ht="14.25" hidden="1" customHeight="1" x14ac:dyDescent="0.2"/>
    <row r="1085" ht="14.25" hidden="1" customHeight="1" x14ac:dyDescent="0.2"/>
    <row r="1086" ht="14.25" hidden="1" customHeight="1" x14ac:dyDescent="0.2"/>
    <row r="1087" ht="14.25" hidden="1" customHeight="1" x14ac:dyDescent="0.2"/>
    <row r="1088" ht="14.25" hidden="1" customHeight="1" x14ac:dyDescent="0.2"/>
    <row r="1089" ht="14.25" hidden="1" customHeight="1" x14ac:dyDescent="0.2"/>
    <row r="1090" ht="14.25" hidden="1" customHeight="1" x14ac:dyDescent="0.2"/>
    <row r="1091" ht="14.25" hidden="1" customHeight="1" x14ac:dyDescent="0.2"/>
    <row r="1092" ht="14.25" hidden="1" customHeight="1" x14ac:dyDescent="0.2"/>
    <row r="1093" ht="14.25" hidden="1" customHeight="1" x14ac:dyDescent="0.2"/>
    <row r="1094" ht="14.25" hidden="1" customHeight="1" x14ac:dyDescent="0.2"/>
    <row r="1095" ht="14.25" hidden="1" customHeight="1" x14ac:dyDescent="0.2"/>
    <row r="1096" ht="14.25" hidden="1" customHeight="1" x14ac:dyDescent="0.2"/>
    <row r="1097" ht="14.25" hidden="1" customHeight="1" x14ac:dyDescent="0.2"/>
    <row r="1098" ht="14.25" hidden="1" customHeight="1" x14ac:dyDescent="0.2"/>
    <row r="1099" ht="14.25" hidden="1" customHeight="1" x14ac:dyDescent="0.2"/>
    <row r="1100" ht="14.25" hidden="1" customHeight="1" x14ac:dyDescent="0.2"/>
    <row r="1101" ht="14.25" hidden="1" customHeight="1" x14ac:dyDescent="0.2"/>
    <row r="1102" ht="14.25" hidden="1" customHeight="1" x14ac:dyDescent="0.2"/>
    <row r="1103" ht="14.25" hidden="1" customHeight="1" x14ac:dyDescent="0.2"/>
    <row r="1104" ht="14.25" hidden="1" customHeight="1" x14ac:dyDescent="0.2"/>
    <row r="1105" ht="14.25" hidden="1" customHeight="1" x14ac:dyDescent="0.2"/>
    <row r="1106" ht="14.25" hidden="1" customHeight="1" x14ac:dyDescent="0.2"/>
    <row r="1107" ht="14.25" hidden="1" customHeight="1" x14ac:dyDescent="0.2"/>
    <row r="1108" ht="14.25" hidden="1" customHeight="1" x14ac:dyDescent="0.2"/>
    <row r="1109" ht="14.25" hidden="1" customHeight="1" x14ac:dyDescent="0.2"/>
    <row r="1110" ht="14.25" hidden="1" customHeight="1" x14ac:dyDescent="0.2"/>
    <row r="1111" ht="14.25" hidden="1" customHeight="1" x14ac:dyDescent="0.2"/>
    <row r="1112" ht="14.25" hidden="1" customHeight="1" x14ac:dyDescent="0.2"/>
    <row r="1113" ht="14.25" hidden="1" customHeight="1" x14ac:dyDescent="0.2"/>
    <row r="1114" ht="14.25" hidden="1" customHeight="1" x14ac:dyDescent="0.2"/>
    <row r="1115" ht="14.25" hidden="1" customHeight="1" x14ac:dyDescent="0.2"/>
    <row r="1116" ht="14.25" hidden="1" customHeight="1" x14ac:dyDescent="0.2"/>
    <row r="1117" ht="14.25" hidden="1" customHeight="1" x14ac:dyDescent="0.2"/>
    <row r="1118" ht="14.25" hidden="1" customHeight="1" x14ac:dyDescent="0.2"/>
    <row r="1119" ht="14.25" hidden="1" customHeight="1" x14ac:dyDescent="0.2"/>
    <row r="1120" ht="14.25" hidden="1" customHeight="1" x14ac:dyDescent="0.2"/>
    <row r="1121" ht="14.25" hidden="1" customHeight="1" x14ac:dyDescent="0.2"/>
    <row r="1122" ht="14.25" hidden="1" customHeight="1" x14ac:dyDescent="0.2"/>
    <row r="1123" ht="14.25" hidden="1" customHeight="1" x14ac:dyDescent="0.2"/>
    <row r="1124" ht="14.25" hidden="1" customHeight="1" x14ac:dyDescent="0.2"/>
    <row r="1125" ht="14.25" hidden="1" customHeight="1" x14ac:dyDescent="0.2"/>
    <row r="1126" ht="14.25" hidden="1" customHeight="1" x14ac:dyDescent="0.2"/>
    <row r="1127" ht="14.25" hidden="1" customHeight="1" x14ac:dyDescent="0.2"/>
    <row r="1128" ht="14.25" hidden="1" customHeight="1" x14ac:dyDescent="0.2"/>
    <row r="1129" ht="14.25" hidden="1" customHeight="1" x14ac:dyDescent="0.2"/>
    <row r="1130" ht="14.25" hidden="1" customHeight="1" x14ac:dyDescent="0.2"/>
    <row r="1131" ht="14.25" hidden="1" customHeight="1" x14ac:dyDescent="0.2"/>
    <row r="1132" ht="14.25" hidden="1" customHeight="1" x14ac:dyDescent="0.2"/>
    <row r="1133" ht="14.25" hidden="1" customHeight="1" x14ac:dyDescent="0.2"/>
    <row r="1134" ht="14.25" hidden="1" customHeight="1" x14ac:dyDescent="0.2"/>
    <row r="1135" ht="14.25" hidden="1" customHeight="1" x14ac:dyDescent="0.2"/>
    <row r="1136" ht="14.25" hidden="1" customHeight="1" x14ac:dyDescent="0.2"/>
    <row r="1137" ht="14.25" hidden="1" customHeight="1" x14ac:dyDescent="0.2"/>
    <row r="1138" ht="14.25" hidden="1" customHeight="1" x14ac:dyDescent="0.2"/>
    <row r="1139" ht="14.25" hidden="1" customHeight="1" x14ac:dyDescent="0.2"/>
    <row r="1140" ht="14.25" hidden="1" customHeight="1" x14ac:dyDescent="0.2"/>
    <row r="1141" ht="14.25" hidden="1" customHeight="1" x14ac:dyDescent="0.2"/>
    <row r="1142" ht="14.25" hidden="1" customHeight="1" x14ac:dyDescent="0.2"/>
    <row r="1143" ht="14.25" hidden="1" customHeight="1" x14ac:dyDescent="0.2"/>
    <row r="1144" ht="14.25" hidden="1" customHeight="1" x14ac:dyDescent="0.2"/>
    <row r="1145" ht="14.25" hidden="1" customHeight="1" x14ac:dyDescent="0.2"/>
    <row r="1146" ht="14.25" hidden="1" customHeight="1" x14ac:dyDescent="0.2"/>
    <row r="1147" ht="14.25" hidden="1" customHeight="1" x14ac:dyDescent="0.2"/>
    <row r="1148" ht="14.25" hidden="1" customHeight="1" x14ac:dyDescent="0.2"/>
    <row r="1149" ht="14.25" hidden="1" customHeight="1" x14ac:dyDescent="0.2"/>
    <row r="1150" ht="14.25" hidden="1" customHeight="1" x14ac:dyDescent="0.2"/>
    <row r="1151" ht="14.25" hidden="1" customHeight="1" x14ac:dyDescent="0.2"/>
    <row r="1152" ht="14.25" hidden="1" customHeight="1" x14ac:dyDescent="0.2"/>
    <row r="1153" ht="14.25" hidden="1" customHeight="1" x14ac:dyDescent="0.2"/>
    <row r="1154" ht="14.25" hidden="1" customHeight="1" x14ac:dyDescent="0.2"/>
    <row r="1155" ht="14.25" hidden="1" customHeight="1" x14ac:dyDescent="0.2"/>
    <row r="1156" ht="14.25" hidden="1" customHeight="1" x14ac:dyDescent="0.2"/>
    <row r="1157" ht="14.25" hidden="1" customHeight="1" x14ac:dyDescent="0.2"/>
    <row r="1158" ht="14.25" hidden="1" customHeight="1" x14ac:dyDescent="0.2"/>
    <row r="1159" ht="14.25" hidden="1" customHeight="1" x14ac:dyDescent="0.2"/>
    <row r="1160" ht="14.25" hidden="1" customHeight="1" x14ac:dyDescent="0.2"/>
    <row r="1161" ht="14.25" hidden="1" customHeight="1" x14ac:dyDescent="0.2"/>
    <row r="1162" ht="14.25" hidden="1" customHeight="1" x14ac:dyDescent="0.2"/>
    <row r="1163" ht="14.25" hidden="1" customHeight="1" x14ac:dyDescent="0.2"/>
    <row r="1164" ht="14.25" hidden="1" customHeight="1" x14ac:dyDescent="0.2"/>
    <row r="1165" ht="14.25" hidden="1" customHeight="1" x14ac:dyDescent="0.2"/>
    <row r="1166" ht="14.25" hidden="1" customHeight="1" x14ac:dyDescent="0.2"/>
    <row r="1167" ht="14.25" hidden="1" customHeight="1" x14ac:dyDescent="0.2"/>
    <row r="1168" ht="14.25" hidden="1" customHeight="1" x14ac:dyDescent="0.2"/>
    <row r="1169" ht="14.25" hidden="1" customHeight="1" x14ac:dyDescent="0.2"/>
    <row r="1170" ht="14.25" hidden="1" customHeight="1" x14ac:dyDescent="0.2"/>
    <row r="1171" ht="14.25" hidden="1" customHeight="1" x14ac:dyDescent="0.2"/>
    <row r="1172" ht="14.25" hidden="1" customHeight="1" x14ac:dyDescent="0.2"/>
    <row r="1173" ht="14.25" hidden="1" customHeight="1" x14ac:dyDescent="0.2"/>
    <row r="1174" ht="14.25" hidden="1" customHeight="1" x14ac:dyDescent="0.2"/>
    <row r="1175" ht="14.25" hidden="1" customHeight="1" x14ac:dyDescent="0.2"/>
    <row r="1176" ht="14.25" hidden="1" customHeight="1" x14ac:dyDescent="0.2"/>
    <row r="1177" ht="14.25" hidden="1" customHeight="1" x14ac:dyDescent="0.2"/>
    <row r="1178" ht="14.25" hidden="1" customHeight="1" x14ac:dyDescent="0.2"/>
    <row r="1179" ht="14.25" hidden="1" customHeight="1" x14ac:dyDescent="0.2"/>
    <row r="1180" ht="14.25" hidden="1" customHeight="1" x14ac:dyDescent="0.2"/>
    <row r="1181" ht="14.25" hidden="1" customHeight="1" x14ac:dyDescent="0.2"/>
    <row r="1182" ht="14.25" hidden="1" customHeight="1" x14ac:dyDescent="0.2"/>
    <row r="1183" ht="14.25" hidden="1" customHeight="1" x14ac:dyDescent="0.2"/>
    <row r="1184" ht="14.25" hidden="1" customHeight="1" x14ac:dyDescent="0.2"/>
    <row r="1185" ht="14.25" hidden="1" customHeight="1" x14ac:dyDescent="0.2"/>
    <row r="1186" ht="14.25" hidden="1" customHeight="1" x14ac:dyDescent="0.2"/>
    <row r="1187" ht="14.25" hidden="1" customHeight="1" x14ac:dyDescent="0.2"/>
    <row r="1188" ht="14.25" hidden="1" customHeight="1" x14ac:dyDescent="0.2"/>
    <row r="1189" ht="14.25" hidden="1" customHeight="1" x14ac:dyDescent="0.2"/>
    <row r="1190" ht="14.25" hidden="1" customHeight="1" x14ac:dyDescent="0.2"/>
    <row r="1191" ht="14.25" hidden="1" customHeight="1" x14ac:dyDescent="0.2"/>
    <row r="1192" ht="14.25" hidden="1" customHeight="1" x14ac:dyDescent="0.2"/>
    <row r="1193" ht="14.25" hidden="1" customHeight="1" x14ac:dyDescent="0.2"/>
    <row r="1194" ht="14.25" hidden="1" customHeight="1" x14ac:dyDescent="0.2"/>
    <row r="1195" ht="14.25" hidden="1" customHeight="1" x14ac:dyDescent="0.2"/>
    <row r="1196" ht="14.25" hidden="1" customHeight="1" x14ac:dyDescent="0.2"/>
    <row r="1197" ht="14.25" hidden="1" customHeight="1" x14ac:dyDescent="0.2"/>
    <row r="1198" ht="14.25" hidden="1" customHeight="1" x14ac:dyDescent="0.2"/>
    <row r="1199" ht="14.25" hidden="1" customHeight="1" x14ac:dyDescent="0.2"/>
    <row r="1200" ht="14.25" hidden="1" customHeight="1" x14ac:dyDescent="0.2"/>
    <row r="1201" ht="14.25" hidden="1" customHeight="1" x14ac:dyDescent="0.2"/>
    <row r="1202" ht="14.25" hidden="1" customHeight="1" x14ac:dyDescent="0.2"/>
    <row r="1203" ht="14.25" hidden="1" customHeight="1" x14ac:dyDescent="0.2"/>
    <row r="1204" ht="14.25" hidden="1" customHeight="1" x14ac:dyDescent="0.2"/>
    <row r="1205" ht="14.25" hidden="1" customHeight="1" x14ac:dyDescent="0.2"/>
    <row r="1206" ht="14.25" hidden="1" customHeight="1" x14ac:dyDescent="0.2"/>
    <row r="1207" ht="14.25" hidden="1" customHeight="1" x14ac:dyDescent="0.2"/>
    <row r="1208" ht="14.25" hidden="1" customHeight="1" x14ac:dyDescent="0.2"/>
    <row r="1209" ht="14.25" hidden="1" customHeight="1" x14ac:dyDescent="0.2"/>
    <row r="1210" ht="14.25" hidden="1" customHeight="1" x14ac:dyDescent="0.2"/>
    <row r="1211" ht="14.25" hidden="1" customHeight="1" x14ac:dyDescent="0.2"/>
    <row r="1212" ht="14.25" hidden="1" customHeight="1" x14ac:dyDescent="0.2"/>
    <row r="1213" ht="14.25" hidden="1" customHeight="1" x14ac:dyDescent="0.2"/>
    <row r="1214" ht="14.25" hidden="1" customHeight="1" x14ac:dyDescent="0.2"/>
    <row r="1215" ht="14.25" hidden="1" customHeight="1" x14ac:dyDescent="0.2"/>
    <row r="1216" ht="14.25" hidden="1" customHeight="1" x14ac:dyDescent="0.2"/>
    <row r="1217" ht="14.25" hidden="1" customHeight="1" x14ac:dyDescent="0.2"/>
    <row r="1218" ht="14.25" hidden="1" customHeight="1" x14ac:dyDescent="0.2"/>
    <row r="1219" ht="14.25" hidden="1" customHeight="1" x14ac:dyDescent="0.2"/>
    <row r="1220" ht="14.25" hidden="1" customHeight="1" x14ac:dyDescent="0.2"/>
    <row r="1221" ht="14.25" hidden="1" customHeight="1" x14ac:dyDescent="0.2"/>
    <row r="1222" ht="14.25" hidden="1" customHeight="1" x14ac:dyDescent="0.2"/>
    <row r="1223" ht="14.25" hidden="1" customHeight="1" x14ac:dyDescent="0.2"/>
    <row r="1224" ht="14.25" hidden="1" customHeight="1" x14ac:dyDescent="0.2"/>
    <row r="1225" ht="14.25" hidden="1" customHeight="1" x14ac:dyDescent="0.2"/>
    <row r="1226" ht="14.25" hidden="1" customHeight="1" x14ac:dyDescent="0.2"/>
    <row r="1227" ht="14.25" hidden="1" customHeight="1" x14ac:dyDescent="0.2"/>
    <row r="1228" ht="14.25" hidden="1" customHeight="1" x14ac:dyDescent="0.2"/>
    <row r="1229" ht="14.25" hidden="1" customHeight="1" x14ac:dyDescent="0.2"/>
    <row r="1230" ht="14.25" hidden="1" customHeight="1" x14ac:dyDescent="0.2"/>
    <row r="1231" ht="14.25" hidden="1" customHeight="1" x14ac:dyDescent="0.2"/>
    <row r="1232" ht="14.25" hidden="1" customHeight="1" x14ac:dyDescent="0.2"/>
    <row r="1233" ht="14.25" hidden="1" customHeight="1" x14ac:dyDescent="0.2"/>
    <row r="1234" ht="14.25" hidden="1" customHeight="1" x14ac:dyDescent="0.2"/>
    <row r="1235" ht="14.25" hidden="1" customHeight="1" x14ac:dyDescent="0.2"/>
    <row r="1236" ht="14.25" hidden="1" customHeight="1" x14ac:dyDescent="0.2"/>
    <row r="1237" ht="14.25" hidden="1" customHeight="1" x14ac:dyDescent="0.2"/>
    <row r="1238" ht="14.25" hidden="1" customHeight="1" x14ac:dyDescent="0.2"/>
    <row r="1239" ht="14.25" hidden="1" customHeight="1" x14ac:dyDescent="0.2"/>
    <row r="1240" ht="14.25" hidden="1" customHeight="1" x14ac:dyDescent="0.2"/>
    <row r="1241" ht="14.25" hidden="1" customHeight="1" x14ac:dyDescent="0.2"/>
    <row r="1242" ht="14.25" hidden="1" customHeight="1" x14ac:dyDescent="0.2"/>
    <row r="1243" ht="14.25" hidden="1" customHeight="1" x14ac:dyDescent="0.2"/>
    <row r="1244" ht="14.25" hidden="1" customHeight="1" x14ac:dyDescent="0.2"/>
    <row r="1245" ht="14.25" hidden="1" customHeight="1" x14ac:dyDescent="0.2"/>
    <row r="1246" ht="14.25" hidden="1" customHeight="1" x14ac:dyDescent="0.2"/>
    <row r="1247" ht="14.25" hidden="1" customHeight="1" x14ac:dyDescent="0.2"/>
    <row r="1248" ht="14.25" hidden="1" customHeight="1" x14ac:dyDescent="0.2"/>
    <row r="1249" ht="14.25" hidden="1" customHeight="1" x14ac:dyDescent="0.2"/>
    <row r="1250" ht="14.25" hidden="1" customHeight="1" x14ac:dyDescent="0.2"/>
    <row r="1251" ht="14.25" hidden="1" customHeight="1" x14ac:dyDescent="0.2"/>
    <row r="1252" ht="14.25" hidden="1" customHeight="1" x14ac:dyDescent="0.2"/>
    <row r="1253" ht="14.25" hidden="1" customHeight="1" x14ac:dyDescent="0.2"/>
    <row r="1254" ht="14.25" hidden="1" customHeight="1" x14ac:dyDescent="0.2"/>
    <row r="1255" ht="14.25" hidden="1" customHeight="1" x14ac:dyDescent="0.2"/>
    <row r="1256" ht="14.25" hidden="1" customHeight="1" x14ac:dyDescent="0.2"/>
    <row r="1257" ht="14.25" hidden="1" customHeight="1" x14ac:dyDescent="0.2"/>
    <row r="1258" ht="14.25" hidden="1" customHeight="1" x14ac:dyDescent="0.2"/>
    <row r="1259" ht="14.25" hidden="1" customHeight="1" x14ac:dyDescent="0.2"/>
    <row r="1260" ht="14.25" hidden="1" customHeight="1" x14ac:dyDescent="0.2"/>
    <row r="1261" ht="14.25" hidden="1" customHeight="1" x14ac:dyDescent="0.2"/>
    <row r="1262" ht="14.25" hidden="1" customHeight="1" x14ac:dyDescent="0.2"/>
    <row r="1263" ht="14.25" hidden="1" customHeight="1" x14ac:dyDescent="0.2"/>
    <row r="1264" ht="14.25" hidden="1" customHeight="1" x14ac:dyDescent="0.2"/>
    <row r="1265" ht="14.25" hidden="1" customHeight="1" x14ac:dyDescent="0.2"/>
    <row r="1266" ht="14.25" hidden="1" customHeight="1" x14ac:dyDescent="0.2"/>
    <row r="1267" ht="14.25" hidden="1" customHeight="1" x14ac:dyDescent="0.2"/>
    <row r="1268" ht="14.25" hidden="1" customHeight="1" x14ac:dyDescent="0.2"/>
    <row r="1269" ht="14.25" hidden="1" customHeight="1" x14ac:dyDescent="0.2"/>
    <row r="1270" ht="14.25" hidden="1" customHeight="1" x14ac:dyDescent="0.2"/>
    <row r="1271" ht="14.25" hidden="1" customHeight="1" x14ac:dyDescent="0.2"/>
    <row r="1272" ht="14.25" hidden="1" customHeight="1" x14ac:dyDescent="0.2"/>
    <row r="1273" ht="14.25" hidden="1" customHeight="1" x14ac:dyDescent="0.2"/>
    <row r="1274" ht="14.25" hidden="1" customHeight="1" x14ac:dyDescent="0.2"/>
    <row r="1275" ht="14.25" hidden="1" customHeight="1" x14ac:dyDescent="0.2"/>
    <row r="1276" ht="14.25" hidden="1" customHeight="1" x14ac:dyDescent="0.2"/>
    <row r="1277" ht="14.25" hidden="1" customHeight="1" x14ac:dyDescent="0.2"/>
    <row r="1278" ht="14.25" hidden="1" customHeight="1" x14ac:dyDescent="0.2"/>
    <row r="1279" ht="14.25" hidden="1" customHeight="1" x14ac:dyDescent="0.2"/>
    <row r="1280" ht="14.25" hidden="1" customHeight="1" x14ac:dyDescent="0.2"/>
    <row r="1281" ht="14.25" hidden="1" customHeight="1" x14ac:dyDescent="0.2"/>
    <row r="1282" ht="14.25" hidden="1" customHeight="1" x14ac:dyDescent="0.2"/>
    <row r="1283" ht="14.25" hidden="1" customHeight="1" x14ac:dyDescent="0.2"/>
    <row r="1284" ht="14.25" hidden="1" customHeight="1" x14ac:dyDescent="0.2"/>
    <row r="1285" ht="14.25" hidden="1" customHeight="1" x14ac:dyDescent="0.2"/>
    <row r="1286" ht="14.25" hidden="1" customHeight="1" x14ac:dyDescent="0.2"/>
    <row r="1287" ht="14.25" hidden="1" customHeight="1" x14ac:dyDescent="0.2"/>
    <row r="1288" ht="14.25" hidden="1" customHeight="1" x14ac:dyDescent="0.2"/>
    <row r="1289" ht="14.25" hidden="1" customHeight="1" x14ac:dyDescent="0.2"/>
    <row r="1290" ht="14.25" hidden="1" customHeight="1" x14ac:dyDescent="0.2"/>
    <row r="1291" ht="14.25" hidden="1" customHeight="1" x14ac:dyDescent="0.2"/>
    <row r="1292" ht="14.25" hidden="1" customHeight="1" x14ac:dyDescent="0.2"/>
    <row r="1293" ht="14.25" hidden="1" customHeight="1" x14ac:dyDescent="0.2"/>
    <row r="1294" ht="14.25" hidden="1" customHeight="1" x14ac:dyDescent="0.2"/>
    <row r="1295" ht="14.25" hidden="1" customHeight="1" x14ac:dyDescent="0.2"/>
    <row r="1296" ht="14.25" hidden="1" customHeight="1" x14ac:dyDescent="0.2"/>
    <row r="1297" ht="14.25" hidden="1" customHeight="1" x14ac:dyDescent="0.2"/>
    <row r="1298" ht="14.25" hidden="1" customHeight="1" x14ac:dyDescent="0.2"/>
    <row r="1299" ht="14.25" hidden="1" customHeight="1" x14ac:dyDescent="0.2"/>
    <row r="1300" ht="14.25" hidden="1" customHeight="1" x14ac:dyDescent="0.2"/>
    <row r="1301" ht="14.25" hidden="1" customHeight="1" x14ac:dyDescent="0.2"/>
    <row r="1302" ht="14.25" hidden="1" customHeight="1" x14ac:dyDescent="0.2"/>
    <row r="1303" ht="14.25" hidden="1" customHeight="1" x14ac:dyDescent="0.2"/>
    <row r="1304" ht="14.25" hidden="1" customHeight="1" x14ac:dyDescent="0.2"/>
    <row r="1305" ht="14.25" hidden="1" customHeight="1" x14ac:dyDescent="0.2"/>
    <row r="1306" ht="14.25" hidden="1" customHeight="1" x14ac:dyDescent="0.2"/>
    <row r="1307" ht="14.25" hidden="1" customHeight="1" x14ac:dyDescent="0.2"/>
    <row r="1308" ht="14.25" hidden="1" customHeight="1" x14ac:dyDescent="0.2"/>
    <row r="1309" ht="14.25" hidden="1" customHeight="1" x14ac:dyDescent="0.2"/>
    <row r="1310" ht="14.25" hidden="1" customHeight="1" x14ac:dyDescent="0.2"/>
    <row r="1311" ht="14.25" hidden="1" customHeight="1" x14ac:dyDescent="0.2"/>
    <row r="1312" ht="14.25" hidden="1" customHeight="1" x14ac:dyDescent="0.2"/>
    <row r="1313" ht="14.25" hidden="1" customHeight="1" x14ac:dyDescent="0.2"/>
    <row r="1314" ht="14.25" hidden="1" customHeight="1" x14ac:dyDescent="0.2"/>
    <row r="1315" ht="14.25" hidden="1" customHeight="1" x14ac:dyDescent="0.2"/>
    <row r="1316" ht="14.25" hidden="1" customHeight="1" x14ac:dyDescent="0.2"/>
    <row r="1317" ht="14.25" hidden="1" customHeight="1" x14ac:dyDescent="0.2"/>
    <row r="1318" ht="14.25" hidden="1" customHeight="1" x14ac:dyDescent="0.2"/>
    <row r="1319" ht="14.25" hidden="1" customHeight="1" x14ac:dyDescent="0.2"/>
    <row r="1320" ht="14.25" hidden="1" customHeight="1" x14ac:dyDescent="0.2"/>
    <row r="1321" ht="14.25" hidden="1" customHeight="1" x14ac:dyDescent="0.2"/>
    <row r="1322" ht="14.25" hidden="1" customHeight="1" x14ac:dyDescent="0.2"/>
    <row r="1323" ht="14.25" hidden="1" customHeight="1" x14ac:dyDescent="0.2"/>
    <row r="1324" ht="14.25" hidden="1" customHeight="1" x14ac:dyDescent="0.2"/>
    <row r="1325" ht="14.25" hidden="1" customHeight="1" x14ac:dyDescent="0.2"/>
    <row r="1326" ht="14.25" hidden="1" customHeight="1" x14ac:dyDescent="0.2"/>
    <row r="1327" ht="14.25" hidden="1" customHeight="1" x14ac:dyDescent="0.2"/>
    <row r="1328" ht="14.25" hidden="1" customHeight="1" x14ac:dyDescent="0.2"/>
    <row r="1329" ht="14.25" hidden="1" customHeight="1" x14ac:dyDescent="0.2"/>
    <row r="1330" ht="14.25" hidden="1" customHeight="1" x14ac:dyDescent="0.2"/>
    <row r="1331" ht="14.25" hidden="1" customHeight="1" x14ac:dyDescent="0.2"/>
    <row r="1332" ht="14.25" hidden="1" customHeight="1" x14ac:dyDescent="0.2"/>
    <row r="1333" ht="14.25" hidden="1" customHeight="1" x14ac:dyDescent="0.2"/>
    <row r="1334" ht="14.25" hidden="1" customHeight="1" x14ac:dyDescent="0.2"/>
    <row r="1335" ht="14.25" hidden="1" customHeight="1" x14ac:dyDescent="0.2"/>
    <row r="1336" ht="14.25" hidden="1" customHeight="1" x14ac:dyDescent="0.2"/>
    <row r="1337" ht="14.25" hidden="1" customHeight="1" x14ac:dyDescent="0.2"/>
    <row r="1338" ht="14.25" hidden="1" customHeight="1" x14ac:dyDescent="0.2"/>
    <row r="1339" ht="14.25" hidden="1" customHeight="1" x14ac:dyDescent="0.2"/>
    <row r="1340" ht="14.25" hidden="1" customHeight="1" x14ac:dyDescent="0.2"/>
    <row r="1341" ht="14.25" hidden="1" customHeight="1" x14ac:dyDescent="0.2"/>
    <row r="1342" ht="14.25" hidden="1" customHeight="1" x14ac:dyDescent="0.2"/>
    <row r="1343" ht="14.25" hidden="1" customHeight="1" x14ac:dyDescent="0.2"/>
    <row r="1344" ht="14.25" hidden="1" customHeight="1" x14ac:dyDescent="0.2"/>
    <row r="1345" ht="14.25" hidden="1" customHeight="1" x14ac:dyDescent="0.2"/>
    <row r="1346" ht="14.25" hidden="1" customHeight="1" x14ac:dyDescent="0.2"/>
    <row r="1347" ht="14.25" hidden="1" customHeight="1" x14ac:dyDescent="0.2"/>
    <row r="1348" ht="14.25" hidden="1" customHeight="1" x14ac:dyDescent="0.2"/>
    <row r="1349" ht="14.25" hidden="1" customHeight="1" x14ac:dyDescent="0.2"/>
    <row r="1350" ht="14.25" hidden="1" customHeight="1" x14ac:dyDescent="0.2"/>
    <row r="1351" ht="14.25" hidden="1" customHeight="1" x14ac:dyDescent="0.2"/>
    <row r="1352" ht="14.25" hidden="1" customHeight="1" x14ac:dyDescent="0.2"/>
    <row r="1353" ht="14.25" hidden="1" customHeight="1" x14ac:dyDescent="0.2"/>
    <row r="1354" ht="14.25" hidden="1" customHeight="1" x14ac:dyDescent="0.2"/>
    <row r="1355" ht="14.25" hidden="1" customHeight="1" x14ac:dyDescent="0.2"/>
    <row r="1356" ht="14.25" hidden="1" customHeight="1" x14ac:dyDescent="0.2"/>
    <row r="1357" ht="14.25" hidden="1" customHeight="1" x14ac:dyDescent="0.2"/>
    <row r="1358" ht="14.25" hidden="1" customHeight="1" x14ac:dyDescent="0.2"/>
    <row r="1359" ht="14.25" hidden="1" customHeight="1" x14ac:dyDescent="0.2"/>
    <row r="1360" ht="14.25" hidden="1" customHeight="1" x14ac:dyDescent="0.2"/>
    <row r="1361" ht="14.25" hidden="1" customHeight="1" x14ac:dyDescent="0.2"/>
    <row r="1362" ht="14.25" hidden="1" customHeight="1" x14ac:dyDescent="0.2"/>
    <row r="1363" ht="14.25" hidden="1" customHeight="1" x14ac:dyDescent="0.2"/>
    <row r="1364" ht="14.25" hidden="1" customHeight="1" x14ac:dyDescent="0.2"/>
    <row r="1365" ht="14.25" hidden="1" customHeight="1" x14ac:dyDescent="0.2"/>
    <row r="1366" ht="14.25" hidden="1" customHeight="1" x14ac:dyDescent="0.2"/>
    <row r="1367" ht="14.25" hidden="1" customHeight="1" x14ac:dyDescent="0.2"/>
    <row r="1368" ht="14.25" hidden="1" customHeight="1" x14ac:dyDescent="0.2"/>
    <row r="1369" ht="14.25" hidden="1" customHeight="1" x14ac:dyDescent="0.2"/>
    <row r="1370" ht="14.25" hidden="1" customHeight="1" x14ac:dyDescent="0.2"/>
    <row r="1371" ht="14.25" hidden="1" customHeight="1" x14ac:dyDescent="0.2"/>
    <row r="1372" ht="14.25" hidden="1" customHeight="1" x14ac:dyDescent="0.2"/>
    <row r="1373" ht="14.25" hidden="1" customHeight="1" x14ac:dyDescent="0.2"/>
    <row r="1374" ht="14.25" hidden="1" customHeight="1" x14ac:dyDescent="0.2"/>
    <row r="1375" ht="14.25" hidden="1" customHeight="1" x14ac:dyDescent="0.2"/>
    <row r="1376" ht="14.25" hidden="1" customHeight="1" x14ac:dyDescent="0.2"/>
    <row r="1377" ht="14.25" hidden="1" customHeight="1" x14ac:dyDescent="0.2"/>
    <row r="1378" ht="14.25" hidden="1" customHeight="1" x14ac:dyDescent="0.2"/>
    <row r="1379" ht="14.25" hidden="1" customHeight="1" x14ac:dyDescent="0.2"/>
    <row r="1380" ht="14.25" hidden="1" customHeight="1" x14ac:dyDescent="0.2"/>
    <row r="1381" ht="14.25" hidden="1" customHeight="1" x14ac:dyDescent="0.2"/>
    <row r="1382" ht="14.25" hidden="1" customHeight="1" x14ac:dyDescent="0.2"/>
    <row r="1383" ht="14.25" hidden="1" customHeight="1" x14ac:dyDescent="0.2"/>
    <row r="1384" ht="14.25" hidden="1" customHeight="1" x14ac:dyDescent="0.2"/>
    <row r="1385" ht="14.25" hidden="1" customHeight="1" x14ac:dyDescent="0.2"/>
    <row r="1386" ht="14.25" hidden="1" customHeight="1" x14ac:dyDescent="0.2"/>
    <row r="1387" ht="14.25" hidden="1" customHeight="1" x14ac:dyDescent="0.2"/>
    <row r="1388" ht="14.25" hidden="1" customHeight="1" x14ac:dyDescent="0.2"/>
    <row r="1389" ht="14.25" hidden="1" customHeight="1" x14ac:dyDescent="0.2"/>
    <row r="1390" ht="14.25" hidden="1" customHeight="1" x14ac:dyDescent="0.2"/>
    <row r="1391" ht="14.25" hidden="1" customHeight="1" x14ac:dyDescent="0.2"/>
    <row r="1392" ht="14.25" hidden="1" customHeight="1" x14ac:dyDescent="0.2"/>
    <row r="1393" ht="14.25" hidden="1" customHeight="1" x14ac:dyDescent="0.2"/>
    <row r="1394" ht="14.25" hidden="1" customHeight="1" x14ac:dyDescent="0.2"/>
    <row r="1395" ht="14.25" hidden="1" customHeight="1" x14ac:dyDescent="0.2"/>
    <row r="1396" ht="14.25" hidden="1" customHeight="1" x14ac:dyDescent="0.2"/>
    <row r="1397" ht="14.25" hidden="1" customHeight="1" x14ac:dyDescent="0.2"/>
    <row r="1398" ht="14.25" hidden="1" customHeight="1" x14ac:dyDescent="0.2"/>
    <row r="1399" ht="14.25" hidden="1" customHeight="1" x14ac:dyDescent="0.2"/>
    <row r="1400" ht="14.25" hidden="1" customHeight="1" x14ac:dyDescent="0.2"/>
    <row r="1401" ht="14.25" hidden="1" customHeight="1" x14ac:dyDescent="0.2"/>
    <row r="1402" ht="14.25" hidden="1" customHeight="1" x14ac:dyDescent="0.2"/>
    <row r="1403" ht="14.25" hidden="1" customHeight="1" x14ac:dyDescent="0.2"/>
    <row r="1404" ht="14.25" hidden="1" customHeight="1" x14ac:dyDescent="0.2"/>
    <row r="1405" ht="14.25" hidden="1" customHeight="1" x14ac:dyDescent="0.2"/>
    <row r="1406" ht="14.25" hidden="1" customHeight="1" x14ac:dyDescent="0.2"/>
    <row r="1407" ht="14.25" hidden="1" customHeight="1" x14ac:dyDescent="0.2"/>
    <row r="1408" ht="14.25" hidden="1" customHeight="1" x14ac:dyDescent="0.2"/>
    <row r="1409" ht="14.25" hidden="1" customHeight="1" x14ac:dyDescent="0.2"/>
    <row r="1410" ht="14.25" hidden="1" customHeight="1" x14ac:dyDescent="0.2"/>
    <row r="1411" ht="14.25" hidden="1" customHeight="1" x14ac:dyDescent="0.2"/>
    <row r="1412" ht="14.25" hidden="1" customHeight="1" x14ac:dyDescent="0.2"/>
    <row r="1413" ht="14.25" hidden="1" customHeight="1" x14ac:dyDescent="0.2"/>
    <row r="1414" ht="14.25" hidden="1" customHeight="1" x14ac:dyDescent="0.2"/>
    <row r="1415" ht="14.25" hidden="1" customHeight="1" x14ac:dyDescent="0.2"/>
    <row r="1416" ht="14.25" hidden="1" customHeight="1" x14ac:dyDescent="0.2"/>
    <row r="1417" ht="14.25" hidden="1" customHeight="1" x14ac:dyDescent="0.2"/>
    <row r="1418" ht="14.25" hidden="1" customHeight="1" x14ac:dyDescent="0.2"/>
    <row r="1419" ht="14.25" hidden="1" customHeight="1" x14ac:dyDescent="0.2"/>
    <row r="1420" ht="14.25" hidden="1" customHeight="1" x14ac:dyDescent="0.2"/>
    <row r="1421" ht="14.25" hidden="1" customHeight="1" x14ac:dyDescent="0.2"/>
    <row r="1422" ht="14.25" hidden="1" customHeight="1" x14ac:dyDescent="0.2"/>
    <row r="1423" ht="14.25" hidden="1" customHeight="1" x14ac:dyDescent="0.2"/>
    <row r="1424" ht="14.25" hidden="1" customHeight="1" x14ac:dyDescent="0.2"/>
    <row r="1425" ht="14.25" hidden="1" customHeight="1" x14ac:dyDescent="0.2"/>
    <row r="1426" ht="14.25" hidden="1" customHeight="1" x14ac:dyDescent="0.2"/>
    <row r="1427" ht="14.25" hidden="1" customHeight="1" x14ac:dyDescent="0.2"/>
    <row r="1428" ht="14.25" hidden="1" customHeight="1" x14ac:dyDescent="0.2"/>
    <row r="1429" ht="14.25" hidden="1" customHeight="1" x14ac:dyDescent="0.2"/>
    <row r="1430" ht="14.25" hidden="1" customHeight="1" x14ac:dyDescent="0.2"/>
    <row r="1431" ht="14.25" hidden="1" customHeight="1" x14ac:dyDescent="0.2"/>
    <row r="1432" ht="14.25" hidden="1" customHeight="1" x14ac:dyDescent="0.2"/>
    <row r="1433" ht="14.25" hidden="1" customHeight="1" x14ac:dyDescent="0.2"/>
    <row r="1434" ht="14.25" hidden="1" customHeight="1" x14ac:dyDescent="0.2"/>
    <row r="1435" ht="14.25" hidden="1" customHeight="1" x14ac:dyDescent="0.2"/>
    <row r="1436" ht="14.25" hidden="1" customHeight="1" x14ac:dyDescent="0.2"/>
    <row r="1437" ht="14.25" hidden="1" customHeight="1" x14ac:dyDescent="0.2"/>
    <row r="1438" ht="14.25" hidden="1" customHeight="1" x14ac:dyDescent="0.2"/>
    <row r="1439" ht="14.25" hidden="1" customHeight="1" x14ac:dyDescent="0.2"/>
    <row r="1440" ht="14.25" hidden="1" customHeight="1" x14ac:dyDescent="0.2"/>
    <row r="1441" ht="14.25" hidden="1" customHeight="1" x14ac:dyDescent="0.2"/>
    <row r="1442" ht="14.25" hidden="1" customHeight="1" x14ac:dyDescent="0.2"/>
    <row r="1443" ht="14.25" hidden="1" customHeight="1" x14ac:dyDescent="0.2"/>
    <row r="1444" ht="14.25" hidden="1" customHeight="1" x14ac:dyDescent="0.2"/>
    <row r="1445" ht="14.25" hidden="1" customHeight="1" x14ac:dyDescent="0.2"/>
    <row r="1446" ht="14.25" hidden="1" customHeight="1" x14ac:dyDescent="0.2"/>
    <row r="1447" ht="14.25" hidden="1" customHeight="1" x14ac:dyDescent="0.2"/>
    <row r="1448" ht="14.25" hidden="1" customHeight="1" x14ac:dyDescent="0.2"/>
    <row r="1449" ht="14.25" hidden="1" customHeight="1" x14ac:dyDescent="0.2"/>
    <row r="1450" ht="14.25" hidden="1" customHeight="1" x14ac:dyDescent="0.2"/>
    <row r="1451" ht="14.25" hidden="1" customHeight="1" x14ac:dyDescent="0.2"/>
    <row r="1452" ht="14.25" hidden="1" customHeight="1" x14ac:dyDescent="0.2"/>
    <row r="1453" ht="14.25" hidden="1" customHeight="1" x14ac:dyDescent="0.2"/>
    <row r="1454" ht="14.25" hidden="1" customHeight="1" x14ac:dyDescent="0.2"/>
    <row r="1455" ht="14.25" hidden="1" customHeight="1" x14ac:dyDescent="0.2"/>
    <row r="1456" ht="14.25" hidden="1" customHeight="1" x14ac:dyDescent="0.2"/>
    <row r="1457" ht="14.25" hidden="1" customHeight="1" x14ac:dyDescent="0.2"/>
    <row r="1458" ht="14.25" hidden="1" customHeight="1" x14ac:dyDescent="0.2"/>
    <row r="1459" ht="14.25" hidden="1" customHeight="1" x14ac:dyDescent="0.2"/>
    <row r="1460" ht="14.25" hidden="1" customHeight="1" x14ac:dyDescent="0.2"/>
    <row r="1461" ht="14.25" hidden="1" customHeight="1" x14ac:dyDescent="0.2"/>
    <row r="1462" ht="14.25" hidden="1" customHeight="1" x14ac:dyDescent="0.2"/>
    <row r="1463" ht="14.25" hidden="1" customHeight="1" x14ac:dyDescent="0.2"/>
    <row r="1464" ht="14.25" hidden="1" customHeight="1" x14ac:dyDescent="0.2"/>
    <row r="1465" ht="14.25" hidden="1" customHeight="1" x14ac:dyDescent="0.2"/>
    <row r="1466" ht="14.25" hidden="1" customHeight="1" x14ac:dyDescent="0.2"/>
    <row r="1467" ht="14.25" hidden="1" customHeight="1" x14ac:dyDescent="0.2"/>
    <row r="1468" ht="14.25" hidden="1" customHeight="1" x14ac:dyDescent="0.2"/>
    <row r="1469" ht="14.25" hidden="1" customHeight="1" x14ac:dyDescent="0.2"/>
    <row r="1470" ht="14.25" hidden="1" customHeight="1" x14ac:dyDescent="0.2"/>
    <row r="1471" ht="14.25" hidden="1" customHeight="1" x14ac:dyDescent="0.2"/>
    <row r="1472" ht="14.25" hidden="1" customHeight="1" x14ac:dyDescent="0.2"/>
    <row r="1473" ht="14.25" hidden="1" customHeight="1" x14ac:dyDescent="0.2"/>
    <row r="1474" ht="14.25" hidden="1" customHeight="1" x14ac:dyDescent="0.2"/>
    <row r="1475" ht="14.25" hidden="1" customHeight="1" x14ac:dyDescent="0.2"/>
    <row r="1476" ht="14.25" hidden="1" customHeight="1" x14ac:dyDescent="0.2"/>
    <row r="1477" ht="14.25" hidden="1" customHeight="1" x14ac:dyDescent="0.2"/>
    <row r="1478" ht="14.25" hidden="1" customHeight="1" x14ac:dyDescent="0.2"/>
    <row r="1479" ht="14.25" hidden="1" customHeight="1" x14ac:dyDescent="0.2"/>
    <row r="1480" ht="14.25" hidden="1" customHeight="1" x14ac:dyDescent="0.2"/>
    <row r="1481" ht="14.25" hidden="1" customHeight="1" x14ac:dyDescent="0.2"/>
    <row r="1482" ht="14.25" hidden="1" customHeight="1" x14ac:dyDescent="0.2"/>
    <row r="1483" ht="14.25" hidden="1" customHeight="1" x14ac:dyDescent="0.2"/>
    <row r="1484" ht="14.25" hidden="1" customHeight="1" x14ac:dyDescent="0.2"/>
    <row r="1485" ht="14.25" hidden="1" customHeight="1" x14ac:dyDescent="0.2"/>
    <row r="1486" ht="14.25" hidden="1" customHeight="1" x14ac:dyDescent="0.2"/>
    <row r="1487" ht="14.25" hidden="1" customHeight="1" x14ac:dyDescent="0.2"/>
    <row r="1488" ht="14.25" hidden="1" customHeight="1" x14ac:dyDescent="0.2"/>
    <row r="1489" ht="14.25" hidden="1" customHeight="1" x14ac:dyDescent="0.2"/>
    <row r="1490" ht="14.25" hidden="1" customHeight="1" x14ac:dyDescent="0.2"/>
    <row r="1491" ht="14.25" hidden="1" customHeight="1" x14ac:dyDescent="0.2"/>
    <row r="1492" ht="14.25" hidden="1" customHeight="1" x14ac:dyDescent="0.2"/>
    <row r="1493" ht="14.25" hidden="1" customHeight="1" x14ac:dyDescent="0.2"/>
    <row r="1494" ht="14.25" hidden="1" customHeight="1" x14ac:dyDescent="0.2"/>
    <row r="1495" ht="14.25" hidden="1" customHeight="1" x14ac:dyDescent="0.2"/>
    <row r="1496" ht="14.25" hidden="1" customHeight="1" x14ac:dyDescent="0.2"/>
    <row r="1497" ht="14.25" hidden="1" customHeight="1" x14ac:dyDescent="0.2"/>
    <row r="1498" ht="14.25" hidden="1" customHeight="1" x14ac:dyDescent="0.2"/>
    <row r="1499" ht="14.25" hidden="1" customHeight="1" x14ac:dyDescent="0.2"/>
    <row r="1500" ht="14.25" hidden="1" customHeight="1" x14ac:dyDescent="0.2"/>
    <row r="1501" ht="14.25" hidden="1" customHeight="1" x14ac:dyDescent="0.2"/>
    <row r="1502" ht="14.25" hidden="1" customHeight="1" x14ac:dyDescent="0.2"/>
    <row r="1503" ht="14.25" hidden="1" customHeight="1" x14ac:dyDescent="0.2"/>
    <row r="1504" ht="14.25" hidden="1" customHeight="1" x14ac:dyDescent="0.2"/>
    <row r="1505" ht="14.25" hidden="1" customHeight="1" x14ac:dyDescent="0.2"/>
    <row r="1506" ht="14.25" hidden="1" customHeight="1" x14ac:dyDescent="0.2"/>
    <row r="1507" ht="14.25" hidden="1" customHeight="1" x14ac:dyDescent="0.2"/>
    <row r="1508" ht="14.25" hidden="1" customHeight="1" x14ac:dyDescent="0.2"/>
    <row r="1509" ht="14.25" hidden="1" customHeight="1" x14ac:dyDescent="0.2"/>
    <row r="1510" ht="14.25" hidden="1" customHeight="1" x14ac:dyDescent="0.2"/>
    <row r="1511" ht="14.25" hidden="1" customHeight="1" x14ac:dyDescent="0.2"/>
    <row r="1512" ht="14.25" hidden="1" customHeight="1" x14ac:dyDescent="0.2"/>
    <row r="1513" ht="14.25" hidden="1" customHeight="1" x14ac:dyDescent="0.2"/>
    <row r="1514" ht="14.25" hidden="1" customHeight="1" x14ac:dyDescent="0.2"/>
    <row r="1515" ht="14.25" hidden="1" customHeight="1" x14ac:dyDescent="0.2"/>
    <row r="1516" ht="14.25" hidden="1" customHeight="1" x14ac:dyDescent="0.2"/>
    <row r="1517" ht="14.25" hidden="1" customHeight="1" x14ac:dyDescent="0.2"/>
    <row r="1518" ht="14.25" hidden="1" customHeight="1" x14ac:dyDescent="0.2"/>
    <row r="1519" ht="14.25" hidden="1" customHeight="1" x14ac:dyDescent="0.2"/>
    <row r="1520" ht="14.25" hidden="1" customHeight="1" x14ac:dyDescent="0.2"/>
    <row r="1521" ht="14.25" hidden="1" customHeight="1" x14ac:dyDescent="0.2"/>
    <row r="1522" ht="14.25" hidden="1" customHeight="1" x14ac:dyDescent="0.2"/>
    <row r="1523" ht="14.25" hidden="1" customHeight="1" x14ac:dyDescent="0.2"/>
    <row r="1524" ht="14.25" hidden="1" customHeight="1" x14ac:dyDescent="0.2"/>
    <row r="1525" ht="14.25" hidden="1" customHeight="1" x14ac:dyDescent="0.2"/>
    <row r="1526" ht="14.25" hidden="1" customHeight="1" x14ac:dyDescent="0.2"/>
    <row r="1527" ht="14.25" hidden="1" customHeight="1" x14ac:dyDescent="0.2"/>
    <row r="1528" ht="14.25" hidden="1" customHeight="1" x14ac:dyDescent="0.2"/>
    <row r="1529" ht="14.25" hidden="1" customHeight="1" x14ac:dyDescent="0.2"/>
    <row r="1530" ht="14.25" hidden="1" customHeight="1" x14ac:dyDescent="0.2"/>
    <row r="1531" ht="14.25" hidden="1" customHeight="1" x14ac:dyDescent="0.2"/>
    <row r="1532" ht="14.25" hidden="1" customHeight="1" x14ac:dyDescent="0.2"/>
    <row r="1533" ht="14.25" hidden="1" customHeight="1" x14ac:dyDescent="0.2"/>
    <row r="1534" ht="14.25" hidden="1" customHeight="1" x14ac:dyDescent="0.2"/>
    <row r="1535" ht="14.25" hidden="1" customHeight="1" x14ac:dyDescent="0.2"/>
    <row r="1536" ht="14.25" hidden="1" customHeight="1" x14ac:dyDescent="0.2"/>
    <row r="1537" ht="14.25" hidden="1" customHeight="1" x14ac:dyDescent="0.2"/>
    <row r="1538" ht="14.25" hidden="1" customHeight="1" x14ac:dyDescent="0.2"/>
    <row r="1539" ht="14.25" hidden="1" customHeight="1" x14ac:dyDescent="0.2"/>
    <row r="1540" ht="14.25" hidden="1" customHeight="1" x14ac:dyDescent="0.2"/>
    <row r="1541" ht="14.25" hidden="1" customHeight="1" x14ac:dyDescent="0.2"/>
    <row r="1542" ht="14.25" hidden="1" customHeight="1" x14ac:dyDescent="0.2"/>
    <row r="1543" ht="14.25" hidden="1" customHeight="1" x14ac:dyDescent="0.2"/>
    <row r="1544" ht="14.25" hidden="1" customHeight="1" x14ac:dyDescent="0.2"/>
    <row r="1545" ht="14.25" hidden="1" customHeight="1" x14ac:dyDescent="0.2"/>
    <row r="1546" ht="14.25" hidden="1" customHeight="1" x14ac:dyDescent="0.2"/>
    <row r="1547" ht="14.25" hidden="1" customHeight="1" x14ac:dyDescent="0.2"/>
    <row r="1548" ht="14.25" hidden="1" customHeight="1" x14ac:dyDescent="0.2"/>
    <row r="1549" ht="14.25" hidden="1" customHeight="1" x14ac:dyDescent="0.2"/>
    <row r="1550" ht="14.25" hidden="1" customHeight="1" x14ac:dyDescent="0.2"/>
    <row r="1551" ht="14.25" hidden="1" customHeight="1" x14ac:dyDescent="0.2"/>
    <row r="1552" ht="14.25" hidden="1" customHeight="1" x14ac:dyDescent="0.2"/>
    <row r="1553" ht="14.25" hidden="1" customHeight="1" x14ac:dyDescent="0.2"/>
    <row r="1554" ht="14.25" hidden="1" customHeight="1" x14ac:dyDescent="0.2"/>
    <row r="1555" ht="14.25" hidden="1" customHeight="1" x14ac:dyDescent="0.2"/>
    <row r="1556" ht="14.25" hidden="1" customHeight="1" x14ac:dyDescent="0.2"/>
    <row r="1557" ht="14.25" hidden="1" customHeight="1" x14ac:dyDescent="0.2"/>
    <row r="1558" ht="14.25" hidden="1" customHeight="1" x14ac:dyDescent="0.2"/>
    <row r="1559" ht="14.25" hidden="1" customHeight="1" x14ac:dyDescent="0.2"/>
    <row r="1560" ht="14.25" hidden="1" customHeight="1" x14ac:dyDescent="0.2"/>
    <row r="1561" ht="14.25" hidden="1" customHeight="1" x14ac:dyDescent="0.2"/>
    <row r="1562" ht="14.25" hidden="1" customHeight="1" x14ac:dyDescent="0.2"/>
    <row r="1563" ht="14.25" hidden="1" customHeight="1" x14ac:dyDescent="0.2"/>
    <row r="1564" ht="14.25" hidden="1" customHeight="1" x14ac:dyDescent="0.2"/>
    <row r="1565" ht="14.25" hidden="1" customHeight="1" x14ac:dyDescent="0.2"/>
    <row r="1566" ht="14.25" hidden="1" customHeight="1" x14ac:dyDescent="0.2"/>
    <row r="1567" ht="14.25" hidden="1" customHeight="1" x14ac:dyDescent="0.2"/>
    <row r="1568" ht="14.25" hidden="1" customHeight="1" x14ac:dyDescent="0.2"/>
    <row r="1569" ht="14.25" hidden="1" customHeight="1" x14ac:dyDescent="0.2"/>
    <row r="1570" ht="14.25" hidden="1" customHeight="1" x14ac:dyDescent="0.2"/>
    <row r="1571" ht="14.25" hidden="1" customHeight="1" x14ac:dyDescent="0.2"/>
    <row r="1572" ht="14.25" hidden="1" customHeight="1" x14ac:dyDescent="0.2"/>
    <row r="1573" ht="14.25" hidden="1" customHeight="1" x14ac:dyDescent="0.2"/>
    <row r="1574" ht="14.25" hidden="1" customHeight="1" x14ac:dyDescent="0.2"/>
    <row r="1575" ht="14.25" hidden="1" customHeight="1" x14ac:dyDescent="0.2"/>
    <row r="1576" ht="14.25" hidden="1" customHeight="1" x14ac:dyDescent="0.2"/>
    <row r="1577" ht="14.25" hidden="1" customHeight="1" x14ac:dyDescent="0.2"/>
    <row r="1578" ht="14.25" hidden="1" customHeight="1" x14ac:dyDescent="0.2"/>
    <row r="1579" ht="14.25" hidden="1" customHeight="1" x14ac:dyDescent="0.2"/>
    <row r="1580" ht="14.25" hidden="1" customHeight="1" x14ac:dyDescent="0.2"/>
    <row r="1581" ht="14.25" hidden="1" customHeight="1" x14ac:dyDescent="0.2"/>
    <row r="1582" ht="14.25" hidden="1" customHeight="1" x14ac:dyDescent="0.2"/>
    <row r="1583" ht="14.25" hidden="1" customHeight="1" x14ac:dyDescent="0.2"/>
    <row r="1584" ht="14.25" hidden="1" customHeight="1" x14ac:dyDescent="0.2"/>
    <row r="1585" ht="14.25" hidden="1" customHeight="1" x14ac:dyDescent="0.2"/>
    <row r="1586" ht="14.25" hidden="1" customHeight="1" x14ac:dyDescent="0.2"/>
    <row r="1587" ht="14.25" hidden="1" customHeight="1" x14ac:dyDescent="0.2"/>
    <row r="1588" ht="14.25" hidden="1" customHeight="1" x14ac:dyDescent="0.2"/>
    <row r="1589" ht="14.25" hidden="1" customHeight="1" x14ac:dyDescent="0.2"/>
    <row r="1590" ht="14.25" hidden="1" customHeight="1" x14ac:dyDescent="0.2"/>
    <row r="1591" ht="14.25" hidden="1" customHeight="1" x14ac:dyDescent="0.2"/>
    <row r="1592" ht="14.25" hidden="1" customHeight="1" x14ac:dyDescent="0.2"/>
    <row r="1593" ht="14.25" hidden="1" customHeight="1" x14ac:dyDescent="0.2"/>
    <row r="1594" ht="14.25" hidden="1" customHeight="1" x14ac:dyDescent="0.2"/>
    <row r="1595" ht="14.25" hidden="1" customHeight="1" x14ac:dyDescent="0.2"/>
    <row r="1596" ht="14.25" hidden="1" customHeight="1" x14ac:dyDescent="0.2"/>
    <row r="1597" ht="14.25" hidden="1" customHeight="1" x14ac:dyDescent="0.2"/>
    <row r="1598" ht="14.25" hidden="1" customHeight="1" x14ac:dyDescent="0.2"/>
    <row r="1599" ht="14.25" hidden="1" customHeight="1" x14ac:dyDescent="0.2"/>
    <row r="1600" ht="14.25" hidden="1" customHeight="1" x14ac:dyDescent="0.2"/>
    <row r="1601" ht="14.25" hidden="1" customHeight="1" x14ac:dyDescent="0.2"/>
    <row r="1602" ht="14.25" hidden="1" customHeight="1" x14ac:dyDescent="0.2"/>
    <row r="1603" ht="14.25" hidden="1" customHeight="1" x14ac:dyDescent="0.2"/>
    <row r="1604" ht="14.25" hidden="1" customHeight="1" x14ac:dyDescent="0.2"/>
    <row r="1605" ht="14.25" hidden="1" customHeight="1" x14ac:dyDescent="0.2"/>
    <row r="1606" ht="14.25" hidden="1" customHeight="1" x14ac:dyDescent="0.2"/>
    <row r="1607" ht="14.25" hidden="1" customHeight="1" x14ac:dyDescent="0.2"/>
    <row r="1608" ht="14.25" hidden="1" customHeight="1" x14ac:dyDescent="0.2"/>
    <row r="1609" ht="14.25" hidden="1" customHeight="1" x14ac:dyDescent="0.2"/>
    <row r="1610" ht="14.25" hidden="1" customHeight="1" x14ac:dyDescent="0.2"/>
    <row r="1611" ht="14.25" hidden="1" customHeight="1" x14ac:dyDescent="0.2"/>
    <row r="1612" ht="14.25" hidden="1" customHeight="1" x14ac:dyDescent="0.2"/>
    <row r="1613" ht="14.25" hidden="1" customHeight="1" x14ac:dyDescent="0.2"/>
    <row r="1614" ht="14.25" hidden="1" customHeight="1" x14ac:dyDescent="0.2"/>
    <row r="1615" ht="14.25" hidden="1" customHeight="1" x14ac:dyDescent="0.2"/>
    <row r="1616" ht="14.25" hidden="1" customHeight="1" x14ac:dyDescent="0.2"/>
    <row r="1617" ht="14.25" hidden="1" customHeight="1" x14ac:dyDescent="0.2"/>
    <row r="1618" ht="14.25" hidden="1" customHeight="1" x14ac:dyDescent="0.2"/>
    <row r="1619" ht="14.25" hidden="1" customHeight="1" x14ac:dyDescent="0.2"/>
    <row r="1620" ht="14.25" hidden="1" customHeight="1" x14ac:dyDescent="0.2"/>
    <row r="1621" ht="14.25" hidden="1" customHeight="1" x14ac:dyDescent="0.2"/>
    <row r="1622" ht="14.25" hidden="1" customHeight="1" x14ac:dyDescent="0.2"/>
    <row r="1623" ht="14.25" hidden="1" customHeight="1" x14ac:dyDescent="0.2"/>
    <row r="1624" ht="14.25" hidden="1" customHeight="1" x14ac:dyDescent="0.2"/>
    <row r="1625" ht="14.25" hidden="1" customHeight="1" x14ac:dyDescent="0.2"/>
    <row r="1626" ht="14.25" hidden="1" customHeight="1" x14ac:dyDescent="0.2"/>
    <row r="1627" ht="14.25" hidden="1" customHeight="1" x14ac:dyDescent="0.2"/>
    <row r="1628" ht="14.25" hidden="1" customHeight="1" x14ac:dyDescent="0.2"/>
    <row r="1629" ht="14.25" hidden="1" customHeight="1" x14ac:dyDescent="0.2"/>
    <row r="1630" ht="14.25" hidden="1" customHeight="1" x14ac:dyDescent="0.2"/>
    <row r="1631" ht="14.25" hidden="1" customHeight="1" x14ac:dyDescent="0.2"/>
    <row r="1632" ht="14.25" hidden="1" customHeight="1" x14ac:dyDescent="0.2"/>
    <row r="1633" ht="14.25" hidden="1" customHeight="1" x14ac:dyDescent="0.2"/>
    <row r="1634" ht="14.25" hidden="1" customHeight="1" x14ac:dyDescent="0.2"/>
    <row r="1635" ht="14.25" hidden="1" customHeight="1" x14ac:dyDescent="0.2"/>
    <row r="1636" ht="14.25" hidden="1" customHeight="1" x14ac:dyDescent="0.2"/>
    <row r="1637" ht="14.25" hidden="1" customHeight="1" x14ac:dyDescent="0.2"/>
    <row r="1638" ht="14.25" hidden="1" customHeight="1" x14ac:dyDescent="0.2"/>
    <row r="1639" ht="14.25" hidden="1" customHeight="1" x14ac:dyDescent="0.2"/>
    <row r="1640" ht="14.25" hidden="1" customHeight="1" x14ac:dyDescent="0.2"/>
    <row r="1641" ht="14.25" hidden="1" customHeight="1" x14ac:dyDescent="0.2"/>
    <row r="1642" ht="14.25" hidden="1" customHeight="1" x14ac:dyDescent="0.2"/>
    <row r="1643" ht="14.25" hidden="1" customHeight="1" x14ac:dyDescent="0.2"/>
    <row r="1644" ht="14.25" hidden="1" customHeight="1" x14ac:dyDescent="0.2"/>
    <row r="1645" ht="14.25" hidden="1" customHeight="1" x14ac:dyDescent="0.2"/>
    <row r="1646" ht="14.25" hidden="1" customHeight="1" x14ac:dyDescent="0.2"/>
    <row r="1647" ht="14.25" hidden="1" customHeight="1" x14ac:dyDescent="0.2"/>
    <row r="1648" ht="14.25" hidden="1" customHeight="1" x14ac:dyDescent="0.2"/>
    <row r="1649" ht="14.25" hidden="1" customHeight="1" x14ac:dyDescent="0.2"/>
    <row r="1650" ht="14.25" hidden="1" customHeight="1" x14ac:dyDescent="0.2"/>
    <row r="1651" ht="14.25" hidden="1" customHeight="1" x14ac:dyDescent="0.2"/>
    <row r="1652" ht="14.25" hidden="1" customHeight="1" x14ac:dyDescent="0.2"/>
    <row r="1653" ht="14.25" hidden="1" customHeight="1" x14ac:dyDescent="0.2"/>
    <row r="1654" ht="14.25" hidden="1" customHeight="1" x14ac:dyDescent="0.2"/>
    <row r="1655" ht="14.25" hidden="1" customHeight="1" x14ac:dyDescent="0.2"/>
    <row r="1656" ht="14.25" hidden="1" customHeight="1" x14ac:dyDescent="0.2"/>
    <row r="1657" ht="14.25" hidden="1" customHeight="1" x14ac:dyDescent="0.2"/>
    <row r="1658" ht="14.25" hidden="1" customHeight="1" x14ac:dyDescent="0.2"/>
    <row r="1659" ht="14.25" hidden="1" customHeight="1" x14ac:dyDescent="0.2"/>
    <row r="1660" ht="14.25" hidden="1" customHeight="1" x14ac:dyDescent="0.2"/>
    <row r="1661" ht="14.25" hidden="1" customHeight="1" x14ac:dyDescent="0.2"/>
    <row r="1662" ht="14.25" hidden="1" customHeight="1" x14ac:dyDescent="0.2"/>
    <row r="1663" ht="14.25" hidden="1" customHeight="1" x14ac:dyDescent="0.2"/>
    <row r="1664" ht="14.25" hidden="1" customHeight="1" x14ac:dyDescent="0.2"/>
    <row r="1665" ht="14.25" hidden="1" customHeight="1" x14ac:dyDescent="0.2"/>
    <row r="1666" ht="14.25" hidden="1" customHeight="1" x14ac:dyDescent="0.2"/>
    <row r="1667" ht="14.25" hidden="1" customHeight="1" x14ac:dyDescent="0.2"/>
    <row r="1668" ht="14.25" hidden="1" customHeight="1" x14ac:dyDescent="0.2"/>
    <row r="1669" ht="14.25" hidden="1" customHeight="1" x14ac:dyDescent="0.2"/>
    <row r="1670" ht="14.25" hidden="1" customHeight="1" x14ac:dyDescent="0.2"/>
    <row r="1671" ht="14.25" hidden="1" customHeight="1" x14ac:dyDescent="0.2"/>
    <row r="1672" ht="14.25" hidden="1" customHeight="1" x14ac:dyDescent="0.2"/>
    <row r="1673" ht="14.25" hidden="1" customHeight="1" x14ac:dyDescent="0.2"/>
    <row r="1674" ht="14.25" hidden="1" customHeight="1" x14ac:dyDescent="0.2"/>
    <row r="1675" ht="14.25" hidden="1" customHeight="1" x14ac:dyDescent="0.2"/>
    <row r="1676" ht="14.25" hidden="1" customHeight="1" x14ac:dyDescent="0.2"/>
    <row r="1677" ht="14.25" hidden="1" customHeight="1" x14ac:dyDescent="0.2"/>
    <row r="1678" ht="14.25" hidden="1" customHeight="1" x14ac:dyDescent="0.2"/>
    <row r="1679" ht="14.25" hidden="1" customHeight="1" x14ac:dyDescent="0.2"/>
    <row r="1680" ht="14.25" hidden="1" customHeight="1" x14ac:dyDescent="0.2"/>
    <row r="1681" ht="14.25" hidden="1" customHeight="1" x14ac:dyDescent="0.2"/>
    <row r="1682" ht="14.25" hidden="1" customHeight="1" x14ac:dyDescent="0.2"/>
    <row r="1683" ht="14.25" hidden="1" customHeight="1" x14ac:dyDescent="0.2"/>
    <row r="1684" ht="14.25" hidden="1" customHeight="1" x14ac:dyDescent="0.2"/>
    <row r="1685" ht="14.25" hidden="1" customHeight="1" x14ac:dyDescent="0.2"/>
    <row r="1686" ht="14.25" hidden="1" customHeight="1" x14ac:dyDescent="0.2"/>
    <row r="1687" ht="14.25" hidden="1" customHeight="1" x14ac:dyDescent="0.2"/>
    <row r="1688" ht="14.25" hidden="1" customHeight="1" x14ac:dyDescent="0.2"/>
    <row r="1689" ht="14.25" hidden="1" customHeight="1" x14ac:dyDescent="0.2"/>
    <row r="1690" ht="14.25" hidden="1" customHeight="1" x14ac:dyDescent="0.2"/>
    <row r="1691" ht="14.25" hidden="1" customHeight="1" x14ac:dyDescent="0.2"/>
    <row r="1692" ht="14.25" hidden="1" customHeight="1" x14ac:dyDescent="0.2"/>
    <row r="1693" ht="14.25" hidden="1" customHeight="1" x14ac:dyDescent="0.2"/>
    <row r="1694" ht="14.25" hidden="1" customHeight="1" x14ac:dyDescent="0.2"/>
    <row r="1695" ht="14.25" hidden="1" customHeight="1" x14ac:dyDescent="0.2"/>
    <row r="1696" ht="14.25" hidden="1" customHeight="1" x14ac:dyDescent="0.2"/>
    <row r="1697" ht="14.25" hidden="1" customHeight="1" x14ac:dyDescent="0.2"/>
    <row r="1698" ht="14.25" hidden="1" customHeight="1" x14ac:dyDescent="0.2"/>
    <row r="1699" ht="14.25" hidden="1" customHeight="1" x14ac:dyDescent="0.2"/>
    <row r="1700" ht="14.25" hidden="1" customHeight="1" x14ac:dyDescent="0.2"/>
    <row r="1701" ht="14.25" hidden="1" customHeight="1" x14ac:dyDescent="0.2"/>
    <row r="1702" ht="14.25" hidden="1" customHeight="1" x14ac:dyDescent="0.2"/>
    <row r="1703" ht="14.25" hidden="1" customHeight="1" x14ac:dyDescent="0.2"/>
    <row r="1704" ht="14.25" hidden="1" customHeight="1" x14ac:dyDescent="0.2"/>
    <row r="1705" ht="14.25" hidden="1" customHeight="1" x14ac:dyDescent="0.2"/>
    <row r="1706" ht="14.25" hidden="1" customHeight="1" x14ac:dyDescent="0.2"/>
    <row r="1707" ht="14.25" hidden="1" customHeight="1" x14ac:dyDescent="0.2"/>
    <row r="1708" ht="14.25" hidden="1" customHeight="1" x14ac:dyDescent="0.2"/>
    <row r="1709" ht="14.25" hidden="1" customHeight="1" x14ac:dyDescent="0.2"/>
    <row r="1710" ht="14.25" hidden="1" customHeight="1" x14ac:dyDescent="0.2"/>
    <row r="1711" ht="14.25" hidden="1" customHeight="1" x14ac:dyDescent="0.2"/>
    <row r="1712" ht="14.25" hidden="1" customHeight="1" x14ac:dyDescent="0.2"/>
    <row r="1713" ht="14.25" hidden="1" customHeight="1" x14ac:dyDescent="0.2"/>
    <row r="1714" ht="14.25" hidden="1" customHeight="1" x14ac:dyDescent="0.2"/>
    <row r="1715" ht="14.25" hidden="1" customHeight="1" x14ac:dyDescent="0.2"/>
    <row r="1716" ht="14.25" hidden="1" customHeight="1" x14ac:dyDescent="0.2"/>
    <row r="1717" ht="14.25" hidden="1" customHeight="1" x14ac:dyDescent="0.2"/>
    <row r="1718" ht="14.25" hidden="1" customHeight="1" x14ac:dyDescent="0.2"/>
    <row r="1719" ht="14.25" hidden="1" customHeight="1" x14ac:dyDescent="0.2"/>
    <row r="1720" ht="14.25" hidden="1" customHeight="1" x14ac:dyDescent="0.2"/>
    <row r="1721" ht="14.25" hidden="1" customHeight="1" x14ac:dyDescent="0.2"/>
    <row r="1722" ht="14.25" hidden="1" customHeight="1" x14ac:dyDescent="0.2"/>
    <row r="1723" ht="14.25" hidden="1" customHeight="1" x14ac:dyDescent="0.2"/>
    <row r="1724" ht="14.25" hidden="1" customHeight="1" x14ac:dyDescent="0.2"/>
    <row r="1725" ht="14.25" hidden="1" customHeight="1" x14ac:dyDescent="0.2"/>
    <row r="1726" ht="14.25" hidden="1" customHeight="1" x14ac:dyDescent="0.2"/>
    <row r="1727" ht="14.25" hidden="1" customHeight="1" x14ac:dyDescent="0.2"/>
    <row r="1728" ht="14.25" hidden="1" customHeight="1" x14ac:dyDescent="0.2"/>
    <row r="1729" ht="14.25" hidden="1" customHeight="1" x14ac:dyDescent="0.2"/>
    <row r="1730" ht="14.25" hidden="1" customHeight="1" x14ac:dyDescent="0.2"/>
    <row r="1731" ht="14.25" hidden="1" customHeight="1" x14ac:dyDescent="0.2"/>
    <row r="1732" ht="14.25" hidden="1" customHeight="1" x14ac:dyDescent="0.2"/>
    <row r="1733" ht="14.25" hidden="1" customHeight="1" x14ac:dyDescent="0.2"/>
    <row r="1734" ht="14.25" hidden="1" customHeight="1" x14ac:dyDescent="0.2"/>
    <row r="1735" ht="14.25" hidden="1" customHeight="1" x14ac:dyDescent="0.2"/>
    <row r="1736" ht="14.25" hidden="1" customHeight="1" x14ac:dyDescent="0.2"/>
    <row r="1737" ht="14.25" hidden="1" customHeight="1" x14ac:dyDescent="0.2"/>
    <row r="1738" ht="14.25" hidden="1" customHeight="1" x14ac:dyDescent="0.2"/>
    <row r="1739" ht="14.25" hidden="1" customHeight="1" x14ac:dyDescent="0.2"/>
    <row r="1740" ht="14.25" hidden="1" customHeight="1" x14ac:dyDescent="0.2"/>
    <row r="1741" ht="14.25" hidden="1" customHeight="1" x14ac:dyDescent="0.2"/>
    <row r="1742" ht="14.25" hidden="1" customHeight="1" x14ac:dyDescent="0.2"/>
    <row r="1743" ht="14.25" hidden="1" customHeight="1" x14ac:dyDescent="0.2"/>
    <row r="1744" ht="14.25" hidden="1" customHeight="1" x14ac:dyDescent="0.2"/>
    <row r="1745" ht="14.25" hidden="1" customHeight="1" x14ac:dyDescent="0.2"/>
    <row r="1746" ht="14.25" hidden="1" customHeight="1" x14ac:dyDescent="0.2"/>
    <row r="1747" ht="14.25" hidden="1" customHeight="1" x14ac:dyDescent="0.2"/>
    <row r="1748" ht="14.25" hidden="1" customHeight="1" x14ac:dyDescent="0.2"/>
    <row r="1749" ht="14.25" hidden="1" customHeight="1" x14ac:dyDescent="0.2"/>
    <row r="1750" ht="14.25" hidden="1" customHeight="1" x14ac:dyDescent="0.2"/>
    <row r="1751" ht="14.25" hidden="1" customHeight="1" x14ac:dyDescent="0.2"/>
    <row r="1752" ht="14.25" hidden="1" customHeight="1" x14ac:dyDescent="0.2"/>
    <row r="1753" ht="14.25" hidden="1" customHeight="1" x14ac:dyDescent="0.2"/>
    <row r="1754" ht="14.25" hidden="1" customHeight="1" x14ac:dyDescent="0.2"/>
    <row r="1755" ht="14.25" hidden="1" customHeight="1" x14ac:dyDescent="0.2"/>
    <row r="1756" ht="14.25" hidden="1" customHeight="1" x14ac:dyDescent="0.2"/>
    <row r="1757" ht="14.25" hidden="1" customHeight="1" x14ac:dyDescent="0.2"/>
    <row r="1758" ht="14.25" hidden="1" customHeight="1" x14ac:dyDescent="0.2"/>
    <row r="1759" ht="14.25" hidden="1" customHeight="1" x14ac:dyDescent="0.2"/>
    <row r="1760" ht="14.25" hidden="1" customHeight="1" x14ac:dyDescent="0.2"/>
    <row r="1761" ht="14.25" hidden="1" customHeight="1" x14ac:dyDescent="0.2"/>
    <row r="1762" ht="14.25" hidden="1" customHeight="1" x14ac:dyDescent="0.2"/>
    <row r="1763" ht="14.25" hidden="1" customHeight="1" x14ac:dyDescent="0.2"/>
    <row r="1764" ht="14.25" hidden="1" customHeight="1" x14ac:dyDescent="0.2"/>
    <row r="1765" ht="14.25" hidden="1" customHeight="1" x14ac:dyDescent="0.2"/>
    <row r="1766" ht="14.25" hidden="1" customHeight="1" x14ac:dyDescent="0.2"/>
    <row r="1767" ht="14.25" hidden="1" customHeight="1" x14ac:dyDescent="0.2"/>
    <row r="1768" ht="14.25" hidden="1" customHeight="1" x14ac:dyDescent="0.2"/>
    <row r="1769" ht="14.25" hidden="1" customHeight="1" x14ac:dyDescent="0.2"/>
    <row r="1770" ht="14.25" hidden="1" customHeight="1" x14ac:dyDescent="0.2"/>
    <row r="1771" ht="14.25" hidden="1" customHeight="1" x14ac:dyDescent="0.2"/>
    <row r="1772" ht="14.25" hidden="1" customHeight="1" x14ac:dyDescent="0.2"/>
    <row r="1773" ht="14.25" hidden="1" customHeight="1" x14ac:dyDescent="0.2"/>
    <row r="1774" ht="14.25" hidden="1" customHeight="1" x14ac:dyDescent="0.2"/>
    <row r="1775" ht="14.25" hidden="1" customHeight="1" x14ac:dyDescent="0.2"/>
    <row r="1776" ht="14.25" hidden="1" customHeight="1" x14ac:dyDescent="0.2"/>
    <row r="1777" ht="14.25" hidden="1" customHeight="1" x14ac:dyDescent="0.2"/>
    <row r="1778" ht="14.25" hidden="1" customHeight="1" x14ac:dyDescent="0.2"/>
    <row r="1779" ht="14.25" hidden="1" customHeight="1" x14ac:dyDescent="0.2"/>
    <row r="1780" ht="14.25" hidden="1" customHeight="1" x14ac:dyDescent="0.2"/>
    <row r="1781" ht="14.25" hidden="1" customHeight="1" x14ac:dyDescent="0.2"/>
    <row r="1782" ht="14.25" hidden="1" customHeight="1" x14ac:dyDescent="0.2"/>
    <row r="1783" ht="14.25" hidden="1" customHeight="1" x14ac:dyDescent="0.2"/>
    <row r="1784" ht="14.25" hidden="1" customHeight="1" x14ac:dyDescent="0.2"/>
    <row r="1785" ht="14.25" hidden="1" customHeight="1" x14ac:dyDescent="0.2"/>
    <row r="1786" ht="14.25" hidden="1" customHeight="1" x14ac:dyDescent="0.2"/>
    <row r="1787" ht="14.25" hidden="1" customHeight="1" x14ac:dyDescent="0.2"/>
    <row r="1788" ht="14.25" hidden="1" customHeight="1" x14ac:dyDescent="0.2"/>
    <row r="1789" ht="14.25" hidden="1" customHeight="1" x14ac:dyDescent="0.2"/>
    <row r="1790" ht="14.25" hidden="1" customHeight="1" x14ac:dyDescent="0.2"/>
    <row r="1791" ht="14.25" hidden="1" customHeight="1" x14ac:dyDescent="0.2"/>
    <row r="1792" ht="14.25" hidden="1" customHeight="1" x14ac:dyDescent="0.2"/>
    <row r="1793" ht="14.25" hidden="1" customHeight="1" x14ac:dyDescent="0.2"/>
    <row r="1794" ht="14.25" hidden="1" customHeight="1" x14ac:dyDescent="0.2"/>
    <row r="1795" ht="14.25" hidden="1" customHeight="1" x14ac:dyDescent="0.2"/>
    <row r="1796" ht="14.25" hidden="1" customHeight="1" x14ac:dyDescent="0.2"/>
    <row r="1797" ht="14.25" hidden="1" customHeight="1" x14ac:dyDescent="0.2"/>
    <row r="1798" ht="14.25" hidden="1" customHeight="1" x14ac:dyDescent="0.2"/>
    <row r="1799" ht="14.25" hidden="1" customHeight="1" x14ac:dyDescent="0.2"/>
    <row r="1800" ht="14.25" hidden="1" customHeight="1" x14ac:dyDescent="0.2"/>
    <row r="1801" ht="14.25" hidden="1" customHeight="1" x14ac:dyDescent="0.2"/>
    <row r="1802" ht="14.25" hidden="1" customHeight="1" x14ac:dyDescent="0.2"/>
    <row r="1803" ht="14.25" hidden="1" customHeight="1" x14ac:dyDescent="0.2"/>
    <row r="1804" ht="14.25" hidden="1" customHeight="1" x14ac:dyDescent="0.2"/>
    <row r="1805" ht="14.25" hidden="1" customHeight="1" x14ac:dyDescent="0.2"/>
    <row r="1806" ht="14.25" hidden="1" customHeight="1" x14ac:dyDescent="0.2"/>
    <row r="1807" ht="14.25" hidden="1" customHeight="1" x14ac:dyDescent="0.2"/>
    <row r="1808" ht="14.25" hidden="1" customHeight="1" x14ac:dyDescent="0.2"/>
    <row r="1809" ht="14.25" hidden="1" customHeight="1" x14ac:dyDescent="0.2"/>
    <row r="1810" ht="14.25" hidden="1" customHeight="1" x14ac:dyDescent="0.2"/>
    <row r="1811" ht="14.25" hidden="1" customHeight="1" x14ac:dyDescent="0.2"/>
    <row r="1812" ht="14.25" hidden="1" customHeight="1" x14ac:dyDescent="0.2"/>
    <row r="1813" ht="14.25" hidden="1" customHeight="1" x14ac:dyDescent="0.2"/>
    <row r="1814" ht="14.25" hidden="1" customHeight="1" x14ac:dyDescent="0.2"/>
    <row r="1815" ht="14.25" hidden="1" customHeight="1" x14ac:dyDescent="0.2"/>
    <row r="1816" ht="14.25" hidden="1" customHeight="1" x14ac:dyDescent="0.2"/>
    <row r="1817" ht="14.25" hidden="1" customHeight="1" x14ac:dyDescent="0.2"/>
    <row r="1818" ht="14.25" hidden="1" customHeight="1" x14ac:dyDescent="0.2"/>
    <row r="1819" ht="14.25" hidden="1" customHeight="1" x14ac:dyDescent="0.2"/>
    <row r="1820" ht="14.25" hidden="1" customHeight="1" x14ac:dyDescent="0.2"/>
    <row r="1821" ht="14.25" hidden="1" customHeight="1" x14ac:dyDescent="0.2"/>
    <row r="1822" ht="14.25" hidden="1" customHeight="1" x14ac:dyDescent="0.2"/>
    <row r="1823" ht="14.25" hidden="1" customHeight="1" x14ac:dyDescent="0.2"/>
    <row r="1824" ht="14.25" hidden="1" customHeight="1" x14ac:dyDescent="0.2"/>
    <row r="1825" ht="14.25" hidden="1" customHeight="1" x14ac:dyDescent="0.2"/>
    <row r="1826" ht="14.25" hidden="1" customHeight="1" x14ac:dyDescent="0.2"/>
    <row r="1827" ht="14.25" hidden="1" customHeight="1" x14ac:dyDescent="0.2"/>
    <row r="1828" ht="14.25" hidden="1" customHeight="1" x14ac:dyDescent="0.2"/>
    <row r="1829" ht="14.25" hidden="1" customHeight="1" x14ac:dyDescent="0.2"/>
    <row r="1830" ht="14.25" hidden="1" customHeight="1" x14ac:dyDescent="0.2"/>
    <row r="1831" ht="14.25" hidden="1" customHeight="1" x14ac:dyDescent="0.2"/>
    <row r="1832" ht="14.25" hidden="1" customHeight="1" x14ac:dyDescent="0.2"/>
    <row r="1833" ht="14.25" hidden="1" customHeight="1" x14ac:dyDescent="0.2"/>
    <row r="1834" ht="14.25" hidden="1" customHeight="1" x14ac:dyDescent="0.2"/>
    <row r="1835" ht="14.25" hidden="1" customHeight="1" x14ac:dyDescent="0.2"/>
    <row r="1836" ht="14.25" hidden="1" customHeight="1" x14ac:dyDescent="0.2"/>
    <row r="1837" ht="14.25" hidden="1" customHeight="1" x14ac:dyDescent="0.2"/>
    <row r="1838" ht="14.25" hidden="1" customHeight="1" x14ac:dyDescent="0.2"/>
    <row r="1839" ht="14.25" hidden="1" customHeight="1" x14ac:dyDescent="0.2"/>
    <row r="1840" ht="14.25" hidden="1" customHeight="1" x14ac:dyDescent="0.2"/>
    <row r="1841" ht="14.25" hidden="1" customHeight="1" x14ac:dyDescent="0.2"/>
    <row r="1842" ht="14.25" hidden="1" customHeight="1" x14ac:dyDescent="0.2"/>
    <row r="1843" ht="14.25" hidden="1" customHeight="1" x14ac:dyDescent="0.2"/>
    <row r="1844" ht="14.25" hidden="1" customHeight="1" x14ac:dyDescent="0.2"/>
    <row r="1845" ht="14.25" hidden="1" customHeight="1" x14ac:dyDescent="0.2"/>
    <row r="1846" ht="14.25" hidden="1" customHeight="1" x14ac:dyDescent="0.2"/>
    <row r="1847" ht="14.25" hidden="1" customHeight="1" x14ac:dyDescent="0.2"/>
    <row r="1848" ht="14.25" hidden="1" customHeight="1" x14ac:dyDescent="0.2"/>
    <row r="1849" ht="14.25" hidden="1" customHeight="1" x14ac:dyDescent="0.2"/>
    <row r="1850" ht="14.25" hidden="1" customHeight="1" x14ac:dyDescent="0.2"/>
    <row r="1851" ht="14.25" hidden="1" customHeight="1" x14ac:dyDescent="0.2"/>
    <row r="1852" ht="14.25" hidden="1" customHeight="1" x14ac:dyDescent="0.2"/>
    <row r="1853" ht="14.25" hidden="1" customHeight="1" x14ac:dyDescent="0.2"/>
    <row r="1854" ht="14.25" hidden="1" customHeight="1" x14ac:dyDescent="0.2"/>
    <row r="1855" ht="14.25" hidden="1" customHeight="1" x14ac:dyDescent="0.2"/>
    <row r="1856" ht="14.25" hidden="1" customHeight="1" x14ac:dyDescent="0.2"/>
    <row r="1857" ht="14.25" hidden="1" customHeight="1" x14ac:dyDescent="0.2"/>
    <row r="1858" ht="14.25" hidden="1" customHeight="1" x14ac:dyDescent="0.2"/>
    <row r="1859" ht="14.25" hidden="1" customHeight="1" x14ac:dyDescent="0.2"/>
    <row r="1860" ht="14.25" hidden="1" customHeight="1" x14ac:dyDescent="0.2"/>
    <row r="1861" ht="14.25" hidden="1" customHeight="1" x14ac:dyDescent="0.2"/>
    <row r="1862" ht="14.25" hidden="1" customHeight="1" x14ac:dyDescent="0.2"/>
    <row r="1863" ht="14.25" hidden="1" customHeight="1" x14ac:dyDescent="0.2"/>
    <row r="1864" ht="14.25" hidden="1" customHeight="1" x14ac:dyDescent="0.2"/>
    <row r="1865" ht="14.25" hidden="1" customHeight="1" x14ac:dyDescent="0.2"/>
    <row r="1866" ht="14.25" hidden="1" customHeight="1" x14ac:dyDescent="0.2"/>
    <row r="1867" ht="14.25" hidden="1" customHeight="1" x14ac:dyDescent="0.2"/>
    <row r="1868" ht="14.25" hidden="1" customHeight="1" x14ac:dyDescent="0.2"/>
    <row r="1869" ht="14.25" hidden="1" customHeight="1" x14ac:dyDescent="0.2"/>
    <row r="1870" ht="14.25" hidden="1" customHeight="1" x14ac:dyDescent="0.2"/>
    <row r="1871" ht="14.25" hidden="1" customHeight="1" x14ac:dyDescent="0.2"/>
    <row r="1872" ht="14.25" hidden="1" customHeight="1" x14ac:dyDescent="0.2"/>
    <row r="1873" ht="14.25" hidden="1" customHeight="1" x14ac:dyDescent="0.2"/>
    <row r="1874" ht="14.25" hidden="1" customHeight="1" x14ac:dyDescent="0.2"/>
    <row r="1875" ht="14.25" hidden="1" customHeight="1" x14ac:dyDescent="0.2"/>
    <row r="1876" ht="14.25" hidden="1" customHeight="1" x14ac:dyDescent="0.2"/>
    <row r="1877" ht="14.25" hidden="1" customHeight="1" x14ac:dyDescent="0.2"/>
    <row r="1878" ht="14.25" hidden="1" customHeight="1" x14ac:dyDescent="0.2"/>
    <row r="1879" ht="14.25" hidden="1" customHeight="1" x14ac:dyDescent="0.2"/>
    <row r="1880" ht="14.25" hidden="1" customHeight="1" x14ac:dyDescent="0.2"/>
    <row r="1881" ht="14.25" hidden="1" customHeight="1" x14ac:dyDescent="0.2"/>
    <row r="1882" ht="14.25" hidden="1" customHeight="1" x14ac:dyDescent="0.2"/>
    <row r="1883" ht="14.25" hidden="1" customHeight="1" x14ac:dyDescent="0.2"/>
    <row r="1884" ht="14.25" hidden="1" customHeight="1" x14ac:dyDescent="0.2"/>
    <row r="1885" ht="14.25" hidden="1" customHeight="1" x14ac:dyDescent="0.2"/>
    <row r="1886" ht="14.25" hidden="1" customHeight="1" x14ac:dyDescent="0.2"/>
    <row r="1887" ht="14.25" hidden="1" customHeight="1" x14ac:dyDescent="0.2"/>
    <row r="1888" ht="14.25" hidden="1" customHeight="1" x14ac:dyDescent="0.2"/>
    <row r="1889" ht="14.25" hidden="1" customHeight="1" x14ac:dyDescent="0.2"/>
    <row r="1890" ht="14.25" hidden="1" customHeight="1" x14ac:dyDescent="0.2"/>
    <row r="1891" ht="14.25" hidden="1" customHeight="1" x14ac:dyDescent="0.2"/>
    <row r="1892" ht="14.25" hidden="1" customHeight="1" x14ac:dyDescent="0.2"/>
    <row r="1893" ht="14.25" hidden="1" customHeight="1" x14ac:dyDescent="0.2"/>
    <row r="1894" ht="14.25" hidden="1" customHeight="1" x14ac:dyDescent="0.2"/>
    <row r="1895" ht="14.25" hidden="1" customHeight="1" x14ac:dyDescent="0.2"/>
    <row r="1896" ht="14.25" hidden="1" customHeight="1" x14ac:dyDescent="0.2"/>
    <row r="1897" ht="14.25" hidden="1" customHeight="1" x14ac:dyDescent="0.2"/>
    <row r="1898" ht="14.25" hidden="1" customHeight="1" x14ac:dyDescent="0.2"/>
    <row r="1899" ht="14.25" hidden="1" customHeight="1" x14ac:dyDescent="0.2"/>
    <row r="1900" ht="14.25" hidden="1" customHeight="1" x14ac:dyDescent="0.2"/>
    <row r="1901" ht="14.25" hidden="1" customHeight="1" x14ac:dyDescent="0.2"/>
    <row r="1902" ht="14.25" hidden="1" customHeight="1" x14ac:dyDescent="0.2"/>
    <row r="1903" ht="14.25" hidden="1" customHeight="1" x14ac:dyDescent="0.2"/>
    <row r="1904" ht="14.25" hidden="1" customHeight="1" x14ac:dyDescent="0.2"/>
    <row r="1905" ht="14.25" hidden="1" customHeight="1" x14ac:dyDescent="0.2"/>
    <row r="1906" ht="14.25" hidden="1" customHeight="1" x14ac:dyDescent="0.2"/>
    <row r="1907" ht="14.25" hidden="1" customHeight="1" x14ac:dyDescent="0.2"/>
    <row r="1908" ht="14.25" hidden="1" customHeight="1" x14ac:dyDescent="0.2"/>
    <row r="1909" ht="14.25" hidden="1" customHeight="1" x14ac:dyDescent="0.2"/>
    <row r="1910" ht="14.25" hidden="1" customHeight="1" x14ac:dyDescent="0.2"/>
    <row r="1911" ht="14.25" hidden="1" customHeight="1" x14ac:dyDescent="0.2"/>
    <row r="1912" ht="14.25" hidden="1" customHeight="1" x14ac:dyDescent="0.2"/>
    <row r="1913" ht="14.25" hidden="1" customHeight="1" x14ac:dyDescent="0.2"/>
    <row r="1914" ht="14.25" hidden="1" customHeight="1" x14ac:dyDescent="0.2"/>
    <row r="1915" ht="14.25" hidden="1" customHeight="1" x14ac:dyDescent="0.2"/>
    <row r="1916" ht="14.25" hidden="1" customHeight="1" x14ac:dyDescent="0.2"/>
    <row r="1917" ht="14.25" hidden="1" customHeight="1" x14ac:dyDescent="0.2"/>
    <row r="1918" ht="14.25" hidden="1" customHeight="1" x14ac:dyDescent="0.2"/>
    <row r="1919" ht="14.25" hidden="1" customHeight="1" x14ac:dyDescent="0.2"/>
    <row r="1920" ht="14.25" hidden="1" customHeight="1" x14ac:dyDescent="0.2"/>
    <row r="1921" ht="14.25" hidden="1" customHeight="1" x14ac:dyDescent="0.2"/>
    <row r="1922" ht="14.25" hidden="1" customHeight="1" x14ac:dyDescent="0.2"/>
    <row r="1923" ht="14.25" hidden="1" customHeight="1" x14ac:dyDescent="0.2"/>
    <row r="1924" ht="14.25" hidden="1" customHeight="1" x14ac:dyDescent="0.2"/>
    <row r="1925" ht="14.25" hidden="1" customHeight="1" x14ac:dyDescent="0.2"/>
    <row r="1926" ht="14.25" hidden="1" customHeight="1" x14ac:dyDescent="0.2"/>
    <row r="1927" ht="14.25" hidden="1" customHeight="1" x14ac:dyDescent="0.2"/>
    <row r="1928" ht="14.25" hidden="1" customHeight="1" x14ac:dyDescent="0.2"/>
    <row r="1929" ht="14.25" hidden="1" customHeight="1" x14ac:dyDescent="0.2"/>
    <row r="1930" ht="14.25" hidden="1" customHeight="1" x14ac:dyDescent="0.2"/>
    <row r="1931" ht="14.25" hidden="1" customHeight="1" x14ac:dyDescent="0.2"/>
    <row r="1932" ht="14.25" hidden="1" customHeight="1" x14ac:dyDescent="0.2"/>
    <row r="1933" ht="14.25" hidden="1" customHeight="1" x14ac:dyDescent="0.2"/>
    <row r="1934" ht="14.25" hidden="1" customHeight="1" x14ac:dyDescent="0.2"/>
    <row r="1935" ht="14.25" hidden="1" customHeight="1" x14ac:dyDescent="0.2"/>
    <row r="1936" ht="14.25" hidden="1" customHeight="1" x14ac:dyDescent="0.2"/>
    <row r="1937" ht="14.25" hidden="1" customHeight="1" x14ac:dyDescent="0.2"/>
    <row r="1938" ht="14.25" hidden="1" customHeight="1" x14ac:dyDescent="0.2"/>
    <row r="1939" ht="14.25" hidden="1" customHeight="1" x14ac:dyDescent="0.2"/>
    <row r="1940" ht="14.25" hidden="1" customHeight="1" x14ac:dyDescent="0.2"/>
    <row r="1941" ht="14.25" hidden="1" customHeight="1" x14ac:dyDescent="0.2"/>
    <row r="1942" ht="14.25" hidden="1" customHeight="1" x14ac:dyDescent="0.2"/>
    <row r="1943" ht="14.25" hidden="1" customHeight="1" x14ac:dyDescent="0.2"/>
    <row r="1944" ht="14.25" hidden="1" customHeight="1" x14ac:dyDescent="0.2"/>
    <row r="1945" ht="14.25" hidden="1" customHeight="1" x14ac:dyDescent="0.2"/>
    <row r="1946" ht="14.25" hidden="1" customHeight="1" x14ac:dyDescent="0.2"/>
    <row r="1947" ht="14.25" hidden="1" customHeight="1" x14ac:dyDescent="0.2"/>
    <row r="1948" ht="14.25" hidden="1" customHeight="1" x14ac:dyDescent="0.2"/>
    <row r="1949" ht="14.25" hidden="1" customHeight="1" x14ac:dyDescent="0.2"/>
    <row r="1950" ht="14.25" hidden="1" customHeight="1" x14ac:dyDescent="0.2"/>
    <row r="1951" ht="14.25" hidden="1" customHeight="1" x14ac:dyDescent="0.2"/>
    <row r="1952" ht="14.25" hidden="1" customHeight="1" x14ac:dyDescent="0.2"/>
    <row r="1953" ht="14.25" hidden="1" customHeight="1" x14ac:dyDescent="0.2"/>
    <row r="1954" ht="14.25" hidden="1" customHeight="1" x14ac:dyDescent="0.2"/>
    <row r="1955" ht="14.25" hidden="1" customHeight="1" x14ac:dyDescent="0.2"/>
    <row r="1956" ht="14.25" hidden="1" customHeight="1" x14ac:dyDescent="0.2"/>
    <row r="1957" ht="14.25" hidden="1" customHeight="1" x14ac:dyDescent="0.2"/>
    <row r="1958" ht="14.25" hidden="1" customHeight="1" x14ac:dyDescent="0.2"/>
    <row r="1959" ht="14.25" hidden="1" customHeight="1" x14ac:dyDescent="0.2"/>
    <row r="1960" ht="14.25" hidden="1" customHeight="1" x14ac:dyDescent="0.2"/>
    <row r="1961" ht="14.25" hidden="1" customHeight="1" x14ac:dyDescent="0.2"/>
    <row r="1962" ht="14.25" hidden="1" customHeight="1" x14ac:dyDescent="0.2"/>
    <row r="1963" ht="14.25" hidden="1" customHeight="1" x14ac:dyDescent="0.2"/>
    <row r="1964" ht="14.25" hidden="1" customHeight="1" x14ac:dyDescent="0.2"/>
    <row r="1965" ht="14.25" hidden="1" customHeight="1" x14ac:dyDescent="0.2"/>
    <row r="1966" ht="14.25" hidden="1" customHeight="1" x14ac:dyDescent="0.2"/>
    <row r="1967" ht="14.25" hidden="1" customHeight="1" x14ac:dyDescent="0.2"/>
    <row r="1968" ht="14.25" hidden="1" customHeight="1" x14ac:dyDescent="0.2"/>
    <row r="1969" ht="14.25" hidden="1" customHeight="1" x14ac:dyDescent="0.2"/>
    <row r="1970" ht="14.25" hidden="1" customHeight="1" x14ac:dyDescent="0.2"/>
    <row r="1971" ht="14.25" hidden="1" customHeight="1" x14ac:dyDescent="0.2"/>
    <row r="1972" ht="14.25" hidden="1" customHeight="1" x14ac:dyDescent="0.2"/>
    <row r="1973" ht="14.25" hidden="1" customHeight="1" x14ac:dyDescent="0.2"/>
    <row r="1974" ht="14.25" hidden="1" customHeight="1" x14ac:dyDescent="0.2"/>
    <row r="1975" ht="14.25" hidden="1" customHeight="1" x14ac:dyDescent="0.2"/>
    <row r="1976" ht="14.25" hidden="1" customHeight="1" x14ac:dyDescent="0.2"/>
    <row r="1977" ht="14.25" hidden="1" customHeight="1" x14ac:dyDescent="0.2"/>
    <row r="1978" ht="14.25" hidden="1" customHeight="1" x14ac:dyDescent="0.2"/>
    <row r="1979" ht="14.25" hidden="1" customHeight="1" x14ac:dyDescent="0.2"/>
    <row r="1980" ht="14.25" hidden="1" customHeight="1" x14ac:dyDescent="0.2"/>
    <row r="1981" ht="14.25" hidden="1" customHeight="1" x14ac:dyDescent="0.2"/>
    <row r="1982" ht="14.25" hidden="1" customHeight="1" x14ac:dyDescent="0.2"/>
    <row r="1983" ht="14.25" hidden="1" customHeight="1" x14ac:dyDescent="0.2"/>
    <row r="1984" ht="14.25" hidden="1" customHeight="1" x14ac:dyDescent="0.2"/>
    <row r="1985" ht="14.25" hidden="1" customHeight="1" x14ac:dyDescent="0.2"/>
    <row r="1986" ht="14.25" hidden="1" customHeight="1" x14ac:dyDescent="0.2"/>
    <row r="1987" ht="14.25" hidden="1" customHeight="1" x14ac:dyDescent="0.2"/>
    <row r="1988" ht="14.25" hidden="1" customHeight="1" x14ac:dyDescent="0.2"/>
    <row r="1989" ht="14.25" hidden="1" customHeight="1" x14ac:dyDescent="0.2"/>
    <row r="1990" ht="14.25" hidden="1" customHeight="1" x14ac:dyDescent="0.2"/>
    <row r="1991" ht="14.25" hidden="1" customHeight="1" x14ac:dyDescent="0.2"/>
    <row r="1992" ht="14.25" hidden="1" customHeight="1" x14ac:dyDescent="0.2"/>
    <row r="1993" ht="14.25" hidden="1" customHeight="1" x14ac:dyDescent="0.2"/>
    <row r="1994" ht="14.25" hidden="1" customHeight="1" x14ac:dyDescent="0.2"/>
    <row r="1995" ht="14.25" hidden="1" customHeight="1" x14ac:dyDescent="0.2"/>
    <row r="1996" ht="14.25" hidden="1" customHeight="1" x14ac:dyDescent="0.2"/>
    <row r="1997" ht="14.25" hidden="1" customHeight="1" x14ac:dyDescent="0.2"/>
    <row r="1998" ht="14.25" hidden="1" customHeight="1" x14ac:dyDescent="0.2"/>
    <row r="1999" ht="14.25" hidden="1" customHeight="1" x14ac:dyDescent="0.2"/>
    <row r="2000" ht="14.25" hidden="1" customHeight="1" x14ac:dyDescent="0.2"/>
    <row r="2001" ht="14.25" hidden="1" customHeight="1" x14ac:dyDescent="0.2"/>
    <row r="2002" ht="14.25" hidden="1" customHeight="1" x14ac:dyDescent="0.2"/>
    <row r="2003" ht="14.25" hidden="1" customHeight="1" x14ac:dyDescent="0.2"/>
    <row r="2004" ht="14.25" hidden="1" customHeight="1" x14ac:dyDescent="0.2"/>
    <row r="2005" ht="14.25" hidden="1" customHeight="1" x14ac:dyDescent="0.2"/>
    <row r="2006" ht="14.25" hidden="1" customHeight="1" x14ac:dyDescent="0.2"/>
    <row r="2007" ht="14.25" hidden="1" customHeight="1" x14ac:dyDescent="0.2"/>
    <row r="2008" ht="14.25" hidden="1" customHeight="1" x14ac:dyDescent="0.2"/>
    <row r="2009" ht="14.25" hidden="1" customHeight="1" x14ac:dyDescent="0.2"/>
    <row r="2010" ht="14.25" hidden="1" customHeight="1" x14ac:dyDescent="0.2"/>
    <row r="2011" ht="14.25" hidden="1" customHeight="1" x14ac:dyDescent="0.2"/>
    <row r="2012" ht="14.25" hidden="1" customHeight="1" x14ac:dyDescent="0.2"/>
    <row r="2013" ht="14.25" hidden="1" customHeight="1" x14ac:dyDescent="0.2"/>
    <row r="2014" ht="14.25" hidden="1" customHeight="1" x14ac:dyDescent="0.2"/>
    <row r="2015" ht="14.25" hidden="1" customHeight="1" x14ac:dyDescent="0.2"/>
    <row r="2016" ht="14.25" hidden="1" customHeight="1" x14ac:dyDescent="0.2"/>
    <row r="2017" ht="14.25" hidden="1" customHeight="1" x14ac:dyDescent="0.2"/>
    <row r="2018" ht="14.25" hidden="1" customHeight="1" x14ac:dyDescent="0.2"/>
    <row r="2019" ht="14.25" hidden="1" customHeight="1" x14ac:dyDescent="0.2"/>
    <row r="2020" ht="14.25" hidden="1" customHeight="1" x14ac:dyDescent="0.2"/>
    <row r="2021" ht="14.25" hidden="1" customHeight="1" x14ac:dyDescent="0.2"/>
    <row r="2022" ht="14.25" hidden="1" customHeight="1" x14ac:dyDescent="0.2"/>
    <row r="2023" ht="14.25" hidden="1" customHeight="1" x14ac:dyDescent="0.2"/>
    <row r="2024" ht="14.25" hidden="1" customHeight="1" x14ac:dyDescent="0.2"/>
    <row r="2025" ht="14.25" hidden="1" customHeight="1" x14ac:dyDescent="0.2"/>
    <row r="2026" ht="14.25" hidden="1" customHeight="1" x14ac:dyDescent="0.2"/>
    <row r="2027" ht="14.25" hidden="1" customHeight="1" x14ac:dyDescent="0.2"/>
    <row r="2028" ht="14.25" hidden="1" customHeight="1" x14ac:dyDescent="0.2"/>
    <row r="2029" ht="14.25" hidden="1" customHeight="1" x14ac:dyDescent="0.2"/>
    <row r="2030" ht="14.25" hidden="1" customHeight="1" x14ac:dyDescent="0.2"/>
    <row r="2031" ht="14.25" hidden="1" customHeight="1" x14ac:dyDescent="0.2"/>
    <row r="2032" ht="14.25" hidden="1" customHeight="1" x14ac:dyDescent="0.2"/>
    <row r="2033" ht="14.25" hidden="1" customHeight="1" x14ac:dyDescent="0.2"/>
    <row r="2034" ht="14.25" hidden="1" customHeight="1" x14ac:dyDescent="0.2"/>
    <row r="2035" ht="14.25" hidden="1" customHeight="1" x14ac:dyDescent="0.2"/>
    <row r="2036" ht="14.25" hidden="1" customHeight="1" x14ac:dyDescent="0.2"/>
    <row r="2037" ht="14.25" hidden="1" customHeight="1" x14ac:dyDescent="0.2"/>
    <row r="2038" ht="14.25" hidden="1" customHeight="1" x14ac:dyDescent="0.2"/>
    <row r="2039" ht="14.25" hidden="1" customHeight="1" x14ac:dyDescent="0.2"/>
    <row r="2040" ht="14.25" hidden="1" customHeight="1" x14ac:dyDescent="0.2"/>
    <row r="2041" ht="14.25" hidden="1" customHeight="1" x14ac:dyDescent="0.2"/>
    <row r="2042" ht="14.25" hidden="1" customHeight="1" x14ac:dyDescent="0.2"/>
    <row r="2043" ht="14.25" hidden="1" customHeight="1" x14ac:dyDescent="0.2"/>
    <row r="2044" ht="14.25" hidden="1" customHeight="1" x14ac:dyDescent="0.2"/>
    <row r="2045" ht="14.25" hidden="1" customHeight="1" x14ac:dyDescent="0.2"/>
    <row r="2046" ht="14.25" hidden="1" customHeight="1" x14ac:dyDescent="0.2"/>
    <row r="2047" ht="14.25" hidden="1" customHeight="1" x14ac:dyDescent="0.2"/>
    <row r="2048" ht="14.25" hidden="1" customHeight="1" x14ac:dyDescent="0.2"/>
    <row r="2049" ht="14.25" hidden="1" customHeight="1" x14ac:dyDescent="0.2"/>
    <row r="2050" ht="14.25" hidden="1" customHeight="1" x14ac:dyDescent="0.2"/>
    <row r="2051" ht="14.25" hidden="1" customHeight="1" x14ac:dyDescent="0.2"/>
    <row r="2052" ht="14.25" hidden="1" customHeight="1" x14ac:dyDescent="0.2"/>
    <row r="2053" ht="14.25" hidden="1" customHeight="1" x14ac:dyDescent="0.2"/>
    <row r="2054" ht="14.25" hidden="1" customHeight="1" x14ac:dyDescent="0.2"/>
    <row r="2055" ht="14.25" hidden="1" customHeight="1" x14ac:dyDescent="0.2"/>
    <row r="2056" ht="14.25" hidden="1" customHeight="1" x14ac:dyDescent="0.2"/>
    <row r="2057" ht="14.25" hidden="1" customHeight="1" x14ac:dyDescent="0.2"/>
    <row r="2058" ht="14.25" hidden="1" customHeight="1" x14ac:dyDescent="0.2"/>
    <row r="2059" ht="14.25" hidden="1" customHeight="1" x14ac:dyDescent="0.2"/>
    <row r="2060" ht="14.25" hidden="1" customHeight="1" x14ac:dyDescent="0.2"/>
    <row r="2061" ht="14.25" hidden="1" customHeight="1" x14ac:dyDescent="0.2"/>
    <row r="2062" ht="14.25" hidden="1" customHeight="1" x14ac:dyDescent="0.2"/>
    <row r="2063" ht="14.25" hidden="1" customHeight="1" x14ac:dyDescent="0.2"/>
    <row r="2064" ht="14.25" hidden="1" customHeight="1" x14ac:dyDescent="0.2"/>
    <row r="2065" ht="14.25" hidden="1" customHeight="1" x14ac:dyDescent="0.2"/>
    <row r="2066" ht="14.25" hidden="1" customHeight="1" x14ac:dyDescent="0.2"/>
    <row r="2067" ht="14.25" hidden="1" customHeight="1" x14ac:dyDescent="0.2"/>
    <row r="2068" ht="14.25" hidden="1" customHeight="1" x14ac:dyDescent="0.2"/>
    <row r="2069" ht="14.25" hidden="1" customHeight="1" x14ac:dyDescent="0.2"/>
    <row r="2070" ht="14.25" hidden="1" customHeight="1" x14ac:dyDescent="0.2"/>
    <row r="2071" ht="14.25" hidden="1" customHeight="1" x14ac:dyDescent="0.2"/>
    <row r="2072" ht="14.25" hidden="1" customHeight="1" x14ac:dyDescent="0.2"/>
    <row r="2073" ht="14.25" hidden="1" customHeight="1" x14ac:dyDescent="0.2"/>
    <row r="2074" ht="14.25" hidden="1" customHeight="1" x14ac:dyDescent="0.2"/>
    <row r="2075" ht="14.25" hidden="1" customHeight="1" x14ac:dyDescent="0.2"/>
    <row r="2076" ht="14.25" hidden="1" customHeight="1" x14ac:dyDescent="0.2"/>
    <row r="2077" ht="14.25" hidden="1" customHeight="1" x14ac:dyDescent="0.2"/>
    <row r="2078" ht="14.25" hidden="1" customHeight="1" x14ac:dyDescent="0.2"/>
    <row r="2079" ht="14.25" hidden="1" customHeight="1" x14ac:dyDescent="0.2"/>
    <row r="2080" ht="14.25" hidden="1" customHeight="1" x14ac:dyDescent="0.2"/>
    <row r="2081" ht="14.25" hidden="1" customHeight="1" x14ac:dyDescent="0.2"/>
    <row r="2082" ht="14.25" hidden="1" customHeight="1" x14ac:dyDescent="0.2"/>
    <row r="2083" ht="14.25" hidden="1" customHeight="1" x14ac:dyDescent="0.2"/>
    <row r="2084" ht="14.25" hidden="1" customHeight="1" x14ac:dyDescent="0.2"/>
    <row r="2085" ht="14.25" hidden="1" customHeight="1" x14ac:dyDescent="0.2"/>
    <row r="2086" ht="14.25" hidden="1" customHeight="1" x14ac:dyDescent="0.2"/>
    <row r="2087" ht="14.25" hidden="1" customHeight="1" x14ac:dyDescent="0.2"/>
    <row r="2088" ht="14.25" hidden="1" customHeight="1" x14ac:dyDescent="0.2"/>
    <row r="2089" ht="14.25" hidden="1" customHeight="1" x14ac:dyDescent="0.2"/>
    <row r="2090" ht="14.25" hidden="1" customHeight="1" x14ac:dyDescent="0.2"/>
    <row r="2091" ht="14.25" hidden="1" customHeight="1" x14ac:dyDescent="0.2"/>
    <row r="2092" ht="14.25" hidden="1" customHeight="1" x14ac:dyDescent="0.2"/>
    <row r="2093" ht="14.25" hidden="1" customHeight="1" x14ac:dyDescent="0.2"/>
    <row r="2094" ht="14.25" hidden="1" customHeight="1" x14ac:dyDescent="0.2"/>
    <row r="2095" ht="14.25" hidden="1" customHeight="1" x14ac:dyDescent="0.2"/>
    <row r="2096" ht="14.25" hidden="1" customHeight="1" x14ac:dyDescent="0.2"/>
    <row r="2097" ht="14.25" hidden="1" customHeight="1" x14ac:dyDescent="0.2"/>
    <row r="2098" ht="14.25" hidden="1" customHeight="1" x14ac:dyDescent="0.2"/>
    <row r="2099" ht="14.25" hidden="1" customHeight="1" x14ac:dyDescent="0.2"/>
    <row r="2100" ht="14.25" hidden="1" customHeight="1" x14ac:dyDescent="0.2"/>
    <row r="2101" ht="14.25" hidden="1" customHeight="1" x14ac:dyDescent="0.2"/>
    <row r="2102" ht="14.25" hidden="1" customHeight="1" x14ac:dyDescent="0.2"/>
    <row r="2103" ht="14.25" hidden="1" customHeight="1" x14ac:dyDescent="0.2"/>
    <row r="2104" ht="14.25" hidden="1" customHeight="1" x14ac:dyDescent="0.2"/>
    <row r="2105" ht="14.25" hidden="1" customHeight="1" x14ac:dyDescent="0.2"/>
    <row r="2106" ht="14.25" hidden="1" customHeight="1" x14ac:dyDescent="0.2"/>
    <row r="2107" ht="14.25" hidden="1" customHeight="1" x14ac:dyDescent="0.2"/>
    <row r="2108" ht="14.25" hidden="1" customHeight="1" x14ac:dyDescent="0.2"/>
    <row r="2109" ht="14.25" hidden="1" customHeight="1" x14ac:dyDescent="0.2"/>
    <row r="2110" ht="14.25" hidden="1" customHeight="1" x14ac:dyDescent="0.2"/>
    <row r="2111" ht="14.25" hidden="1" customHeight="1" x14ac:dyDescent="0.2"/>
    <row r="2112" ht="14.25" hidden="1" customHeight="1" x14ac:dyDescent="0.2"/>
    <row r="2113" ht="14.25" hidden="1" customHeight="1" x14ac:dyDescent="0.2"/>
    <row r="2114" ht="14.25" hidden="1" customHeight="1" x14ac:dyDescent="0.2"/>
    <row r="2115" ht="14.25" hidden="1" customHeight="1" x14ac:dyDescent="0.2"/>
    <row r="2116" ht="14.25" hidden="1" customHeight="1" x14ac:dyDescent="0.2"/>
    <row r="2117" ht="14.25" hidden="1" customHeight="1" x14ac:dyDescent="0.2"/>
    <row r="2118" ht="14.25" hidden="1" customHeight="1" x14ac:dyDescent="0.2"/>
    <row r="2119" ht="14.25" hidden="1" customHeight="1" x14ac:dyDescent="0.2"/>
    <row r="2120" ht="14.25" hidden="1" customHeight="1" x14ac:dyDescent="0.2"/>
    <row r="2121" ht="14.25" hidden="1" customHeight="1" x14ac:dyDescent="0.2"/>
    <row r="2122" ht="14.25" hidden="1" customHeight="1" x14ac:dyDescent="0.2"/>
    <row r="2123" ht="14.25" hidden="1" customHeight="1" x14ac:dyDescent="0.2"/>
    <row r="2124" ht="14.25" hidden="1" customHeight="1" x14ac:dyDescent="0.2"/>
    <row r="2125" ht="14.25" hidden="1" customHeight="1" x14ac:dyDescent="0.2"/>
    <row r="2126" ht="14.25" hidden="1" customHeight="1" x14ac:dyDescent="0.2"/>
    <row r="2127" ht="14.25" hidden="1" customHeight="1" x14ac:dyDescent="0.2"/>
    <row r="2128" ht="14.25" hidden="1" customHeight="1" x14ac:dyDescent="0.2"/>
    <row r="2129" ht="14.25" hidden="1" customHeight="1" x14ac:dyDescent="0.2"/>
    <row r="2130" ht="14.25" hidden="1" customHeight="1" x14ac:dyDescent="0.2"/>
    <row r="2131" ht="14.25" hidden="1" customHeight="1" x14ac:dyDescent="0.2"/>
    <row r="2132" ht="14.25" hidden="1" customHeight="1" x14ac:dyDescent="0.2"/>
    <row r="2133" ht="14.25" hidden="1" customHeight="1" x14ac:dyDescent="0.2"/>
    <row r="2134" ht="14.25" hidden="1" customHeight="1" x14ac:dyDescent="0.2"/>
    <row r="2135" ht="14.25" hidden="1" customHeight="1" x14ac:dyDescent="0.2"/>
    <row r="2136" ht="14.25" hidden="1" customHeight="1" x14ac:dyDescent="0.2"/>
    <row r="2137" ht="14.25" hidden="1" customHeight="1" x14ac:dyDescent="0.2"/>
    <row r="2138" ht="14.25" hidden="1" customHeight="1" x14ac:dyDescent="0.2"/>
    <row r="2139" ht="14.25" hidden="1" customHeight="1" x14ac:dyDescent="0.2"/>
    <row r="2140" ht="14.25" hidden="1" customHeight="1" x14ac:dyDescent="0.2"/>
    <row r="2141" ht="14.25" hidden="1" customHeight="1" x14ac:dyDescent="0.2"/>
    <row r="2142" ht="14.25" hidden="1" customHeight="1" x14ac:dyDescent="0.2"/>
    <row r="2143" ht="14.25" hidden="1" customHeight="1" x14ac:dyDescent="0.2"/>
    <row r="2144" ht="14.25" hidden="1" customHeight="1" x14ac:dyDescent="0.2"/>
    <row r="2145" ht="14.25" hidden="1" customHeight="1" x14ac:dyDescent="0.2"/>
    <row r="2146" ht="14.25" hidden="1" customHeight="1" x14ac:dyDescent="0.2"/>
    <row r="2147" ht="14.25" hidden="1" customHeight="1" x14ac:dyDescent="0.2"/>
    <row r="2148" ht="14.25" hidden="1" customHeight="1" x14ac:dyDescent="0.2"/>
    <row r="2149" ht="14.25" hidden="1" customHeight="1" x14ac:dyDescent="0.2"/>
    <row r="2150" ht="14.25" hidden="1" customHeight="1" x14ac:dyDescent="0.2"/>
    <row r="2151" ht="14.25" hidden="1" customHeight="1" x14ac:dyDescent="0.2"/>
    <row r="2152" ht="14.25" hidden="1" customHeight="1" x14ac:dyDescent="0.2"/>
    <row r="2153" ht="14.25" hidden="1" customHeight="1" x14ac:dyDescent="0.2"/>
    <row r="2154" ht="14.25" hidden="1" customHeight="1" x14ac:dyDescent="0.2"/>
    <row r="2155" ht="14.25" hidden="1" customHeight="1" x14ac:dyDescent="0.2"/>
    <row r="2156" ht="14.25" hidden="1" customHeight="1" x14ac:dyDescent="0.2"/>
    <row r="2157" ht="14.25" hidden="1" customHeight="1" x14ac:dyDescent="0.2"/>
    <row r="2158" ht="14.25" hidden="1" customHeight="1" x14ac:dyDescent="0.2"/>
    <row r="2159" ht="14.25" hidden="1" customHeight="1" x14ac:dyDescent="0.2"/>
    <row r="2160" ht="14.25" hidden="1" customHeight="1" x14ac:dyDescent="0.2"/>
    <row r="2161" ht="14.25" hidden="1" customHeight="1" x14ac:dyDescent="0.2"/>
    <row r="2162" ht="14.25" hidden="1" customHeight="1" x14ac:dyDescent="0.2"/>
    <row r="2163" ht="14.25" hidden="1" customHeight="1" x14ac:dyDescent="0.2"/>
    <row r="2164" ht="14.25" hidden="1" customHeight="1" x14ac:dyDescent="0.2"/>
    <row r="2165" ht="14.25" hidden="1" customHeight="1" x14ac:dyDescent="0.2"/>
    <row r="2166" ht="14.25" hidden="1" customHeight="1" x14ac:dyDescent="0.2"/>
    <row r="2167" ht="14.25" hidden="1" customHeight="1" x14ac:dyDescent="0.2"/>
    <row r="2168" ht="14.25" hidden="1" customHeight="1" x14ac:dyDescent="0.2"/>
    <row r="2169" ht="14.25" hidden="1" customHeight="1" x14ac:dyDescent="0.2"/>
    <row r="2170" ht="14.25" hidden="1" customHeight="1" x14ac:dyDescent="0.2"/>
    <row r="2171" ht="14.25" hidden="1" customHeight="1" x14ac:dyDescent="0.2"/>
    <row r="2172" ht="14.25" hidden="1" customHeight="1" x14ac:dyDescent="0.2"/>
    <row r="2173" ht="14.25" hidden="1" customHeight="1" x14ac:dyDescent="0.2"/>
    <row r="2174" ht="14.25" hidden="1" customHeight="1" x14ac:dyDescent="0.2"/>
    <row r="2175" ht="14.25" hidden="1" customHeight="1" x14ac:dyDescent="0.2"/>
    <row r="2176" ht="14.25" hidden="1" customHeight="1" x14ac:dyDescent="0.2"/>
    <row r="2177" ht="14.25" hidden="1" customHeight="1" x14ac:dyDescent="0.2"/>
    <row r="2178" ht="14.25" hidden="1" customHeight="1" x14ac:dyDescent="0.2"/>
    <row r="2179" ht="14.25" hidden="1" customHeight="1" x14ac:dyDescent="0.2"/>
    <row r="2180" ht="14.25" hidden="1" customHeight="1" x14ac:dyDescent="0.2"/>
    <row r="2181" ht="14.25" hidden="1" customHeight="1" x14ac:dyDescent="0.2"/>
    <row r="2182" ht="14.25" hidden="1" customHeight="1" x14ac:dyDescent="0.2"/>
    <row r="2183" ht="14.25" hidden="1" customHeight="1" x14ac:dyDescent="0.2"/>
    <row r="2184" ht="14.25" hidden="1" customHeight="1" x14ac:dyDescent="0.2"/>
    <row r="2185" ht="14.25" hidden="1" customHeight="1" x14ac:dyDescent="0.2"/>
    <row r="2186" ht="14.25" hidden="1" customHeight="1" x14ac:dyDescent="0.2"/>
    <row r="2187" ht="14.25" hidden="1" customHeight="1" x14ac:dyDescent="0.2"/>
    <row r="2188" ht="14.25" hidden="1" customHeight="1" x14ac:dyDescent="0.2"/>
    <row r="2189" ht="14.25" hidden="1" customHeight="1" x14ac:dyDescent="0.2"/>
    <row r="2190" ht="14.25" hidden="1" customHeight="1" x14ac:dyDescent="0.2"/>
    <row r="2191" ht="14.25" hidden="1" customHeight="1" x14ac:dyDescent="0.2"/>
    <row r="2192" ht="14.25" hidden="1" customHeight="1" x14ac:dyDescent="0.2"/>
    <row r="2193" ht="14.25" hidden="1" customHeight="1" x14ac:dyDescent="0.2"/>
    <row r="2194" ht="14.25" hidden="1" customHeight="1" x14ac:dyDescent="0.2"/>
    <row r="2195" ht="14.25" hidden="1" customHeight="1" x14ac:dyDescent="0.2"/>
    <row r="2196" ht="14.25" hidden="1" customHeight="1" x14ac:dyDescent="0.2"/>
    <row r="2197" ht="14.25" hidden="1" customHeight="1" x14ac:dyDescent="0.2"/>
    <row r="2198" ht="14.25" hidden="1" customHeight="1" x14ac:dyDescent="0.2"/>
    <row r="2199" ht="14.25" hidden="1" customHeight="1" x14ac:dyDescent="0.2"/>
    <row r="2200" ht="14.25" hidden="1" customHeight="1" x14ac:dyDescent="0.2"/>
    <row r="2201" ht="14.25" hidden="1" customHeight="1" x14ac:dyDescent="0.2"/>
    <row r="2202" ht="14.25" hidden="1" customHeight="1" x14ac:dyDescent="0.2"/>
    <row r="2203" ht="14.25" hidden="1" customHeight="1" x14ac:dyDescent="0.2"/>
    <row r="2204" ht="14.25" hidden="1" customHeight="1" x14ac:dyDescent="0.2"/>
    <row r="2205" ht="14.25" hidden="1" customHeight="1" x14ac:dyDescent="0.2"/>
    <row r="2206" ht="14.25" hidden="1" customHeight="1" x14ac:dyDescent="0.2"/>
    <row r="2207" ht="14.25" hidden="1" customHeight="1" x14ac:dyDescent="0.2"/>
    <row r="2208" ht="14.25" hidden="1" customHeight="1" x14ac:dyDescent="0.2"/>
    <row r="2209" ht="14.25" hidden="1" customHeight="1" x14ac:dyDescent="0.2"/>
    <row r="2210" ht="14.25" hidden="1" customHeight="1" x14ac:dyDescent="0.2"/>
    <row r="2211" ht="14.25" hidden="1" customHeight="1" x14ac:dyDescent="0.2"/>
    <row r="2212" ht="14.25" hidden="1" customHeight="1" x14ac:dyDescent="0.2"/>
    <row r="2213" ht="14.25" hidden="1" customHeight="1" x14ac:dyDescent="0.2"/>
    <row r="2214" ht="14.25" hidden="1" customHeight="1" x14ac:dyDescent="0.2"/>
    <row r="2215" ht="14.25" hidden="1" customHeight="1" x14ac:dyDescent="0.2"/>
    <row r="2216" ht="14.25" hidden="1" customHeight="1" x14ac:dyDescent="0.2"/>
    <row r="2217" ht="14.25" hidden="1" customHeight="1" x14ac:dyDescent="0.2"/>
    <row r="2218" ht="14.25" hidden="1" customHeight="1" x14ac:dyDescent="0.2"/>
    <row r="2219" ht="14.25" hidden="1" customHeight="1" x14ac:dyDescent="0.2"/>
    <row r="2220" ht="14.25" hidden="1" customHeight="1" x14ac:dyDescent="0.2"/>
    <row r="2221" ht="14.25" hidden="1" customHeight="1" x14ac:dyDescent="0.2"/>
    <row r="2222" ht="14.25" hidden="1" customHeight="1" x14ac:dyDescent="0.2"/>
    <row r="2223" ht="14.25" hidden="1" customHeight="1" x14ac:dyDescent="0.2"/>
    <row r="2224" ht="14.25" hidden="1" customHeight="1" x14ac:dyDescent="0.2"/>
    <row r="2225" ht="14.25" hidden="1" customHeight="1" x14ac:dyDescent="0.2"/>
    <row r="2226" ht="14.25" hidden="1" customHeight="1" x14ac:dyDescent="0.2"/>
    <row r="2227" ht="14.25" hidden="1" customHeight="1" x14ac:dyDescent="0.2"/>
    <row r="2228" ht="14.25" hidden="1" customHeight="1" x14ac:dyDescent="0.2"/>
    <row r="2229" ht="14.25" hidden="1" customHeight="1" x14ac:dyDescent="0.2"/>
    <row r="2230" ht="14.25" hidden="1" customHeight="1" x14ac:dyDescent="0.2"/>
    <row r="2231" ht="14.25" hidden="1" customHeight="1" x14ac:dyDescent="0.2"/>
    <row r="2232" ht="14.25" hidden="1" customHeight="1" x14ac:dyDescent="0.2"/>
    <row r="2233" ht="14.25" hidden="1" customHeight="1" x14ac:dyDescent="0.2"/>
    <row r="2234" ht="14.25" hidden="1" customHeight="1" x14ac:dyDescent="0.2"/>
    <row r="2235" ht="14.25" hidden="1" customHeight="1" x14ac:dyDescent="0.2"/>
    <row r="2236" ht="14.25" hidden="1" customHeight="1" x14ac:dyDescent="0.2"/>
    <row r="2237" ht="14.25" hidden="1" customHeight="1" x14ac:dyDescent="0.2"/>
    <row r="2238" ht="14.25" hidden="1" customHeight="1" x14ac:dyDescent="0.2"/>
    <row r="2239" ht="14.25" hidden="1" customHeight="1" x14ac:dyDescent="0.2"/>
    <row r="2240" ht="14.25" hidden="1" customHeight="1" x14ac:dyDescent="0.2"/>
    <row r="2241" ht="14.25" hidden="1" customHeight="1" x14ac:dyDescent="0.2"/>
    <row r="2242" ht="14.25" hidden="1" customHeight="1" x14ac:dyDescent="0.2"/>
    <row r="2243" ht="14.25" hidden="1" customHeight="1" x14ac:dyDescent="0.2"/>
    <row r="2244" ht="14.25" hidden="1" customHeight="1" x14ac:dyDescent="0.2"/>
    <row r="2245" ht="14.25" hidden="1" customHeight="1" x14ac:dyDescent="0.2"/>
    <row r="2246" ht="14.25" hidden="1" customHeight="1" x14ac:dyDescent="0.2"/>
    <row r="2247" ht="14.25" hidden="1" customHeight="1" x14ac:dyDescent="0.2"/>
    <row r="2248" ht="14.25" hidden="1" customHeight="1" x14ac:dyDescent="0.2"/>
    <row r="2249" ht="14.25" hidden="1" customHeight="1" x14ac:dyDescent="0.2"/>
    <row r="2250" ht="14.25" hidden="1" customHeight="1" x14ac:dyDescent="0.2"/>
    <row r="2251" ht="14.25" hidden="1" customHeight="1" x14ac:dyDescent="0.2"/>
    <row r="2252" ht="14.25" hidden="1" customHeight="1" x14ac:dyDescent="0.2"/>
    <row r="2253" ht="14.25" hidden="1" customHeight="1" x14ac:dyDescent="0.2"/>
    <row r="2254" ht="14.25" hidden="1" customHeight="1" x14ac:dyDescent="0.2"/>
    <row r="2255" ht="14.25" hidden="1" customHeight="1" x14ac:dyDescent="0.2"/>
    <row r="2256" ht="14.25" hidden="1" customHeight="1" x14ac:dyDescent="0.2"/>
    <row r="2257" ht="14.25" hidden="1" customHeight="1" x14ac:dyDescent="0.2"/>
    <row r="2258" ht="14.25" hidden="1" customHeight="1" x14ac:dyDescent="0.2"/>
    <row r="2259" ht="14.25" hidden="1" customHeight="1" x14ac:dyDescent="0.2"/>
    <row r="2260" ht="14.25" hidden="1" customHeight="1" x14ac:dyDescent="0.2"/>
    <row r="2261" ht="14.25" hidden="1" customHeight="1" x14ac:dyDescent="0.2"/>
    <row r="2262" ht="14.25" hidden="1" customHeight="1" x14ac:dyDescent="0.2"/>
    <row r="2263" ht="14.25" hidden="1" customHeight="1" x14ac:dyDescent="0.2"/>
    <row r="2264" ht="14.25" hidden="1" customHeight="1" x14ac:dyDescent="0.2"/>
    <row r="2265" ht="14.25" hidden="1" customHeight="1" x14ac:dyDescent="0.2"/>
    <row r="2266" ht="14.25" hidden="1" customHeight="1" x14ac:dyDescent="0.2"/>
    <row r="2267" ht="14.25" hidden="1" customHeight="1" x14ac:dyDescent="0.2"/>
    <row r="2268" ht="14.25" hidden="1" customHeight="1" x14ac:dyDescent="0.2"/>
    <row r="2269" ht="14.25" hidden="1" customHeight="1" x14ac:dyDescent="0.2"/>
    <row r="2270" ht="14.25" hidden="1" customHeight="1" x14ac:dyDescent="0.2"/>
    <row r="2271" ht="14.25" hidden="1" customHeight="1" x14ac:dyDescent="0.2"/>
    <row r="2272" ht="14.25" hidden="1" customHeight="1" x14ac:dyDescent="0.2"/>
    <row r="2273" ht="14.25" hidden="1" customHeight="1" x14ac:dyDescent="0.2"/>
    <row r="2274" ht="14.25" hidden="1" customHeight="1" x14ac:dyDescent="0.2"/>
    <row r="2275" ht="14.25" hidden="1" customHeight="1" x14ac:dyDescent="0.2"/>
    <row r="2276" ht="14.25" hidden="1" customHeight="1" x14ac:dyDescent="0.2"/>
    <row r="2277" ht="14.25" hidden="1" customHeight="1" x14ac:dyDescent="0.2"/>
    <row r="2278" ht="14.25" hidden="1" customHeight="1" x14ac:dyDescent="0.2"/>
    <row r="2279" ht="14.25" hidden="1" customHeight="1" x14ac:dyDescent="0.2"/>
    <row r="2280" ht="14.25" hidden="1" customHeight="1" x14ac:dyDescent="0.2"/>
    <row r="2281" ht="14.25" hidden="1" customHeight="1" x14ac:dyDescent="0.2"/>
    <row r="2282" ht="14.25" hidden="1" customHeight="1" x14ac:dyDescent="0.2"/>
    <row r="2283" ht="14.25" hidden="1" customHeight="1" x14ac:dyDescent="0.2"/>
    <row r="2284" ht="14.25" hidden="1" customHeight="1" x14ac:dyDescent="0.2"/>
    <row r="2285" ht="14.25" hidden="1" customHeight="1" x14ac:dyDescent="0.2"/>
    <row r="2286" ht="14.25" hidden="1" customHeight="1" x14ac:dyDescent="0.2"/>
    <row r="2287" ht="14.25" hidden="1" customHeight="1" x14ac:dyDescent="0.2"/>
    <row r="2288" ht="14.25" hidden="1" customHeight="1" x14ac:dyDescent="0.2"/>
    <row r="2289" ht="14.25" hidden="1" customHeight="1" x14ac:dyDescent="0.2"/>
    <row r="2290" ht="14.25" hidden="1" customHeight="1" x14ac:dyDescent="0.2"/>
    <row r="2291" ht="14.25" hidden="1" customHeight="1" x14ac:dyDescent="0.2"/>
    <row r="2292" ht="14.25" hidden="1" customHeight="1" x14ac:dyDescent="0.2"/>
    <row r="2293" ht="14.25" hidden="1" customHeight="1" x14ac:dyDescent="0.2"/>
    <row r="2294" ht="14.25" hidden="1" customHeight="1" x14ac:dyDescent="0.2"/>
    <row r="2295" ht="14.25" hidden="1" customHeight="1" x14ac:dyDescent="0.2"/>
    <row r="2296" ht="14.25" hidden="1" customHeight="1" x14ac:dyDescent="0.2"/>
    <row r="2297" ht="14.25" hidden="1" customHeight="1" x14ac:dyDescent="0.2"/>
    <row r="2298" ht="14.25" hidden="1" customHeight="1" x14ac:dyDescent="0.2"/>
    <row r="2299" ht="14.25" hidden="1" customHeight="1" x14ac:dyDescent="0.2"/>
    <row r="2300" ht="14.25" hidden="1" customHeight="1" x14ac:dyDescent="0.2"/>
    <row r="2301" ht="14.25" hidden="1" customHeight="1" x14ac:dyDescent="0.2"/>
    <row r="2302" ht="14.25" hidden="1" customHeight="1" x14ac:dyDescent="0.2"/>
    <row r="2303" ht="14.25" hidden="1" customHeight="1" x14ac:dyDescent="0.2"/>
    <row r="2304" ht="14.25" hidden="1" customHeight="1" x14ac:dyDescent="0.2"/>
    <row r="2305" ht="14.25" hidden="1" customHeight="1" x14ac:dyDescent="0.2"/>
    <row r="2306" ht="14.25" hidden="1" customHeight="1" x14ac:dyDescent="0.2"/>
    <row r="2307" ht="14.25" hidden="1" customHeight="1" x14ac:dyDescent="0.2"/>
    <row r="2308" ht="14.25" hidden="1" customHeight="1" x14ac:dyDescent="0.2"/>
    <row r="2309" ht="14.25" hidden="1" customHeight="1" x14ac:dyDescent="0.2"/>
    <row r="2310" ht="14.25" hidden="1" customHeight="1" x14ac:dyDescent="0.2"/>
    <row r="2311" ht="14.25" hidden="1" customHeight="1" x14ac:dyDescent="0.2"/>
    <row r="2312" ht="14.25" hidden="1" customHeight="1" x14ac:dyDescent="0.2"/>
    <row r="2313" ht="14.25" hidden="1" customHeight="1" x14ac:dyDescent="0.2"/>
    <row r="2314" ht="14.25" hidden="1" customHeight="1" x14ac:dyDescent="0.2"/>
    <row r="2315" ht="14.25" hidden="1" customHeight="1" x14ac:dyDescent="0.2"/>
    <row r="2316" ht="14.25" hidden="1" customHeight="1" x14ac:dyDescent="0.2"/>
    <row r="2317" ht="14.25" hidden="1" customHeight="1" x14ac:dyDescent="0.2"/>
    <row r="2318" ht="14.25" hidden="1" customHeight="1" x14ac:dyDescent="0.2"/>
    <row r="2319" ht="14.25" hidden="1" customHeight="1" x14ac:dyDescent="0.2"/>
    <row r="2320" ht="14.25" hidden="1" customHeight="1" x14ac:dyDescent="0.2"/>
    <row r="2321" ht="14.25" hidden="1" customHeight="1" x14ac:dyDescent="0.2"/>
    <row r="2322" ht="14.25" hidden="1" customHeight="1" x14ac:dyDescent="0.2"/>
    <row r="2323" ht="14.25" hidden="1" customHeight="1" x14ac:dyDescent="0.2"/>
    <row r="2324" ht="14.25" hidden="1" customHeight="1" x14ac:dyDescent="0.2"/>
    <row r="2325" ht="14.25" hidden="1" customHeight="1" x14ac:dyDescent="0.2"/>
    <row r="2326" ht="14.25" hidden="1" customHeight="1" x14ac:dyDescent="0.2"/>
    <row r="2327" ht="14.25" hidden="1" customHeight="1" x14ac:dyDescent="0.2"/>
    <row r="2328" ht="14.25" hidden="1" customHeight="1" x14ac:dyDescent="0.2"/>
    <row r="2329" ht="14.25" hidden="1" customHeight="1" x14ac:dyDescent="0.2"/>
    <row r="2330" ht="14.25" hidden="1" customHeight="1" x14ac:dyDescent="0.2"/>
    <row r="2331" ht="14.25" hidden="1" customHeight="1" x14ac:dyDescent="0.2"/>
    <row r="2332" ht="14.25" hidden="1" customHeight="1" x14ac:dyDescent="0.2"/>
    <row r="2333" ht="14.25" hidden="1" customHeight="1" x14ac:dyDescent="0.2"/>
    <row r="2334" ht="14.25" hidden="1" customHeight="1" x14ac:dyDescent="0.2"/>
    <row r="2335" ht="14.25" hidden="1" customHeight="1" x14ac:dyDescent="0.2"/>
    <row r="2336" ht="14.25" hidden="1" customHeight="1" x14ac:dyDescent="0.2"/>
    <row r="2337" ht="14.25" hidden="1" customHeight="1" x14ac:dyDescent="0.2"/>
    <row r="2338" ht="14.25" hidden="1" customHeight="1" x14ac:dyDescent="0.2"/>
    <row r="2339" ht="14.25" hidden="1" customHeight="1" x14ac:dyDescent="0.2"/>
    <row r="2340" ht="14.25" hidden="1" customHeight="1" x14ac:dyDescent="0.2"/>
    <row r="2341" ht="14.25" hidden="1" customHeight="1" x14ac:dyDescent="0.2"/>
    <row r="2342" ht="14.25" hidden="1" customHeight="1" x14ac:dyDescent="0.2"/>
    <row r="2343" ht="14.25" hidden="1" customHeight="1" x14ac:dyDescent="0.2"/>
    <row r="2344" ht="14.25" hidden="1" customHeight="1" x14ac:dyDescent="0.2"/>
    <row r="2345" ht="14.25" hidden="1" customHeight="1" x14ac:dyDescent="0.2"/>
    <row r="2346" ht="14.25" hidden="1" customHeight="1" x14ac:dyDescent="0.2"/>
    <row r="2347" ht="14.25" hidden="1" customHeight="1" x14ac:dyDescent="0.2"/>
    <row r="2348" ht="14.25" hidden="1" customHeight="1" x14ac:dyDescent="0.2"/>
    <row r="2349" ht="14.25" hidden="1" customHeight="1" x14ac:dyDescent="0.2"/>
    <row r="2350" ht="14.25" hidden="1" customHeight="1" x14ac:dyDescent="0.2"/>
    <row r="2351" ht="14.25" hidden="1" customHeight="1" x14ac:dyDescent="0.2"/>
    <row r="2352" ht="14.25" hidden="1" customHeight="1" x14ac:dyDescent="0.2"/>
    <row r="2353" ht="14.25" hidden="1" customHeight="1" x14ac:dyDescent="0.2"/>
    <row r="2354" ht="14.25" hidden="1" customHeight="1" x14ac:dyDescent="0.2"/>
    <row r="2355" ht="14.25" hidden="1" customHeight="1" x14ac:dyDescent="0.2"/>
    <row r="2356" ht="14.25" hidden="1" customHeight="1" x14ac:dyDescent="0.2"/>
    <row r="2357" ht="14.25" hidden="1" customHeight="1" x14ac:dyDescent="0.2"/>
    <row r="2358" ht="14.25" hidden="1" customHeight="1" x14ac:dyDescent="0.2"/>
    <row r="2359" ht="14.25" hidden="1" customHeight="1" x14ac:dyDescent="0.2"/>
    <row r="2360" ht="14.25" hidden="1" customHeight="1" x14ac:dyDescent="0.2"/>
    <row r="2361" ht="14.25" hidden="1" customHeight="1" x14ac:dyDescent="0.2"/>
    <row r="2362" ht="14.25" hidden="1" customHeight="1" x14ac:dyDescent="0.2"/>
    <row r="2363" ht="14.25" hidden="1" customHeight="1" x14ac:dyDescent="0.2"/>
    <row r="2364" ht="14.25" hidden="1" customHeight="1" x14ac:dyDescent="0.2"/>
    <row r="2365" ht="14.25" hidden="1" customHeight="1" x14ac:dyDescent="0.2"/>
    <row r="2366" ht="14.25" hidden="1" customHeight="1" x14ac:dyDescent="0.2"/>
    <row r="2367" ht="14.25" hidden="1" customHeight="1" x14ac:dyDescent="0.2"/>
    <row r="2368" ht="14.25" hidden="1" customHeight="1" x14ac:dyDescent="0.2"/>
    <row r="2369" ht="14.25" hidden="1" customHeight="1" x14ac:dyDescent="0.2"/>
    <row r="2370" ht="14.25" hidden="1" customHeight="1" x14ac:dyDescent="0.2"/>
    <row r="2371" ht="14.25" hidden="1" customHeight="1" x14ac:dyDescent="0.2"/>
    <row r="2372" ht="14.25" hidden="1" customHeight="1" x14ac:dyDescent="0.2"/>
    <row r="2373" ht="14.25" hidden="1" customHeight="1" x14ac:dyDescent="0.2"/>
    <row r="2374" ht="14.25" hidden="1" customHeight="1" x14ac:dyDescent="0.2"/>
    <row r="2375" ht="14.25" hidden="1" customHeight="1" x14ac:dyDescent="0.2"/>
    <row r="2376" ht="14.25" hidden="1" customHeight="1" x14ac:dyDescent="0.2"/>
    <row r="2377" ht="14.25" hidden="1" customHeight="1" x14ac:dyDescent="0.2"/>
    <row r="2378" ht="14.25" hidden="1" customHeight="1" x14ac:dyDescent="0.2"/>
    <row r="2379" ht="14.25" hidden="1" customHeight="1" x14ac:dyDescent="0.2"/>
    <row r="2380" ht="14.25" hidden="1" customHeight="1" x14ac:dyDescent="0.2"/>
    <row r="2381" ht="14.25" hidden="1" customHeight="1" x14ac:dyDescent="0.2"/>
    <row r="2382" ht="14.25" hidden="1" customHeight="1" x14ac:dyDescent="0.2"/>
    <row r="2383" ht="14.25" hidden="1" customHeight="1" x14ac:dyDescent="0.2"/>
    <row r="2384" ht="14.25" hidden="1" customHeight="1" x14ac:dyDescent="0.2"/>
    <row r="2385" ht="14.25" hidden="1" customHeight="1" x14ac:dyDescent="0.2"/>
    <row r="2386" ht="14.25" hidden="1" customHeight="1" x14ac:dyDescent="0.2"/>
    <row r="2387" ht="14.25" hidden="1" customHeight="1" x14ac:dyDescent="0.2"/>
    <row r="2388" ht="14.25" hidden="1" customHeight="1" x14ac:dyDescent="0.2"/>
    <row r="2389" ht="14.25" hidden="1" customHeight="1" x14ac:dyDescent="0.2"/>
    <row r="2390" ht="14.25" hidden="1" customHeight="1" x14ac:dyDescent="0.2"/>
    <row r="2391" ht="14.25" hidden="1" customHeight="1" x14ac:dyDescent="0.2"/>
    <row r="2392" ht="14.25" hidden="1" customHeight="1" x14ac:dyDescent="0.2"/>
    <row r="2393" ht="14.25" hidden="1" customHeight="1" x14ac:dyDescent="0.2"/>
    <row r="2394" ht="14.25" hidden="1" customHeight="1" x14ac:dyDescent="0.2"/>
    <row r="2395" ht="14.25" hidden="1" customHeight="1" x14ac:dyDescent="0.2"/>
    <row r="2396" ht="14.25" hidden="1" customHeight="1" x14ac:dyDescent="0.2"/>
    <row r="2397" ht="14.25" hidden="1" customHeight="1" x14ac:dyDescent="0.2"/>
    <row r="2398" ht="14.25" hidden="1" customHeight="1" x14ac:dyDescent="0.2"/>
    <row r="2399" ht="14.25" hidden="1" customHeight="1" x14ac:dyDescent="0.2"/>
    <row r="2400" ht="14.25" hidden="1" customHeight="1" x14ac:dyDescent="0.2"/>
    <row r="2401" ht="14.25" hidden="1" customHeight="1" x14ac:dyDescent="0.2"/>
    <row r="2402" ht="14.25" hidden="1" customHeight="1" x14ac:dyDescent="0.2"/>
    <row r="2403" ht="14.25" hidden="1" customHeight="1" x14ac:dyDescent="0.2"/>
    <row r="2404" ht="14.25" hidden="1" customHeight="1" x14ac:dyDescent="0.2"/>
    <row r="2405" ht="14.25" hidden="1" customHeight="1" x14ac:dyDescent="0.2"/>
    <row r="2406" ht="14.25" hidden="1" customHeight="1" x14ac:dyDescent="0.2"/>
    <row r="2407" ht="14.25" hidden="1" customHeight="1" x14ac:dyDescent="0.2"/>
    <row r="2408" ht="14.25" hidden="1" customHeight="1" x14ac:dyDescent="0.2"/>
    <row r="2409" ht="14.25" hidden="1" customHeight="1" x14ac:dyDescent="0.2"/>
    <row r="2410" ht="14.25" hidden="1" customHeight="1" x14ac:dyDescent="0.2"/>
    <row r="2411" ht="14.25" hidden="1" customHeight="1" x14ac:dyDescent="0.2"/>
    <row r="2412" ht="14.25" hidden="1" customHeight="1" x14ac:dyDescent="0.2"/>
    <row r="2413" ht="14.25" hidden="1" customHeight="1" x14ac:dyDescent="0.2"/>
    <row r="2414" ht="14.25" hidden="1" customHeight="1" x14ac:dyDescent="0.2"/>
    <row r="2415" ht="14.25" hidden="1" customHeight="1" x14ac:dyDescent="0.2"/>
    <row r="2416" ht="14.25" hidden="1" customHeight="1" x14ac:dyDescent="0.2"/>
    <row r="2417" ht="14.25" hidden="1" customHeight="1" x14ac:dyDescent="0.2"/>
    <row r="2418" ht="14.25" hidden="1" customHeight="1" x14ac:dyDescent="0.2"/>
    <row r="2419" ht="14.25" hidden="1" customHeight="1" x14ac:dyDescent="0.2"/>
    <row r="2420" ht="14.25" hidden="1" customHeight="1" x14ac:dyDescent="0.2"/>
    <row r="2421" ht="14.25" hidden="1" customHeight="1" x14ac:dyDescent="0.2"/>
    <row r="2422" ht="14.25" hidden="1" customHeight="1" x14ac:dyDescent="0.2"/>
    <row r="2423" ht="14.25" hidden="1" customHeight="1" x14ac:dyDescent="0.2"/>
    <row r="2424" ht="14.25" hidden="1" customHeight="1" x14ac:dyDescent="0.2"/>
    <row r="2425" ht="14.25" hidden="1" customHeight="1" x14ac:dyDescent="0.2"/>
    <row r="2426" ht="14.25" hidden="1" customHeight="1" x14ac:dyDescent="0.2"/>
    <row r="2427" ht="14.25" hidden="1" customHeight="1" x14ac:dyDescent="0.2"/>
    <row r="2428" ht="14.25" hidden="1" customHeight="1" x14ac:dyDescent="0.2"/>
    <row r="2429" ht="14.25" hidden="1" customHeight="1" x14ac:dyDescent="0.2"/>
    <row r="2430" ht="14.25" hidden="1" customHeight="1" x14ac:dyDescent="0.2"/>
    <row r="2431" ht="14.25" hidden="1" customHeight="1" x14ac:dyDescent="0.2"/>
    <row r="2432" ht="14.25" hidden="1" customHeight="1" x14ac:dyDescent="0.2"/>
    <row r="2433" ht="14.25" hidden="1" customHeight="1" x14ac:dyDescent="0.2"/>
    <row r="2434" ht="14.25" hidden="1" customHeight="1" x14ac:dyDescent="0.2"/>
    <row r="2435" ht="14.25" hidden="1" customHeight="1" x14ac:dyDescent="0.2"/>
    <row r="2436" ht="14.25" hidden="1" customHeight="1" x14ac:dyDescent="0.2"/>
    <row r="2437" ht="14.25" hidden="1" customHeight="1" x14ac:dyDescent="0.2"/>
    <row r="2438" ht="14.25" hidden="1" customHeight="1" x14ac:dyDescent="0.2"/>
    <row r="2439" ht="14.25" hidden="1" customHeight="1" x14ac:dyDescent="0.2"/>
    <row r="2440" ht="14.25" hidden="1" customHeight="1" x14ac:dyDescent="0.2"/>
    <row r="2441" ht="14.25" hidden="1" customHeight="1" x14ac:dyDescent="0.2"/>
    <row r="2442" ht="14.25" hidden="1" customHeight="1" x14ac:dyDescent="0.2"/>
    <row r="2443" ht="14.25" hidden="1" customHeight="1" x14ac:dyDescent="0.2"/>
    <row r="2444" ht="14.25" hidden="1" customHeight="1" x14ac:dyDescent="0.2"/>
    <row r="2445" ht="14.25" hidden="1" customHeight="1" x14ac:dyDescent="0.2"/>
    <row r="2446" ht="14.25" hidden="1" customHeight="1" x14ac:dyDescent="0.2"/>
    <row r="2447" ht="14.25" hidden="1" customHeight="1" x14ac:dyDescent="0.2"/>
    <row r="2448" ht="14.25" hidden="1" customHeight="1" x14ac:dyDescent="0.2"/>
    <row r="2449" ht="14.25" hidden="1" customHeight="1" x14ac:dyDescent="0.2"/>
    <row r="2450" ht="14.25" hidden="1" customHeight="1" x14ac:dyDescent="0.2"/>
    <row r="2451" ht="14.25" hidden="1" customHeight="1" x14ac:dyDescent="0.2"/>
    <row r="2452" ht="14.25" hidden="1" customHeight="1" x14ac:dyDescent="0.2"/>
    <row r="2453" ht="14.25" hidden="1" customHeight="1" x14ac:dyDescent="0.2"/>
    <row r="2454" ht="14.25" hidden="1" customHeight="1" x14ac:dyDescent="0.2"/>
    <row r="2455" ht="14.25" hidden="1" customHeight="1" x14ac:dyDescent="0.2"/>
    <row r="2456" ht="14.25" hidden="1" customHeight="1" x14ac:dyDescent="0.2"/>
    <row r="2457" ht="14.25" hidden="1" customHeight="1" x14ac:dyDescent="0.2"/>
    <row r="2458" ht="14.25" hidden="1" customHeight="1" x14ac:dyDescent="0.2"/>
    <row r="2459" ht="14.25" hidden="1" customHeight="1" x14ac:dyDescent="0.2"/>
    <row r="2460" ht="14.25" hidden="1" customHeight="1" x14ac:dyDescent="0.2"/>
    <row r="2461" ht="14.25" hidden="1" customHeight="1" x14ac:dyDescent="0.2"/>
    <row r="2462" ht="14.25" hidden="1" customHeight="1" x14ac:dyDescent="0.2"/>
    <row r="2463" ht="14.25" hidden="1" customHeight="1" x14ac:dyDescent="0.2"/>
    <row r="2464" ht="14.25" hidden="1" customHeight="1" x14ac:dyDescent="0.2"/>
    <row r="2465" ht="14.25" hidden="1" customHeight="1" x14ac:dyDescent="0.2"/>
    <row r="2466" ht="14.25" hidden="1" customHeight="1" x14ac:dyDescent="0.2"/>
    <row r="2467" ht="14.25" hidden="1" customHeight="1" x14ac:dyDescent="0.2"/>
    <row r="2468" ht="14.25" hidden="1" customHeight="1" x14ac:dyDescent="0.2"/>
    <row r="2469" ht="14.25" hidden="1" customHeight="1" x14ac:dyDescent="0.2"/>
    <row r="2470" ht="14.25" hidden="1" customHeight="1" x14ac:dyDescent="0.2"/>
    <row r="2471" ht="14.25" hidden="1" customHeight="1" x14ac:dyDescent="0.2"/>
    <row r="2472" ht="14.25" hidden="1" customHeight="1" x14ac:dyDescent="0.2"/>
    <row r="2473" ht="14.25" hidden="1" customHeight="1" x14ac:dyDescent="0.2"/>
    <row r="2474" ht="14.25" hidden="1" customHeight="1" x14ac:dyDescent="0.2"/>
    <row r="2475" ht="14.25" hidden="1" customHeight="1" x14ac:dyDescent="0.2"/>
    <row r="2476" ht="14.25" hidden="1" customHeight="1" x14ac:dyDescent="0.2"/>
    <row r="2477" ht="14.25" hidden="1" customHeight="1" x14ac:dyDescent="0.2"/>
    <row r="2478" ht="14.25" hidden="1" customHeight="1" x14ac:dyDescent="0.2"/>
    <row r="2479" ht="14.25" hidden="1" customHeight="1" x14ac:dyDescent="0.2"/>
    <row r="2480" ht="14.25" hidden="1" customHeight="1" x14ac:dyDescent="0.2"/>
    <row r="2481" ht="14.25" hidden="1" customHeight="1" x14ac:dyDescent="0.2"/>
    <row r="2482" ht="14.25" hidden="1" customHeight="1" x14ac:dyDescent="0.2"/>
    <row r="2483" ht="14.25" hidden="1" customHeight="1" x14ac:dyDescent="0.2"/>
    <row r="2484" ht="14.25" hidden="1" customHeight="1" x14ac:dyDescent="0.2"/>
    <row r="2485" ht="14.25" hidden="1" customHeight="1" x14ac:dyDescent="0.2"/>
    <row r="2486" ht="14.25" hidden="1" customHeight="1" x14ac:dyDescent="0.2"/>
    <row r="2487" ht="14.25" hidden="1" customHeight="1" x14ac:dyDescent="0.2"/>
    <row r="2488" ht="14.25" hidden="1" customHeight="1" x14ac:dyDescent="0.2"/>
    <row r="2489" ht="14.25" hidden="1" customHeight="1" x14ac:dyDescent="0.2"/>
    <row r="2490" ht="14.25" hidden="1" customHeight="1" x14ac:dyDescent="0.2"/>
    <row r="2491" ht="14.25" hidden="1" customHeight="1" x14ac:dyDescent="0.2"/>
    <row r="2492" ht="14.25" hidden="1" customHeight="1" x14ac:dyDescent="0.2"/>
    <row r="2493" ht="14.25" hidden="1" customHeight="1" x14ac:dyDescent="0.2"/>
    <row r="2494" ht="14.25" hidden="1" customHeight="1" x14ac:dyDescent="0.2"/>
    <row r="2495" ht="14.25" hidden="1" customHeight="1" x14ac:dyDescent="0.2"/>
    <row r="2496" ht="14.25" hidden="1" customHeight="1" x14ac:dyDescent="0.2"/>
    <row r="2497" ht="14.25" hidden="1" customHeight="1" x14ac:dyDescent="0.2"/>
    <row r="2498" ht="14.25" hidden="1" customHeight="1" x14ac:dyDescent="0.2"/>
    <row r="2499" ht="14.25" hidden="1" customHeight="1" x14ac:dyDescent="0.2"/>
    <row r="2500" ht="14.25" hidden="1" customHeight="1" x14ac:dyDescent="0.2"/>
    <row r="2501" ht="14.25" hidden="1" customHeight="1" x14ac:dyDescent="0.2"/>
    <row r="2502" ht="14.25" hidden="1" customHeight="1" x14ac:dyDescent="0.2"/>
    <row r="2503" ht="14.25" hidden="1" customHeight="1" x14ac:dyDescent="0.2"/>
    <row r="2504" ht="14.25" hidden="1" customHeight="1" x14ac:dyDescent="0.2"/>
    <row r="2505" ht="14.25" hidden="1" customHeight="1" x14ac:dyDescent="0.2"/>
    <row r="2506" ht="14.25" hidden="1" customHeight="1" x14ac:dyDescent="0.2"/>
    <row r="2507" ht="14.25" hidden="1" customHeight="1" x14ac:dyDescent="0.2"/>
    <row r="2508" ht="14.25" hidden="1" customHeight="1" x14ac:dyDescent="0.2"/>
    <row r="2509" ht="14.25" hidden="1" customHeight="1" x14ac:dyDescent="0.2"/>
    <row r="2510" ht="14.25" hidden="1" customHeight="1" x14ac:dyDescent="0.2"/>
    <row r="2511" ht="14.25" hidden="1" customHeight="1" x14ac:dyDescent="0.2"/>
    <row r="2512" ht="14.25" hidden="1" customHeight="1" x14ac:dyDescent="0.2"/>
    <row r="2513" ht="14.25" hidden="1" customHeight="1" x14ac:dyDescent="0.2"/>
    <row r="2514" ht="14.25" hidden="1" customHeight="1" x14ac:dyDescent="0.2"/>
    <row r="2515" ht="14.25" hidden="1" customHeight="1" x14ac:dyDescent="0.2"/>
    <row r="2516" ht="14.25" hidden="1" customHeight="1" x14ac:dyDescent="0.2"/>
    <row r="2517" ht="14.25" hidden="1" customHeight="1" x14ac:dyDescent="0.2"/>
    <row r="2518" ht="14.25" hidden="1" customHeight="1" x14ac:dyDescent="0.2"/>
    <row r="2519" ht="14.25" hidden="1" customHeight="1" x14ac:dyDescent="0.2"/>
    <row r="2520" ht="14.25" hidden="1" customHeight="1" x14ac:dyDescent="0.2"/>
    <row r="2521" ht="14.25" hidden="1" customHeight="1" x14ac:dyDescent="0.2"/>
    <row r="2522" ht="14.25" hidden="1" customHeight="1" x14ac:dyDescent="0.2"/>
    <row r="2523" ht="14.25" hidden="1" customHeight="1" x14ac:dyDescent="0.2"/>
    <row r="2524" ht="14.25" hidden="1" customHeight="1" x14ac:dyDescent="0.2"/>
    <row r="2525" ht="14.25" hidden="1" customHeight="1" x14ac:dyDescent="0.2"/>
    <row r="2526" ht="14.25" hidden="1" customHeight="1" x14ac:dyDescent="0.2"/>
    <row r="2527" ht="14.25" hidden="1" customHeight="1" x14ac:dyDescent="0.2"/>
    <row r="2528" ht="14.25" hidden="1" customHeight="1" x14ac:dyDescent="0.2"/>
    <row r="2529" ht="14.25" hidden="1" customHeight="1" x14ac:dyDescent="0.2"/>
    <row r="2530" ht="14.25" hidden="1" customHeight="1" x14ac:dyDescent="0.2"/>
    <row r="2531" ht="14.25" hidden="1" customHeight="1" x14ac:dyDescent="0.2"/>
    <row r="2532" ht="14.25" hidden="1" customHeight="1" x14ac:dyDescent="0.2"/>
    <row r="2533" ht="14.25" hidden="1" customHeight="1" x14ac:dyDescent="0.2"/>
    <row r="2534" ht="14.25" hidden="1" customHeight="1" x14ac:dyDescent="0.2"/>
    <row r="2535" ht="14.25" hidden="1" customHeight="1" x14ac:dyDescent="0.2"/>
    <row r="2536" ht="14.25" hidden="1" customHeight="1" x14ac:dyDescent="0.2"/>
    <row r="2537" ht="14.25" hidden="1" customHeight="1" x14ac:dyDescent="0.2"/>
    <row r="2538" ht="14.25" hidden="1" customHeight="1" x14ac:dyDescent="0.2"/>
    <row r="2539" ht="14.25" hidden="1" customHeight="1" x14ac:dyDescent="0.2"/>
    <row r="2540" ht="14.25" hidden="1" customHeight="1" x14ac:dyDescent="0.2"/>
    <row r="2541" ht="14.25" hidden="1" customHeight="1" x14ac:dyDescent="0.2"/>
    <row r="2542" ht="14.25" hidden="1" customHeight="1" x14ac:dyDescent="0.2"/>
    <row r="2543" ht="14.25" hidden="1" customHeight="1" x14ac:dyDescent="0.2"/>
    <row r="2544" ht="14.25" hidden="1" customHeight="1" x14ac:dyDescent="0.2"/>
    <row r="2545" ht="14.25" hidden="1" customHeight="1" x14ac:dyDescent="0.2"/>
    <row r="2546" ht="14.25" hidden="1" customHeight="1" x14ac:dyDescent="0.2"/>
    <row r="2547" ht="14.25" hidden="1" customHeight="1" x14ac:dyDescent="0.2"/>
    <row r="2548" ht="14.25" hidden="1" customHeight="1" x14ac:dyDescent="0.2"/>
    <row r="2549" ht="14.25" hidden="1" customHeight="1" x14ac:dyDescent="0.2"/>
    <row r="2550" ht="14.25" hidden="1" customHeight="1" x14ac:dyDescent="0.2"/>
    <row r="2551" ht="14.25" hidden="1" customHeight="1" x14ac:dyDescent="0.2"/>
    <row r="2552" ht="14.25" hidden="1" customHeight="1" x14ac:dyDescent="0.2"/>
    <row r="2553" ht="14.25" hidden="1" customHeight="1" x14ac:dyDescent="0.2"/>
    <row r="2554" ht="14.25" hidden="1" customHeight="1" x14ac:dyDescent="0.2"/>
    <row r="2555" ht="14.25" hidden="1" customHeight="1" x14ac:dyDescent="0.2"/>
    <row r="2556" ht="14.25" hidden="1" customHeight="1" x14ac:dyDescent="0.2"/>
    <row r="2557" ht="14.25" hidden="1" customHeight="1" x14ac:dyDescent="0.2"/>
    <row r="2558" ht="14.25" hidden="1" customHeight="1" x14ac:dyDescent="0.2"/>
    <row r="2559" ht="14.25" hidden="1" customHeight="1" x14ac:dyDescent="0.2"/>
    <row r="2560" ht="14.25" hidden="1" customHeight="1" x14ac:dyDescent="0.2"/>
    <row r="2561" ht="14.25" hidden="1" customHeight="1" x14ac:dyDescent="0.2"/>
    <row r="2562" ht="14.25" hidden="1" customHeight="1" x14ac:dyDescent="0.2"/>
    <row r="2563" ht="14.25" hidden="1" customHeight="1" x14ac:dyDescent="0.2"/>
    <row r="2564" ht="14.25" hidden="1" customHeight="1" x14ac:dyDescent="0.2"/>
    <row r="2565" ht="14.25" hidden="1" customHeight="1" x14ac:dyDescent="0.2"/>
    <row r="2566" ht="14.25" hidden="1" customHeight="1" x14ac:dyDescent="0.2"/>
    <row r="2567" ht="14.25" hidden="1" customHeight="1" x14ac:dyDescent="0.2"/>
    <row r="2568" ht="14.25" hidden="1" customHeight="1" x14ac:dyDescent="0.2"/>
    <row r="2569" ht="14.25" hidden="1" customHeight="1" x14ac:dyDescent="0.2"/>
    <row r="2570" ht="14.25" hidden="1" customHeight="1" x14ac:dyDescent="0.2"/>
    <row r="2571" ht="14.25" hidden="1" customHeight="1" x14ac:dyDescent="0.2"/>
    <row r="2572" ht="14.25" hidden="1" customHeight="1" x14ac:dyDescent="0.2"/>
    <row r="2573" ht="14.25" hidden="1" customHeight="1" x14ac:dyDescent="0.2"/>
    <row r="2574" ht="14.25" hidden="1" customHeight="1" x14ac:dyDescent="0.2"/>
    <row r="2575" ht="14.25" hidden="1" customHeight="1" x14ac:dyDescent="0.2"/>
    <row r="2576" ht="14.25" hidden="1" customHeight="1" x14ac:dyDescent="0.2"/>
    <row r="2577" ht="14.25" hidden="1" customHeight="1" x14ac:dyDescent="0.2"/>
    <row r="2578" ht="14.25" hidden="1" customHeight="1" x14ac:dyDescent="0.2"/>
    <row r="2579" ht="14.25" hidden="1" customHeight="1" x14ac:dyDescent="0.2"/>
    <row r="2580" ht="14.25" hidden="1" customHeight="1" x14ac:dyDescent="0.2"/>
    <row r="2581" ht="14.25" hidden="1" customHeight="1" x14ac:dyDescent="0.2"/>
    <row r="2582" ht="14.25" hidden="1" customHeight="1" x14ac:dyDescent="0.2"/>
    <row r="2583" ht="14.25" hidden="1" customHeight="1" x14ac:dyDescent="0.2"/>
    <row r="2584" ht="14.25" hidden="1" customHeight="1" x14ac:dyDescent="0.2"/>
    <row r="2585" ht="14.25" hidden="1" customHeight="1" x14ac:dyDescent="0.2"/>
    <row r="2586" ht="14.25" hidden="1" customHeight="1" x14ac:dyDescent="0.2"/>
    <row r="2587" ht="14.25" hidden="1" customHeight="1" x14ac:dyDescent="0.2"/>
    <row r="2588" ht="14.25" hidden="1" customHeight="1" x14ac:dyDescent="0.2"/>
    <row r="2589" ht="14.25" hidden="1" customHeight="1" x14ac:dyDescent="0.2"/>
    <row r="2590" ht="14.25" hidden="1" customHeight="1" x14ac:dyDescent="0.2"/>
    <row r="2591" ht="14.25" hidden="1" customHeight="1" x14ac:dyDescent="0.2"/>
    <row r="2592" ht="14.25" hidden="1" customHeight="1" x14ac:dyDescent="0.2"/>
    <row r="2593" ht="14.25" hidden="1" customHeight="1" x14ac:dyDescent="0.2"/>
    <row r="2594" ht="14.25" hidden="1" customHeight="1" x14ac:dyDescent="0.2"/>
    <row r="2595" ht="14.25" hidden="1" customHeight="1" x14ac:dyDescent="0.2"/>
    <row r="2596" ht="14.25" hidden="1" customHeight="1" x14ac:dyDescent="0.2"/>
    <row r="2597" ht="14.25" hidden="1" customHeight="1" x14ac:dyDescent="0.2"/>
    <row r="2598" ht="14.25" hidden="1" customHeight="1" x14ac:dyDescent="0.2"/>
    <row r="2599" ht="14.25" hidden="1" customHeight="1" x14ac:dyDescent="0.2"/>
    <row r="2600" ht="14.25" hidden="1" customHeight="1" x14ac:dyDescent="0.2"/>
    <row r="2601" ht="14.25" hidden="1" customHeight="1" x14ac:dyDescent="0.2"/>
    <row r="2602" ht="14.25" hidden="1" customHeight="1" x14ac:dyDescent="0.2"/>
    <row r="2603" ht="14.25" hidden="1" customHeight="1" x14ac:dyDescent="0.2"/>
    <row r="2604" ht="14.25" hidden="1" customHeight="1" x14ac:dyDescent="0.2"/>
    <row r="2605" ht="14.25" hidden="1" customHeight="1" x14ac:dyDescent="0.2"/>
    <row r="2606" ht="14.25" hidden="1" customHeight="1" x14ac:dyDescent="0.2"/>
    <row r="2607" ht="14.25" hidden="1" customHeight="1" x14ac:dyDescent="0.2"/>
    <row r="2608" ht="14.25" hidden="1" customHeight="1" x14ac:dyDescent="0.2"/>
    <row r="2609" ht="14.25" hidden="1" customHeight="1" x14ac:dyDescent="0.2"/>
    <row r="2610" ht="14.25" hidden="1" customHeight="1" x14ac:dyDescent="0.2"/>
    <row r="2611" ht="14.25" hidden="1" customHeight="1" x14ac:dyDescent="0.2"/>
    <row r="2612" ht="14.25" hidden="1" customHeight="1" x14ac:dyDescent="0.2"/>
    <row r="2613" ht="14.25" hidden="1" customHeight="1" x14ac:dyDescent="0.2"/>
    <row r="2614" ht="14.25" hidden="1" customHeight="1" x14ac:dyDescent="0.2"/>
    <row r="2615" ht="14.25" hidden="1" customHeight="1" x14ac:dyDescent="0.2"/>
    <row r="2616" ht="14.25" hidden="1" customHeight="1" x14ac:dyDescent="0.2"/>
    <row r="2617" ht="14.25" hidden="1" customHeight="1" x14ac:dyDescent="0.2"/>
    <row r="2618" ht="14.25" hidden="1" customHeight="1" x14ac:dyDescent="0.2"/>
    <row r="2619" ht="14.25" hidden="1" customHeight="1" x14ac:dyDescent="0.2"/>
    <row r="2620" ht="14.25" hidden="1" customHeight="1" x14ac:dyDescent="0.2"/>
    <row r="2621" ht="14.25" hidden="1" customHeight="1" x14ac:dyDescent="0.2"/>
    <row r="2622" ht="14.25" hidden="1" customHeight="1" x14ac:dyDescent="0.2"/>
    <row r="2623" ht="14.25" hidden="1" customHeight="1" x14ac:dyDescent="0.2"/>
    <row r="2624" ht="14.25" hidden="1" customHeight="1" x14ac:dyDescent="0.2"/>
    <row r="2625" ht="14.25" hidden="1" customHeight="1" x14ac:dyDescent="0.2"/>
    <row r="2626" ht="14.25" hidden="1" customHeight="1" x14ac:dyDescent="0.2"/>
    <row r="2627" ht="14.25" hidden="1" customHeight="1" x14ac:dyDescent="0.2"/>
    <row r="2628" ht="14.25" hidden="1" customHeight="1" x14ac:dyDescent="0.2"/>
    <row r="2629" ht="14.25" hidden="1" customHeight="1" x14ac:dyDescent="0.2"/>
    <row r="2630" ht="14.25" hidden="1" customHeight="1" x14ac:dyDescent="0.2"/>
    <row r="2631" ht="14.25" hidden="1" customHeight="1" x14ac:dyDescent="0.2"/>
    <row r="2632" ht="14.25" hidden="1" customHeight="1" x14ac:dyDescent="0.2"/>
    <row r="2633" ht="14.25" hidden="1" customHeight="1" x14ac:dyDescent="0.2"/>
    <row r="2634" ht="14.25" hidden="1" customHeight="1" x14ac:dyDescent="0.2"/>
    <row r="2635" ht="14.25" hidden="1" customHeight="1" x14ac:dyDescent="0.2"/>
    <row r="2636" ht="14.25" hidden="1" customHeight="1" x14ac:dyDescent="0.2"/>
    <row r="2637" ht="14.25" hidden="1" customHeight="1" x14ac:dyDescent="0.2"/>
    <row r="2638" ht="14.25" hidden="1" customHeight="1" x14ac:dyDescent="0.2"/>
    <row r="2639" ht="14.25" hidden="1" customHeight="1" x14ac:dyDescent="0.2"/>
    <row r="2640" ht="14.25" hidden="1" customHeight="1" x14ac:dyDescent="0.2"/>
    <row r="2641" ht="14.25" hidden="1" customHeight="1" x14ac:dyDescent="0.2"/>
    <row r="2642" ht="14.25" hidden="1" customHeight="1" x14ac:dyDescent="0.2"/>
    <row r="2643" ht="14.25" hidden="1" customHeight="1" x14ac:dyDescent="0.2"/>
    <row r="2644" ht="14.25" hidden="1" customHeight="1" x14ac:dyDescent="0.2"/>
    <row r="2645" ht="14.25" hidden="1" customHeight="1" x14ac:dyDescent="0.2"/>
    <row r="2646" ht="14.25" hidden="1" customHeight="1" x14ac:dyDescent="0.2"/>
    <row r="2647" ht="14.25" hidden="1" customHeight="1" x14ac:dyDescent="0.2"/>
    <row r="2648" ht="14.25" hidden="1" customHeight="1" x14ac:dyDescent="0.2"/>
    <row r="2649" ht="14.25" hidden="1" customHeight="1" x14ac:dyDescent="0.2"/>
    <row r="2650" ht="14.25" hidden="1" customHeight="1" x14ac:dyDescent="0.2"/>
    <row r="2651" ht="14.25" hidden="1" customHeight="1" x14ac:dyDescent="0.2"/>
    <row r="2652" ht="14.25" hidden="1" customHeight="1" x14ac:dyDescent="0.2"/>
    <row r="2653" ht="14.25" hidden="1" customHeight="1" x14ac:dyDescent="0.2"/>
    <row r="2654" ht="14.25" hidden="1" customHeight="1" x14ac:dyDescent="0.2"/>
    <row r="2655" ht="14.25" hidden="1" customHeight="1" x14ac:dyDescent="0.2"/>
    <row r="2656" ht="14.25" hidden="1" customHeight="1" x14ac:dyDescent="0.2"/>
    <row r="2657" ht="14.25" hidden="1" customHeight="1" x14ac:dyDescent="0.2"/>
    <row r="2658" ht="14.25" hidden="1" customHeight="1" x14ac:dyDescent="0.2"/>
    <row r="2659" ht="14.25" hidden="1" customHeight="1" x14ac:dyDescent="0.2"/>
    <row r="2660" ht="14.25" hidden="1" customHeight="1" x14ac:dyDescent="0.2"/>
    <row r="2661" ht="14.25" hidden="1" customHeight="1" x14ac:dyDescent="0.2"/>
    <row r="2662" ht="14.25" hidden="1" customHeight="1" x14ac:dyDescent="0.2"/>
    <row r="2663" ht="14.25" hidden="1" customHeight="1" x14ac:dyDescent="0.2"/>
    <row r="2664" ht="14.25" hidden="1" customHeight="1" x14ac:dyDescent="0.2"/>
    <row r="2665" ht="14.25" hidden="1" customHeight="1" x14ac:dyDescent="0.2"/>
    <row r="2666" ht="14.25" hidden="1" customHeight="1" x14ac:dyDescent="0.2"/>
    <row r="2667" ht="14.25" hidden="1" customHeight="1" x14ac:dyDescent="0.2"/>
    <row r="2668" ht="14.25" hidden="1" customHeight="1" x14ac:dyDescent="0.2"/>
    <row r="2669" ht="14.25" hidden="1" customHeight="1" x14ac:dyDescent="0.2"/>
    <row r="2670" ht="14.25" hidden="1" customHeight="1" x14ac:dyDescent="0.2"/>
    <row r="2671" ht="14.25" hidden="1" customHeight="1" x14ac:dyDescent="0.2"/>
    <row r="2672" ht="14.25" hidden="1" customHeight="1" x14ac:dyDescent="0.2"/>
    <row r="2673" ht="14.25" hidden="1" customHeight="1" x14ac:dyDescent="0.2"/>
    <row r="2674" ht="14.25" hidden="1" customHeight="1" x14ac:dyDescent="0.2"/>
    <row r="2675" ht="14.25" hidden="1" customHeight="1" x14ac:dyDescent="0.2"/>
    <row r="2676" ht="14.25" hidden="1" customHeight="1" x14ac:dyDescent="0.2"/>
    <row r="2677" ht="14.25" hidden="1" customHeight="1" x14ac:dyDescent="0.2"/>
    <row r="2678" ht="14.25" hidden="1" customHeight="1" x14ac:dyDescent="0.2"/>
    <row r="2679" ht="14.25" hidden="1" customHeight="1" x14ac:dyDescent="0.2"/>
    <row r="2680" ht="14.25" hidden="1" customHeight="1" x14ac:dyDescent="0.2"/>
    <row r="2681" ht="14.25" hidden="1" customHeight="1" x14ac:dyDescent="0.2"/>
    <row r="2682" ht="14.25" hidden="1" customHeight="1" x14ac:dyDescent="0.2"/>
    <row r="2683" ht="14.25" hidden="1" customHeight="1" x14ac:dyDescent="0.2"/>
    <row r="2684" ht="14.25" hidden="1" customHeight="1" x14ac:dyDescent="0.2"/>
    <row r="2685" ht="14.25" hidden="1" customHeight="1" x14ac:dyDescent="0.2"/>
    <row r="2686" ht="14.25" hidden="1" customHeight="1" x14ac:dyDescent="0.2"/>
    <row r="2687" ht="14.25" hidden="1" customHeight="1" x14ac:dyDescent="0.2"/>
    <row r="2688" ht="14.25" hidden="1" customHeight="1" x14ac:dyDescent="0.2"/>
    <row r="2689" ht="14.25" hidden="1" customHeight="1" x14ac:dyDescent="0.2"/>
    <row r="2690" ht="14.25" hidden="1" customHeight="1" x14ac:dyDescent="0.2"/>
    <row r="2691" ht="14.25" hidden="1" customHeight="1" x14ac:dyDescent="0.2"/>
    <row r="2692" ht="14.25" hidden="1" customHeight="1" x14ac:dyDescent="0.2"/>
    <row r="2693" ht="14.25" hidden="1" customHeight="1" x14ac:dyDescent="0.2"/>
    <row r="2694" ht="14.25" hidden="1" customHeight="1" x14ac:dyDescent="0.2"/>
    <row r="2695" ht="14.25" hidden="1" customHeight="1" x14ac:dyDescent="0.2"/>
    <row r="2696" ht="14.25" hidden="1" customHeight="1" x14ac:dyDescent="0.2"/>
    <row r="2697" ht="14.25" hidden="1" customHeight="1" x14ac:dyDescent="0.2"/>
    <row r="2698" ht="14.25" hidden="1" customHeight="1" x14ac:dyDescent="0.2"/>
    <row r="2699" ht="14.25" hidden="1" customHeight="1" x14ac:dyDescent="0.2"/>
    <row r="2700" ht="14.25" hidden="1" customHeight="1" x14ac:dyDescent="0.2"/>
    <row r="2701" ht="14.25" hidden="1" customHeight="1" x14ac:dyDescent="0.2"/>
    <row r="2702" ht="14.25" hidden="1" customHeight="1" x14ac:dyDescent="0.2"/>
    <row r="2703" ht="14.25" hidden="1" customHeight="1" x14ac:dyDescent="0.2"/>
    <row r="2704" ht="14.25" hidden="1" customHeight="1" x14ac:dyDescent="0.2"/>
    <row r="2705" ht="14.25" hidden="1" customHeight="1" x14ac:dyDescent="0.2"/>
    <row r="2706" ht="14.25" hidden="1" customHeight="1" x14ac:dyDescent="0.2"/>
    <row r="2707" ht="14.25" hidden="1" customHeight="1" x14ac:dyDescent="0.2"/>
    <row r="2708" ht="14.25" hidden="1" customHeight="1" x14ac:dyDescent="0.2"/>
    <row r="2709" ht="14.25" hidden="1" customHeight="1" x14ac:dyDescent="0.2"/>
    <row r="2710" ht="14.25" hidden="1" customHeight="1" x14ac:dyDescent="0.2"/>
    <row r="2711" ht="14.25" hidden="1" customHeight="1" x14ac:dyDescent="0.2"/>
    <row r="2712" ht="14.25" hidden="1" customHeight="1" x14ac:dyDescent="0.2"/>
    <row r="2713" ht="14.25" hidden="1" customHeight="1" x14ac:dyDescent="0.2"/>
    <row r="2714" ht="14.25" hidden="1" customHeight="1" x14ac:dyDescent="0.2"/>
    <row r="2715" ht="14.25" hidden="1" customHeight="1" x14ac:dyDescent="0.2"/>
    <row r="2716" ht="14.25" hidden="1" customHeight="1" x14ac:dyDescent="0.2"/>
    <row r="2717" ht="14.25" hidden="1" customHeight="1" x14ac:dyDescent="0.2"/>
    <row r="2718" ht="14.25" hidden="1" customHeight="1" x14ac:dyDescent="0.2"/>
    <row r="2719" ht="14.25" hidden="1" customHeight="1" x14ac:dyDescent="0.2"/>
    <row r="2720" ht="14.25" hidden="1" customHeight="1" x14ac:dyDescent="0.2"/>
    <row r="2721" ht="14.25" hidden="1" customHeight="1" x14ac:dyDescent="0.2"/>
    <row r="2722" ht="14.25" hidden="1" customHeight="1" x14ac:dyDescent="0.2"/>
    <row r="2723" ht="14.25" hidden="1" customHeight="1" x14ac:dyDescent="0.2"/>
    <row r="2724" ht="14.25" hidden="1" customHeight="1" x14ac:dyDescent="0.2"/>
    <row r="2725" ht="14.25" hidden="1" customHeight="1" x14ac:dyDescent="0.2"/>
    <row r="2726" ht="14.25" hidden="1" customHeight="1" x14ac:dyDescent="0.2"/>
    <row r="2727" ht="14.25" hidden="1" customHeight="1" x14ac:dyDescent="0.2"/>
    <row r="2728" ht="14.25" hidden="1" customHeight="1" x14ac:dyDescent="0.2"/>
    <row r="2729" ht="14.25" hidden="1" customHeight="1" x14ac:dyDescent="0.2"/>
    <row r="2730" ht="14.25" hidden="1" customHeight="1" x14ac:dyDescent="0.2"/>
    <row r="2731" ht="14.25" hidden="1" customHeight="1" x14ac:dyDescent="0.2"/>
    <row r="2732" ht="14.25" hidden="1" customHeight="1" x14ac:dyDescent="0.2"/>
    <row r="2733" ht="14.25" hidden="1" customHeight="1" x14ac:dyDescent="0.2"/>
    <row r="2734" ht="14.25" hidden="1" customHeight="1" x14ac:dyDescent="0.2"/>
    <row r="2735" ht="14.25" hidden="1" customHeight="1" x14ac:dyDescent="0.2"/>
    <row r="2736" ht="14.25" hidden="1" customHeight="1" x14ac:dyDescent="0.2"/>
    <row r="2737" ht="14.25" hidden="1" customHeight="1" x14ac:dyDescent="0.2"/>
    <row r="2738" ht="14.25" hidden="1" customHeight="1" x14ac:dyDescent="0.2"/>
    <row r="2739" ht="14.25" hidden="1" customHeight="1" x14ac:dyDescent="0.2"/>
    <row r="2740" ht="14.25" hidden="1" customHeight="1" x14ac:dyDescent="0.2"/>
    <row r="2741" ht="14.25" hidden="1" customHeight="1" x14ac:dyDescent="0.2"/>
    <row r="2742" ht="14.25" hidden="1" customHeight="1" x14ac:dyDescent="0.2"/>
    <row r="2743" ht="14.25" hidden="1" customHeight="1" x14ac:dyDescent="0.2"/>
    <row r="2744" ht="14.25" hidden="1" customHeight="1" x14ac:dyDescent="0.2"/>
    <row r="2745" ht="14.25" hidden="1" customHeight="1" x14ac:dyDescent="0.2"/>
    <row r="2746" ht="14.25" hidden="1" customHeight="1" x14ac:dyDescent="0.2"/>
    <row r="2747" ht="14.25" hidden="1" customHeight="1" x14ac:dyDescent="0.2"/>
    <row r="2748" ht="14.25" hidden="1" customHeight="1" x14ac:dyDescent="0.2"/>
    <row r="2749" ht="14.25" hidden="1" customHeight="1" x14ac:dyDescent="0.2"/>
    <row r="2750" ht="14.25" hidden="1" customHeight="1" x14ac:dyDescent="0.2"/>
    <row r="2751" ht="14.25" hidden="1" customHeight="1" x14ac:dyDescent="0.2"/>
    <row r="2752" ht="14.25" hidden="1" customHeight="1" x14ac:dyDescent="0.2"/>
    <row r="2753" ht="14.25" hidden="1" customHeight="1" x14ac:dyDescent="0.2"/>
    <row r="2754" ht="14.25" hidden="1" customHeight="1" x14ac:dyDescent="0.2"/>
    <row r="2755" ht="14.25" hidden="1" customHeight="1" x14ac:dyDescent="0.2"/>
    <row r="2756" ht="14.25" hidden="1" customHeight="1" x14ac:dyDescent="0.2"/>
    <row r="2757" ht="14.25" hidden="1" customHeight="1" x14ac:dyDescent="0.2"/>
    <row r="2758" ht="14.25" hidden="1" customHeight="1" x14ac:dyDescent="0.2"/>
    <row r="2759" ht="14.25" hidden="1" customHeight="1" x14ac:dyDescent="0.2"/>
    <row r="2760" ht="14.25" hidden="1" customHeight="1" x14ac:dyDescent="0.2"/>
    <row r="2761" ht="14.25" hidden="1" customHeight="1" x14ac:dyDescent="0.2"/>
    <row r="2762" ht="14.25" hidden="1" customHeight="1" x14ac:dyDescent="0.2"/>
    <row r="2763" ht="14.25" hidden="1" customHeight="1" x14ac:dyDescent="0.2"/>
    <row r="2764" ht="14.25" hidden="1" customHeight="1" x14ac:dyDescent="0.2"/>
    <row r="2765" ht="14.25" hidden="1" customHeight="1" x14ac:dyDescent="0.2"/>
    <row r="2766" ht="14.25" hidden="1" customHeight="1" x14ac:dyDescent="0.2"/>
    <row r="2767" ht="14.25" hidden="1" customHeight="1" x14ac:dyDescent="0.2"/>
    <row r="2768" ht="14.25" hidden="1" customHeight="1" x14ac:dyDescent="0.2"/>
    <row r="2769" ht="14.25" hidden="1" customHeight="1" x14ac:dyDescent="0.2"/>
    <row r="2770" ht="14.25" hidden="1" customHeight="1" x14ac:dyDescent="0.2"/>
    <row r="2771" ht="14.25" hidden="1" customHeight="1" x14ac:dyDescent="0.2"/>
    <row r="2772" ht="14.25" hidden="1" customHeight="1" x14ac:dyDescent="0.2"/>
    <row r="2773" ht="14.25" hidden="1" customHeight="1" x14ac:dyDescent="0.2"/>
    <row r="2774" ht="14.25" hidden="1" customHeight="1" x14ac:dyDescent="0.2"/>
    <row r="2775" ht="14.25" hidden="1" customHeight="1" x14ac:dyDescent="0.2"/>
    <row r="2776" ht="14.25" hidden="1" customHeight="1" x14ac:dyDescent="0.2"/>
    <row r="2777" ht="14.25" hidden="1" customHeight="1" x14ac:dyDescent="0.2"/>
    <row r="2778" ht="14.25" hidden="1" customHeight="1" x14ac:dyDescent="0.2"/>
    <row r="2779" ht="14.25" hidden="1" customHeight="1" x14ac:dyDescent="0.2"/>
    <row r="2780" ht="14.25" hidden="1" customHeight="1" x14ac:dyDescent="0.2"/>
    <row r="2781" ht="14.25" hidden="1" customHeight="1" x14ac:dyDescent="0.2"/>
    <row r="2782" ht="14.25" hidden="1" customHeight="1" x14ac:dyDescent="0.2"/>
    <row r="2783" ht="14.25" hidden="1" customHeight="1" x14ac:dyDescent="0.2"/>
    <row r="2784" ht="14.25" hidden="1" customHeight="1" x14ac:dyDescent="0.2"/>
    <row r="2785" ht="14.25" hidden="1" customHeight="1" x14ac:dyDescent="0.2"/>
    <row r="2786" ht="14.25" hidden="1" customHeight="1" x14ac:dyDescent="0.2"/>
    <row r="2787" ht="14.25" hidden="1" customHeight="1" x14ac:dyDescent="0.2"/>
    <row r="2788" ht="14.25" hidden="1" customHeight="1" x14ac:dyDescent="0.2"/>
    <row r="2789" ht="14.25" hidden="1" customHeight="1" x14ac:dyDescent="0.2"/>
    <row r="2790" ht="14.25" hidden="1" customHeight="1" x14ac:dyDescent="0.2"/>
    <row r="2791" ht="14.25" hidden="1" customHeight="1" x14ac:dyDescent="0.2"/>
    <row r="2792" ht="14.25" hidden="1" customHeight="1" x14ac:dyDescent="0.2"/>
    <row r="2793" ht="14.25" hidden="1" customHeight="1" x14ac:dyDescent="0.2"/>
    <row r="2794" ht="14.25" hidden="1" customHeight="1" x14ac:dyDescent="0.2"/>
    <row r="2795" ht="14.25" hidden="1" customHeight="1" x14ac:dyDescent="0.2"/>
    <row r="2796" ht="14.25" hidden="1" customHeight="1" x14ac:dyDescent="0.2"/>
    <row r="2797" ht="14.25" hidden="1" customHeight="1" x14ac:dyDescent="0.2"/>
    <row r="2798" ht="14.25" hidden="1" customHeight="1" x14ac:dyDescent="0.2"/>
    <row r="2799" ht="14.25" hidden="1" customHeight="1" x14ac:dyDescent="0.2"/>
    <row r="2800" ht="14.25" hidden="1" customHeight="1" x14ac:dyDescent="0.2"/>
    <row r="2801" ht="14.25" hidden="1" customHeight="1" x14ac:dyDescent="0.2"/>
    <row r="2802" ht="14.25" hidden="1" customHeight="1" x14ac:dyDescent="0.2"/>
    <row r="2803" ht="14.25" hidden="1" customHeight="1" x14ac:dyDescent="0.2"/>
    <row r="2804" ht="14.25" hidden="1" customHeight="1" x14ac:dyDescent="0.2"/>
    <row r="2805" ht="14.25" hidden="1" customHeight="1" x14ac:dyDescent="0.2"/>
    <row r="2806" ht="14.25" hidden="1" customHeight="1" x14ac:dyDescent="0.2"/>
    <row r="2807" ht="14.25" hidden="1" customHeight="1" x14ac:dyDescent="0.2"/>
    <row r="2808" ht="14.25" hidden="1" customHeight="1" x14ac:dyDescent="0.2"/>
    <row r="2809" ht="14.25" hidden="1" customHeight="1" x14ac:dyDescent="0.2"/>
    <row r="2810" ht="14.25" hidden="1" customHeight="1" x14ac:dyDescent="0.2"/>
    <row r="2811" ht="14.25" hidden="1" customHeight="1" x14ac:dyDescent="0.2"/>
    <row r="2812" ht="14.25" hidden="1" customHeight="1" x14ac:dyDescent="0.2"/>
    <row r="2813" ht="14.25" hidden="1" customHeight="1" x14ac:dyDescent="0.2"/>
    <row r="2814" ht="14.25" hidden="1" customHeight="1" x14ac:dyDescent="0.2"/>
    <row r="2815" ht="14.25" hidden="1" customHeight="1" x14ac:dyDescent="0.2"/>
    <row r="2816" ht="14.25" hidden="1" customHeight="1" x14ac:dyDescent="0.2"/>
    <row r="2817" ht="14.25" hidden="1" customHeight="1" x14ac:dyDescent="0.2"/>
    <row r="2818" ht="14.25" hidden="1" customHeight="1" x14ac:dyDescent="0.2"/>
    <row r="2819" ht="14.25" hidden="1" customHeight="1" x14ac:dyDescent="0.2"/>
    <row r="2820" ht="14.25" hidden="1" customHeight="1" x14ac:dyDescent="0.2"/>
    <row r="2821" ht="14.25" hidden="1" customHeight="1" x14ac:dyDescent="0.2"/>
    <row r="2822" ht="14.25" hidden="1" customHeight="1" x14ac:dyDescent="0.2"/>
    <row r="2823" ht="14.25" hidden="1" customHeight="1" x14ac:dyDescent="0.2"/>
    <row r="2824" ht="14.25" hidden="1" customHeight="1" x14ac:dyDescent="0.2"/>
    <row r="2825" ht="14.25" hidden="1" customHeight="1" x14ac:dyDescent="0.2"/>
    <row r="2826" ht="14.25" hidden="1" customHeight="1" x14ac:dyDescent="0.2"/>
    <row r="2827" ht="14.25" hidden="1" customHeight="1" x14ac:dyDescent="0.2"/>
    <row r="2828" ht="14.25" hidden="1" customHeight="1" x14ac:dyDescent="0.2"/>
    <row r="2829" ht="14.25" hidden="1" customHeight="1" x14ac:dyDescent="0.2"/>
    <row r="2830" ht="14.25" hidden="1" customHeight="1" x14ac:dyDescent="0.2"/>
    <row r="2831" ht="14.25" hidden="1" customHeight="1" x14ac:dyDescent="0.2"/>
    <row r="2832" ht="14.25" hidden="1" customHeight="1" x14ac:dyDescent="0.2"/>
    <row r="2833" ht="14.25" hidden="1" customHeight="1" x14ac:dyDescent="0.2"/>
    <row r="2834" ht="14.25" hidden="1" customHeight="1" x14ac:dyDescent="0.2"/>
    <row r="2835" ht="14.25" hidden="1" customHeight="1" x14ac:dyDescent="0.2"/>
    <row r="2836" ht="14.25" hidden="1" customHeight="1" x14ac:dyDescent="0.2"/>
    <row r="2837" ht="14.25" hidden="1" customHeight="1" x14ac:dyDescent="0.2"/>
    <row r="2838" ht="14.25" hidden="1" customHeight="1" x14ac:dyDescent="0.2"/>
    <row r="2839" ht="14.25" hidden="1" customHeight="1" x14ac:dyDescent="0.2"/>
    <row r="2840" ht="14.25" hidden="1" customHeight="1" x14ac:dyDescent="0.2"/>
    <row r="2841" ht="14.25" hidden="1" customHeight="1" x14ac:dyDescent="0.2"/>
    <row r="2842" ht="14.25" hidden="1" customHeight="1" x14ac:dyDescent="0.2"/>
    <row r="2843" ht="14.25" hidden="1" customHeight="1" x14ac:dyDescent="0.2"/>
    <row r="2844" ht="14.25" hidden="1" customHeight="1" x14ac:dyDescent="0.2"/>
    <row r="2845" ht="14.25" hidden="1" customHeight="1" x14ac:dyDescent="0.2"/>
    <row r="2846" ht="14.25" hidden="1" customHeight="1" x14ac:dyDescent="0.2"/>
    <row r="2847" ht="14.25" hidden="1" customHeight="1" x14ac:dyDescent="0.2"/>
    <row r="2848" ht="14.25" hidden="1" customHeight="1" x14ac:dyDescent="0.2"/>
    <row r="2849" ht="14.25" hidden="1" customHeight="1" x14ac:dyDescent="0.2"/>
    <row r="2850" ht="14.25" hidden="1" customHeight="1" x14ac:dyDescent="0.2"/>
    <row r="2851" ht="14.25" hidden="1" customHeight="1" x14ac:dyDescent="0.2"/>
    <row r="2852" ht="14.25" hidden="1" customHeight="1" x14ac:dyDescent="0.2"/>
    <row r="2853" ht="14.25" hidden="1" customHeight="1" x14ac:dyDescent="0.2"/>
    <row r="2854" ht="14.25" hidden="1" customHeight="1" x14ac:dyDescent="0.2"/>
    <row r="2855" ht="14.25" hidden="1" customHeight="1" x14ac:dyDescent="0.2"/>
    <row r="2856" ht="14.25" hidden="1" customHeight="1" x14ac:dyDescent="0.2"/>
    <row r="2857" ht="14.25" hidden="1" customHeight="1" x14ac:dyDescent="0.2"/>
    <row r="2858" ht="14.25" hidden="1" customHeight="1" x14ac:dyDescent="0.2"/>
    <row r="2859" ht="14.25" hidden="1" customHeight="1" x14ac:dyDescent="0.2"/>
    <row r="2860" ht="14.25" hidden="1" customHeight="1" x14ac:dyDescent="0.2"/>
    <row r="2861" ht="14.25" hidden="1" customHeight="1" x14ac:dyDescent="0.2"/>
    <row r="2862" ht="14.25" hidden="1" customHeight="1" x14ac:dyDescent="0.2"/>
    <row r="2863" ht="14.25" hidden="1" customHeight="1" x14ac:dyDescent="0.2"/>
    <row r="2864" ht="14.25" hidden="1" x14ac:dyDescent="0.2"/>
    <row r="2865" ht="14.25" hidden="1" x14ac:dyDescent="0.2"/>
    <row r="2866" ht="14.25" hidden="1" x14ac:dyDescent="0.2"/>
    <row r="2867" ht="14.25" hidden="1" x14ac:dyDescent="0.2"/>
    <row r="2868" ht="14.25" hidden="1" x14ac:dyDescent="0.2"/>
    <row r="2869" ht="14.25" hidden="1" x14ac:dyDescent="0.2"/>
    <row r="2870" ht="14.25" hidden="1" x14ac:dyDescent="0.2"/>
    <row r="2871" ht="14.25" hidden="1" x14ac:dyDescent="0.2"/>
    <row r="2872" ht="14.25" hidden="1" x14ac:dyDescent="0.2"/>
    <row r="2873" ht="14.25" hidden="1" x14ac:dyDescent="0.2"/>
    <row r="2874" ht="14.25" hidden="1" x14ac:dyDescent="0.2"/>
    <row r="2875" ht="14.25" hidden="1" x14ac:dyDescent="0.2"/>
    <row r="2876" ht="14.25" hidden="1" x14ac:dyDescent="0.2"/>
    <row r="2877" ht="14.25" hidden="1" x14ac:dyDescent="0.2"/>
    <row r="2878" ht="14.25" hidden="1" x14ac:dyDescent="0.2"/>
    <row r="2879" ht="14.25" hidden="1" x14ac:dyDescent="0.2"/>
    <row r="2880" ht="14.25" hidden="1" x14ac:dyDescent="0.2"/>
    <row r="2881" ht="14.25" hidden="1" customHeight="1" x14ac:dyDescent="0.2"/>
    <row r="2882" ht="14.25" hidden="1" customHeight="1" x14ac:dyDescent="0.2"/>
    <row r="2883" ht="14.25" hidden="1" customHeight="1" x14ac:dyDescent="0.2"/>
    <row r="2884" ht="14.25" hidden="1" customHeight="1" x14ac:dyDescent="0.2"/>
    <row r="2885" ht="14.25" hidden="1" customHeight="1" x14ac:dyDescent="0.2"/>
    <row r="2886" ht="14.25" hidden="1" customHeight="1" x14ac:dyDescent="0.2"/>
    <row r="2887" ht="14.25" hidden="1" customHeight="1" x14ac:dyDescent="0.2"/>
    <row r="2888" ht="14.25" hidden="1" customHeight="1" x14ac:dyDescent="0.2"/>
    <row r="2889" ht="14.25" hidden="1" customHeight="1" x14ac:dyDescent="0.2"/>
    <row r="2890" ht="14.25" hidden="1" customHeight="1" x14ac:dyDescent="0.2"/>
    <row r="2891" ht="14.25" hidden="1" customHeight="1" x14ac:dyDescent="0.2"/>
    <row r="2892" ht="14.25" hidden="1" customHeight="1" x14ac:dyDescent="0.2"/>
    <row r="2893" ht="14.25" hidden="1" customHeight="1" x14ac:dyDescent="0.2"/>
    <row r="2894" ht="14.25" hidden="1" customHeight="1" x14ac:dyDescent="0.2"/>
    <row r="2895" ht="14.25" hidden="1" customHeight="1" x14ac:dyDescent="0.2"/>
    <row r="2896" ht="14.25" hidden="1" customHeight="1" x14ac:dyDescent="0.2"/>
  </sheetData>
  <sheetProtection password="CE33" sheet="1" objects="1" scenarios="1" formatCells="0" formatColumns="0" formatRows="0" insertHyperlinks="0"/>
  <mergeCells count="162">
    <mergeCell ref="CG18:CH18"/>
    <mergeCell ref="CI18:CJ18"/>
    <mergeCell ref="CK18:CL18"/>
    <mergeCell ref="CM18:CN18"/>
    <mergeCell ref="CJ48:CJ49"/>
    <mergeCell ref="CM48:CM49"/>
    <mergeCell ref="BN9:BP9"/>
    <mergeCell ref="BR9:BU9"/>
    <mergeCell ref="BW9:BZ9"/>
    <mergeCell ref="BQ18:BR18"/>
    <mergeCell ref="BS18:BT18"/>
    <mergeCell ref="AH14:BC14"/>
    <mergeCell ref="BN14:CI14"/>
    <mergeCell ref="AH9:AJ9"/>
    <mergeCell ref="AL9:AO9"/>
    <mergeCell ref="AQ9:AT9"/>
    <mergeCell ref="BX139:BX140"/>
    <mergeCell ref="CA139:CA140"/>
    <mergeCell ref="CD139:CD140"/>
    <mergeCell ref="CG139:CG140"/>
    <mergeCell ref="CE18:CF18"/>
    <mergeCell ref="BO48:BO49"/>
    <mergeCell ref="BR48:BR49"/>
    <mergeCell ref="BU48:BU49"/>
    <mergeCell ref="BX48:BX49"/>
    <mergeCell ref="CA48:CA49"/>
    <mergeCell ref="CD48:CD49"/>
    <mergeCell ref="CG48:CG49"/>
    <mergeCell ref="BO18:BP18"/>
    <mergeCell ref="BU18:BV18"/>
    <mergeCell ref="BW18:BX18"/>
    <mergeCell ref="BY18:BZ18"/>
    <mergeCell ref="CA18:CB18"/>
    <mergeCell ref="CC18:CD18"/>
    <mergeCell ref="BN18:BN19"/>
    <mergeCell ref="CA169:CA170"/>
    <mergeCell ref="CD169:CD170"/>
    <mergeCell ref="CG169:CG170"/>
    <mergeCell ref="BO78:BO79"/>
    <mergeCell ref="BR78:BR79"/>
    <mergeCell ref="BU78:BU79"/>
    <mergeCell ref="BX78:BX79"/>
    <mergeCell ref="CA78:CA79"/>
    <mergeCell ref="CD78:CD79"/>
    <mergeCell ref="CG78:CG79"/>
    <mergeCell ref="BO139:BO140"/>
    <mergeCell ref="BR139:BR140"/>
    <mergeCell ref="BU139:BU140"/>
    <mergeCell ref="CE108:CH108"/>
    <mergeCell ref="BO108:BR108"/>
    <mergeCell ref="BS108:BV108"/>
    <mergeCell ref="BW108:BZ108"/>
    <mergeCell ref="CA108:CD108"/>
    <mergeCell ref="BO169:BO170"/>
    <mergeCell ref="BR169:BR170"/>
    <mergeCell ref="BU169:BU170"/>
    <mergeCell ref="BX169:BX170"/>
    <mergeCell ref="BG48:BG49"/>
    <mergeCell ref="BC18:BD18"/>
    <mergeCell ref="BE18:BF18"/>
    <mergeCell ref="BG18:BH18"/>
    <mergeCell ref="BD48:BD49"/>
    <mergeCell ref="AH18:AH19"/>
    <mergeCell ref="AY18:AZ18"/>
    <mergeCell ref="AI18:AJ18"/>
    <mergeCell ref="AK18:AL18"/>
    <mergeCell ref="AM18:AN18"/>
    <mergeCell ref="AU48:AU49"/>
    <mergeCell ref="AU18:AV18"/>
    <mergeCell ref="AS18:AT18"/>
    <mergeCell ref="U166:U167"/>
    <mergeCell ref="O166:O167"/>
    <mergeCell ref="U136:U137"/>
    <mergeCell ref="AI48:AI49"/>
    <mergeCell ref="AL48:AL49"/>
    <mergeCell ref="AO48:AO49"/>
    <mergeCell ref="AR48:AR49"/>
    <mergeCell ref="AI78:AI79"/>
    <mergeCell ref="AL78:AL79"/>
    <mergeCell ref="AO78:AO79"/>
    <mergeCell ref="AR78:AR79"/>
    <mergeCell ref="AM108:AP108"/>
    <mergeCell ref="AQ108:AT108"/>
    <mergeCell ref="AR139:AR140"/>
    <mergeCell ref="X45:X46"/>
    <mergeCell ref="AA45:AA46"/>
    <mergeCell ref="AO139:AO140"/>
    <mergeCell ref="L75:L76"/>
    <mergeCell ref="R75:R76"/>
    <mergeCell ref="R45:R46"/>
    <mergeCell ref="S105:V105"/>
    <mergeCell ref="AI139:AI140"/>
    <mergeCell ref="AI108:AL108"/>
    <mergeCell ref="AL139:AL140"/>
    <mergeCell ref="U45:U46"/>
    <mergeCell ref="U75:U76"/>
    <mergeCell ref="B135:B137"/>
    <mergeCell ref="C136:C137"/>
    <mergeCell ref="I136:I137"/>
    <mergeCell ref="O136:O137"/>
    <mergeCell ref="F136:F137"/>
    <mergeCell ref="F166:F167"/>
    <mergeCell ref="B165:B167"/>
    <mergeCell ref="G105:J105"/>
    <mergeCell ref="B104:B107"/>
    <mergeCell ref="C166:C167"/>
    <mergeCell ref="I166:I167"/>
    <mergeCell ref="C105:F105"/>
    <mergeCell ref="O105:R105"/>
    <mergeCell ref="K105:N105"/>
    <mergeCell ref="R136:R137"/>
    <mergeCell ref="R166:R167"/>
    <mergeCell ref="L136:L137"/>
    <mergeCell ref="L166:L167"/>
    <mergeCell ref="I75:I76"/>
    <mergeCell ref="O75:O76"/>
    <mergeCell ref="F75:F76"/>
    <mergeCell ref="AY108:BB108"/>
    <mergeCell ref="O15:P15"/>
    <mergeCell ref="M15:N15"/>
    <mergeCell ref="B44:B46"/>
    <mergeCell ref="C45:C46"/>
    <mergeCell ref="I45:I46"/>
    <mergeCell ref="O45:O46"/>
    <mergeCell ref="F45:F46"/>
    <mergeCell ref="C15:D15"/>
    <mergeCell ref="B14:B16"/>
    <mergeCell ref="K15:L15"/>
    <mergeCell ref="I15:J15"/>
    <mergeCell ref="G15:H15"/>
    <mergeCell ref="E15:F15"/>
    <mergeCell ref="L45:L46"/>
    <mergeCell ref="U15:V15"/>
    <mergeCell ref="W15:X15"/>
    <mergeCell ref="Y15:Z15"/>
    <mergeCell ref="BA18:BB18"/>
    <mergeCell ref="AO18:AP18"/>
    <mergeCell ref="AQ18:AR18"/>
    <mergeCell ref="E9:G9"/>
    <mergeCell ref="I9:K9"/>
    <mergeCell ref="B9:C9"/>
    <mergeCell ref="BA169:BA170"/>
    <mergeCell ref="AX48:AX49"/>
    <mergeCell ref="BA48:BA49"/>
    <mergeCell ref="AI169:AI170"/>
    <mergeCell ref="AL169:AL170"/>
    <mergeCell ref="AO169:AO170"/>
    <mergeCell ref="AR169:AR170"/>
    <mergeCell ref="AU169:AU170"/>
    <mergeCell ref="AX169:AX170"/>
    <mergeCell ref="BA139:BA140"/>
    <mergeCell ref="AX139:AX140"/>
    <mergeCell ref="AU139:AU140"/>
    <mergeCell ref="BA78:BA79"/>
    <mergeCell ref="AU78:AU79"/>
    <mergeCell ref="S15:T15"/>
    <mergeCell ref="Q15:R15"/>
    <mergeCell ref="AU108:AX108"/>
    <mergeCell ref="AX78:AX79"/>
    <mergeCell ref="AW18:AX18"/>
    <mergeCell ref="B74:B76"/>
    <mergeCell ref="C75:C76"/>
  </mergeCells>
  <dataValidations count="2">
    <dataValidation type="decimal" operator="greaterThanOrEqual" allowBlank="1" showInputMessage="1" showErrorMessage="1" error="Please enter non-negative number." sqref="BO37:CD37 C81:T97 C21:Z37 C201:Q217 C112:R128 C172:T188 AI37:AX37 C142:T158 C51:Z67">
      <formula1>0</formula1>
    </dataValidation>
    <dataValidation operator="greaterThanOrEqual" allowBlank="1" showInputMessage="1" showErrorMessage="1" error="Please enter non-negative number." sqref="AH99:AH100 AI99:BC103 AH158:BC164 AI190:AS194 AH188:AH194 BC104:BC129 AH136 BN99:BN100 BO99:CI103 BN158:CI164 BO190:BY194 BN188:BN194 BD48:BI66 BN196 AH47:AH71 AH196 AH166 BN47:BN71 BN136 BN166 AH109:BB109 AH130:BC134 BZ190:CD197 AF132:AG210 CE190:CI210 BN130:CI134 AY190:BC210 X104:X129 AF46:AG102 AS104:AX105 AT190:AX197 Z130:AA131 AI46:BC73 BO46:CI73 CJ48:CO66"/>
  </dataValidations>
  <hyperlinks>
    <hyperlink ref="E9" location="'1 macro-mapping'!A55" display="In floating exchange rates"/>
    <hyperlink ref="I9" location="'1 macro-mapping'!A83" display="In constant (from 2016) exchange rates"/>
    <hyperlink ref="I9:K9" location="'4 classification'!BN14" display="in USD million (constant 2017 exchange rate)"/>
    <hyperlink ref="E9:F9" location="'1 macro-mapping'!A57" display="In floating exchange rates"/>
    <hyperlink ref="E9:G9" location="'4 classification'!AH14" display="in USD million (floating exchange rates)"/>
    <hyperlink ref="B9" location="'1 macro-mapping'!B16" display="In reported currency"/>
    <hyperlink ref="B9:C9" location="'4 classification'!A8:A37" display="in reported currency (domestic currency)"/>
    <hyperlink ref="AH9" location="'1 macro-mapping'!B16" display="In reported currency"/>
    <hyperlink ref="AH9:AI9" location="'4 classification'!A8:A37" display="in reported currency (domestic currency)"/>
    <hyperlink ref="AL9" location="'1 macro-mapping'!A55" display="In floating exchange rates"/>
    <hyperlink ref="AQ9" location="'1 macro-mapping'!A83" display="In constant (from 2016) exchange rates"/>
    <hyperlink ref="AQ9:AS9" location="'4 classification'!BH13" display="in USD million (costant 2016 exchange rate)"/>
    <hyperlink ref="AL9:AM9" location="'1 macro-mapping'!A57" display="In floating exchange rates"/>
    <hyperlink ref="AL9:AN9" location="'4 classification'!AE13" display="in USD million (floating exchange rates)"/>
    <hyperlink ref="BN9" location="'1 macro-mapping'!B16" display="In reported currency"/>
    <hyperlink ref="BN9:BO9" location="'4 classification'!A8:A37" display="in reported currency (domestic currency)"/>
    <hyperlink ref="BR9" location="'1 macro-mapping'!A55" display="In floating exchange rates"/>
    <hyperlink ref="BW9" location="'1 macro-mapping'!A83" display="In constant (from 2016) exchange rates"/>
    <hyperlink ref="BW9:BY9" location="'4 classification'!BH13" display="in USD million (costant 2016 exchange rate)"/>
    <hyperlink ref="BR9:BS9" location="'1 macro-mapping'!A57" display="In floating exchange rates"/>
    <hyperlink ref="BR9:BT9" location="'4 classification'!AE13" display="in USD million (floating exchange rates)"/>
    <hyperlink ref="AL9:AO9" location="'4 classification'!AH14" display="in USD million (floating exchange rates)"/>
    <hyperlink ref="BR9:BU9" location="'4 classification'!AH14" display="in USD million (floating exchange rates)"/>
    <hyperlink ref="BW9:BZ9" location="'4 classification'!BN14" display="in USD million (constant 2017 exchange rate)"/>
    <hyperlink ref="AQ9:AT9" location="'4 classification'!BN14" display="in USD million (constant 2017 exchange rate)"/>
  </hyperlinks>
  <pageMargins left="0.70866141732283472" right="0.70866141732283472" top="0.74803149606299213" bottom="0.74803149606299213" header="0.31496062992125984" footer="0.31496062992125984"/>
  <pageSetup paperSize="8" scale="48" fitToHeight="7" orientation="landscape" cellComments="asDisplayed" r:id="rId1"/>
  <headerFooter>
    <oddHeader>&amp;LFSB shadow banking exercise 2017&amp;RConfidential when completed</oddHeader>
    <oddFooter>&amp;C&amp;P of &amp;N</oddFooter>
  </headerFooter>
  <colBreaks count="7" manualBreakCount="7">
    <brk id="9" min="11" max="89" man="1"/>
    <brk id="9" min="41" max="65" man="1"/>
    <brk id="9" min="71" max="95" man="1"/>
    <brk id="9" min="101" max="125" man="1"/>
    <brk id="9" min="132" max="156" man="1"/>
    <brk id="9" min="162" max="186" man="1"/>
    <brk id="9" min="192" max="22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84BE06080CC941BCD6D526E2F7E82500AB3B355263F19740995D808F387B7BAD" ma:contentTypeVersion="2" ma:contentTypeDescription="Create a new document." ma:contentTypeScope="" ma:versionID="5cf9596ee74c87b2d05c1b5fecbddb79">
  <xsd:schema xmlns:xsd="http://www.w3.org/2001/XMLSchema" xmlns:xs="http://www.w3.org/2001/XMLSchema" xmlns:p="http://schemas.microsoft.com/office/2006/metadata/properties" xmlns:ns2="c26a30bd-9d3e-4b94-a903-235d55f636c9" targetNamespace="http://schemas.microsoft.com/office/2006/metadata/properties" ma:root="true" ma:fieldsID="a42f1d6762584de1f416d7159b27b11b" ns2:_="">
    <xsd:import namespace="c26a30bd-9d3e-4b94-a903-235d55f636c9"/>
    <xsd:element name="properties">
      <xsd:complexType>
        <xsd:sequence>
          <xsd:element name="documentManagement">
            <xsd:complexType>
              <xsd:all>
                <xsd:element ref="ns2:Sort_x0020_Order" minOccurs="0"/>
                <xsd:element ref="ns2:Meet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6a30bd-9d3e-4b94-a903-235d55f636c9" elementFormDefault="qualified">
    <xsd:import namespace="http://schemas.microsoft.com/office/2006/documentManagement/types"/>
    <xsd:import namespace="http://schemas.microsoft.com/office/infopath/2007/PartnerControls"/>
    <xsd:element name="Sort_x0020_Order" ma:index="8" nillable="true" ma:displayName="Sort Order" ma:internalName="Sort_x0020_Order">
      <xsd:simpleType>
        <xsd:restriction base="dms:Number"/>
      </xsd:simpleType>
    </xsd:element>
    <xsd:element name="Meeting" ma:index="9" nillable="true" ma:displayName="Meeting" ma:default="2017-03-16 Rome (16-17 March)" ma:format="Dropdown" ma:internalName="Meeting">
      <xsd:simpleType>
        <xsd:restriction base="dms:Choice">
          <xsd:enumeration value="2017-05-18 Conference Call (18 May)"/>
          <xsd:enumeration value="2017-04-06 Conference Call (6 April)"/>
          <xsd:enumeration value="2017-03-16 Rome (16-17 March)"/>
          <xsd:enumeration value="2017-03-01 Conference Call (1 March)"/>
          <xsd:enumeration value="2017-02-09 Conference Call (9 February)"/>
          <xsd:enumeration value="2017-01-20 Conference Call (20 January)"/>
          <xsd:enumeration value="2016-12-06 Conference Call (6 December)"/>
          <xsd:enumeration value="2016-11-30 Conference Call (30 November)"/>
          <xsd:enumeration value="2016-11-02 Conference Call (2 November)"/>
          <xsd:enumeration value="2016-10-28 Conference Call (28 October)"/>
          <xsd:enumeration value="2016-09-19 Basel (19-20 September)"/>
          <xsd:enumeration value="2016-08-31 Conference Call (31 August)"/>
          <xsd:enumeration value="2016-07-26 Conference Call (26 July)"/>
          <xsd:enumeration value="2016-06-23 Conference Call (23 June)"/>
          <xsd:enumeration value="2016-06-02 Basel (2-3 June)"/>
          <xsd:enumeration value="2016-05-25 Conference Call (25 Ma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ort_x0020_Order xmlns="c26a30bd-9d3e-4b94-a903-235d55f636c9" xsi:nil="true"/>
    <Meeting xmlns="c26a30bd-9d3e-4b94-a903-235d55f636c9" xsi:nil="true"/>
  </documentManagement>
</p:properties>
</file>

<file path=customXml/itemProps1.xml><?xml version="1.0" encoding="utf-8"?>
<ds:datastoreItem xmlns:ds="http://schemas.openxmlformats.org/officeDocument/2006/customXml" ds:itemID="{FFCFC109-8EDA-49F7-9709-6EE04E381F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6a30bd-9d3e-4b94-a903-235d55f636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B9CB51-21E7-4D75-A86A-D089B8898057}">
  <ds:schemaRefs>
    <ds:schemaRef ds:uri="http://schemas.microsoft.com/sharepoint/v3/contenttype/forms"/>
  </ds:schemaRefs>
</ds:datastoreItem>
</file>

<file path=customXml/itemProps3.xml><?xml version="1.0" encoding="utf-8"?>
<ds:datastoreItem xmlns:ds="http://schemas.openxmlformats.org/officeDocument/2006/customXml" ds:itemID="{80B48691-2714-40A2-9AE3-7951DBC72EE9}">
  <ds:schemaRefs>
    <ds:schemaRef ds:uri="c26a30bd-9d3e-4b94-a903-235d55f636c9"/>
    <ds:schemaRef ds:uri="http://purl.org/dc/terms/"/>
    <ds:schemaRef ds:uri="http://schemas.microsoft.com/office/2006/documentManagement/types"/>
    <ds:schemaRef ds:uri="http://schemas.microsoft.com/office/2006/metadata/properties"/>
    <ds:schemaRef ds:uri="http://purl.org/dc/elements/1.1/"/>
    <ds:schemaRef ds:uri="http://purl.org/dc/dcmitype/"/>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51</vt:i4>
      </vt:variant>
    </vt:vector>
  </HeadingPairs>
  <TitlesOfParts>
    <vt:vector size="71" baseType="lpstr">
      <vt:lpstr>Cover Page</vt:lpstr>
      <vt:lpstr>FX rate</vt:lpstr>
      <vt:lpstr>1 macro-mapping</vt:lpstr>
      <vt:lpstr>1 macro-mapping checks</vt:lpstr>
      <vt:lpstr>2 sup_templates</vt:lpstr>
      <vt:lpstr>2 sup_templates checks</vt:lpstr>
      <vt:lpstr>3 interconnectedness</vt:lpstr>
      <vt:lpstr>3 interconnectedness checks</vt:lpstr>
      <vt:lpstr>4 classification</vt:lpstr>
      <vt:lpstr>risk metrics ranges</vt:lpstr>
      <vt:lpstr>5 risk metrics</vt:lpstr>
      <vt:lpstr>5 risk metrics checks</vt:lpstr>
      <vt:lpstr>6a risks &amp; tools mapping</vt:lpstr>
      <vt:lpstr>6b innov &amp; adaptations</vt:lpstr>
      <vt:lpstr>7a policy tools EF1</vt:lpstr>
      <vt:lpstr>7b policy tools EF2</vt:lpstr>
      <vt:lpstr>7c policy tools EF3</vt:lpstr>
      <vt:lpstr>7d policy tools EF4</vt:lpstr>
      <vt:lpstr>7e policy tools EF5</vt:lpstr>
      <vt:lpstr>8 Definitions</vt:lpstr>
      <vt:lpstr>'8 Definitions'!_ftnref1</vt:lpstr>
      <vt:lpstr>'4 classification'!Economic_Function_1</vt:lpstr>
      <vt:lpstr>'5 risk metrics'!Economic_Function_1</vt:lpstr>
      <vt:lpstr>'5 risk metrics checks'!Economic_Function_1</vt:lpstr>
      <vt:lpstr>'4 classification'!Economic_Function_2</vt:lpstr>
      <vt:lpstr>'5 risk metrics'!Economic_Function_2</vt:lpstr>
      <vt:lpstr>'5 risk metrics checks'!Economic_Function_2</vt:lpstr>
      <vt:lpstr>'4 classification'!Economic_Function_3</vt:lpstr>
      <vt:lpstr>'5 risk metrics'!Economic_Function_3</vt:lpstr>
      <vt:lpstr>'5 risk metrics checks'!Economic_Function_3</vt:lpstr>
      <vt:lpstr>'4 classification'!Economic_Function_4</vt:lpstr>
      <vt:lpstr>'5 risk metrics'!Economic_Function_4</vt:lpstr>
      <vt:lpstr>'5 risk metrics checks'!Economic_Function_4</vt:lpstr>
      <vt:lpstr>'4 classification'!Economic_Function_5</vt:lpstr>
      <vt:lpstr>'5 risk metrics'!Economic_Function_5</vt:lpstr>
      <vt:lpstr>'5 risk metrics checks'!Economic_Function_5</vt:lpstr>
      <vt:lpstr>'4 classification'!Not_SB</vt:lpstr>
      <vt:lpstr>'1 macro-mapping'!Print_Area</vt:lpstr>
      <vt:lpstr>'1 macro-mapping checks'!Print_Area</vt:lpstr>
      <vt:lpstr>'2 sup_templates'!Print_Area</vt:lpstr>
      <vt:lpstr>'2 sup_templates checks'!Print_Area</vt:lpstr>
      <vt:lpstr>'3 interconnectedness'!Print_Area</vt:lpstr>
      <vt:lpstr>'3 interconnectedness checks'!Print_Area</vt:lpstr>
      <vt:lpstr>'4 classification'!Print_Area</vt:lpstr>
      <vt:lpstr>'5 risk metrics'!Print_Area</vt:lpstr>
      <vt:lpstr>'5 risk metrics checks'!Print_Area</vt:lpstr>
      <vt:lpstr>'6a risks &amp; tools mapping'!Print_Area</vt:lpstr>
      <vt:lpstr>'6b innov &amp; adaptations'!Print_Area</vt:lpstr>
      <vt:lpstr>'7a policy tools EF1'!Print_Area</vt:lpstr>
      <vt:lpstr>'7b policy tools EF2'!Print_Area</vt:lpstr>
      <vt:lpstr>'7c policy tools EF3'!Print_Area</vt:lpstr>
      <vt:lpstr>'7d policy tools EF4'!Print_Area</vt:lpstr>
      <vt:lpstr>'7e policy tools EF5'!Print_Area</vt:lpstr>
      <vt:lpstr>'Cover Page'!Print_Area</vt:lpstr>
      <vt:lpstr>'1 macro-mapping'!Print_Titles</vt:lpstr>
      <vt:lpstr>'1 macro-mapping checks'!Print_Titles</vt:lpstr>
      <vt:lpstr>'2 sup_templates'!Print_Titles</vt:lpstr>
      <vt:lpstr>'2 sup_templates checks'!Print_Titles</vt:lpstr>
      <vt:lpstr>'3 interconnectedness'!Print_Titles</vt:lpstr>
      <vt:lpstr>'3 interconnectedness checks'!Print_Titles</vt:lpstr>
      <vt:lpstr>'4 classification'!Print_Titles</vt:lpstr>
      <vt:lpstr>'5 risk metrics'!Print_Titles</vt:lpstr>
      <vt:lpstr>'5 risk metrics checks'!Print_Titles</vt:lpstr>
      <vt:lpstr>'6a risks &amp; tools mapping'!Print_Titles</vt:lpstr>
      <vt:lpstr>'6b innov &amp; adaptations'!Print_Titles</vt:lpstr>
      <vt:lpstr>'7a policy tools EF1'!Print_Titles</vt:lpstr>
      <vt:lpstr>'7b policy tools EF2'!Print_Titles</vt:lpstr>
      <vt:lpstr>'7c policy tools EF3'!Print_Titles</vt:lpstr>
      <vt:lpstr>'7d policy tools EF4'!Print_Titles</vt:lpstr>
      <vt:lpstr>'7e policy tools EF5'!Print_Titles</vt:lpstr>
      <vt:lpstr>'4 classification'!Residual_SB</vt:lpstr>
    </vt:vector>
  </TitlesOfParts>
  <Company>Financial Stability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FSB NBFI Reporting Templates 2018</dc:title>
  <dc:creator>fsb@fsb.org</dc:creator>
  <cp:keywords/>
  <cp:lastModifiedBy>Thomas Thorn</cp:lastModifiedBy>
  <cp:lastPrinted>2016-06-20T15:39:50Z</cp:lastPrinted>
  <dcterms:created xsi:type="dcterms:W3CDTF">2015-03-23T21:58:55Z</dcterms:created>
  <dcterms:modified xsi:type="dcterms:W3CDTF">2019-02-01T10:51:29Z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{B5278ADA-8750-4674-8459-4190408D052D}</vt:lpwstr>
  </property>
  <property fmtid="{D5CDD505-2E9C-101B-9397-08002B2CF9AE}" pid="3" name="ContentTypeId">
    <vt:lpwstr>0x0101003384BE06080CC941BCD6D526E2F7E82500AB3B355263F19740995D808F387B7BAD</vt:lpwstr>
  </property>
</Properties>
</file>